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37" documentId="11_BC24EBEE62F263A60A678FA76A0504DC95644EB1" xr6:coauthVersionLast="47" xr6:coauthVersionMax="47" xr10:uidLastSave="{0DC4D29A-3E8E-4D41-A1C4-E7CE5A384BC1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0" r:id="rId17"/>
  </sheets>
  <definedNames>
    <definedName name="_xlnm.Print_Area" localSheetId="16">'2007'!$A$1:$O$27</definedName>
    <definedName name="_xlnm.Print_Area" localSheetId="15">'2008'!$A$1:$O$25</definedName>
    <definedName name="_xlnm.Print_Area" localSheetId="14">'2009'!$A$1:$O$28</definedName>
    <definedName name="_xlnm.Print_Area" localSheetId="13">'2010'!$A$1:$O$26</definedName>
    <definedName name="_xlnm.Print_Area" localSheetId="12">'2011'!$A$1:$O$26</definedName>
    <definedName name="_xlnm.Print_Area" localSheetId="11">'2012'!$A$1:$O$26</definedName>
    <definedName name="_xlnm.Print_Area" localSheetId="10">'2013'!$A$1:$O$26</definedName>
    <definedName name="_xlnm.Print_Area" localSheetId="9">'2014'!$A$1:$O$26</definedName>
    <definedName name="_xlnm.Print_Area" localSheetId="8">'2015'!$A$1:$O$27</definedName>
    <definedName name="_xlnm.Print_Area" localSheetId="7">'2016'!$A$1:$O$28</definedName>
    <definedName name="_xlnm.Print_Area" localSheetId="6">'2017'!$A$1:$O$28</definedName>
    <definedName name="_xlnm.Print_Area" localSheetId="5">'2018'!$A$1:$O$28</definedName>
    <definedName name="_xlnm.Print_Area" localSheetId="4">'2019'!$A$1:$O$30</definedName>
    <definedName name="_xlnm.Print_Area" localSheetId="3">'2020'!$A$1:$O$28</definedName>
    <definedName name="_xlnm.Print_Area" localSheetId="2">'2021'!$A$1:$P$28</definedName>
    <definedName name="_xlnm.Print_Area" localSheetId="1">'2022'!$A$1:$P$27</definedName>
    <definedName name="_xlnm.Print_Area" localSheetId="0">'2023'!$A$1:$P$30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49" l="1"/>
  <c r="F26" i="49"/>
  <c r="G26" i="49"/>
  <c r="H26" i="49"/>
  <c r="I26" i="49"/>
  <c r="J26" i="49"/>
  <c r="K26" i="49"/>
  <c r="L26" i="49"/>
  <c r="M26" i="49"/>
  <c r="N26" i="49"/>
  <c r="D26" i="49"/>
  <c r="O25" i="49"/>
  <c r="P25" i="49" s="1"/>
  <c r="N24" i="49"/>
  <c r="M24" i="49"/>
  <c r="L24" i="49"/>
  <c r="K24" i="49"/>
  <c r="J24" i="49"/>
  <c r="I24" i="49"/>
  <c r="H24" i="49"/>
  <c r="G24" i="49"/>
  <c r="F24" i="49"/>
  <c r="E24" i="49"/>
  <c r="D24" i="49"/>
  <c r="O23" i="49"/>
  <c r="P23" i="49" s="1"/>
  <c r="O22" i="49"/>
  <c r="P22" i="49" s="1"/>
  <c r="N21" i="49"/>
  <c r="M21" i="49"/>
  <c r="L21" i="49"/>
  <c r="K21" i="49"/>
  <c r="J21" i="49"/>
  <c r="I21" i="49"/>
  <c r="H21" i="49"/>
  <c r="G21" i="49"/>
  <c r="F21" i="49"/>
  <c r="E21" i="49"/>
  <c r="D21" i="49"/>
  <c r="O20" i="49"/>
  <c r="P20" i="49" s="1"/>
  <c r="N19" i="49"/>
  <c r="M19" i="49"/>
  <c r="L19" i="49"/>
  <c r="K19" i="49"/>
  <c r="J19" i="49"/>
  <c r="I19" i="49"/>
  <c r="H19" i="49"/>
  <c r="G19" i="49"/>
  <c r="F19" i="49"/>
  <c r="E19" i="49"/>
  <c r="D19" i="49"/>
  <c r="O18" i="49"/>
  <c r="P18" i="49" s="1"/>
  <c r="O17" i="49"/>
  <c r="P17" i="49" s="1"/>
  <c r="O16" i="49"/>
  <c r="P16" i="49" s="1"/>
  <c r="N15" i="49"/>
  <c r="M15" i="49"/>
  <c r="L15" i="49"/>
  <c r="K15" i="49"/>
  <c r="J15" i="49"/>
  <c r="I15" i="49"/>
  <c r="H15" i="49"/>
  <c r="G15" i="49"/>
  <c r="F15" i="49"/>
  <c r="E15" i="49"/>
  <c r="D15" i="49"/>
  <c r="O14" i="49"/>
  <c r="P14" i="49" s="1"/>
  <c r="O13" i="49"/>
  <c r="P13" i="49" s="1"/>
  <c r="O12" i="49"/>
  <c r="P12" i="49" s="1"/>
  <c r="N11" i="49"/>
  <c r="M11" i="49"/>
  <c r="L11" i="49"/>
  <c r="K11" i="49"/>
  <c r="J11" i="49"/>
  <c r="I11" i="49"/>
  <c r="H11" i="49"/>
  <c r="G11" i="49"/>
  <c r="F11" i="49"/>
  <c r="E11" i="49"/>
  <c r="D11" i="49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1" i="49" l="1"/>
  <c r="P21" i="49" s="1"/>
  <c r="O24" i="49"/>
  <c r="P24" i="49" s="1"/>
  <c r="O19" i="49"/>
  <c r="P19" i="49" s="1"/>
  <c r="O15" i="49"/>
  <c r="P15" i="49" s="1"/>
  <c r="O11" i="49"/>
  <c r="P11" i="49" s="1"/>
  <c r="O5" i="49"/>
  <c r="P5" i="49" s="1"/>
  <c r="O22" i="48"/>
  <c r="P22" i="48" s="1"/>
  <c r="O21" i="48"/>
  <c r="P21" i="48" s="1"/>
  <c r="N20" i="48"/>
  <c r="M20" i="48"/>
  <c r="L20" i="48"/>
  <c r="K20" i="48"/>
  <c r="J20" i="48"/>
  <c r="I20" i="48"/>
  <c r="H20" i="48"/>
  <c r="G20" i="48"/>
  <c r="F20" i="48"/>
  <c r="E20" i="48"/>
  <c r="D20" i="48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 s="1"/>
  <c r="O12" i="48"/>
  <c r="P12" i="48" s="1"/>
  <c r="N11" i="48"/>
  <c r="M11" i="48"/>
  <c r="L11" i="48"/>
  <c r="K11" i="48"/>
  <c r="J11" i="48"/>
  <c r="I11" i="48"/>
  <c r="H11" i="48"/>
  <c r="G11" i="48"/>
  <c r="F11" i="48"/>
  <c r="E11" i="48"/>
  <c r="D11" i="48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M23" i="48" s="1"/>
  <c r="L5" i="48"/>
  <c r="L23" i="48" s="1"/>
  <c r="K5" i="48"/>
  <c r="J5" i="48"/>
  <c r="I5" i="48"/>
  <c r="H5" i="48"/>
  <c r="G5" i="48"/>
  <c r="F5" i="48"/>
  <c r="E5" i="48"/>
  <c r="D5" i="48"/>
  <c r="O26" i="49" l="1"/>
  <c r="P26" i="49" s="1"/>
  <c r="D23" i="48"/>
  <c r="E23" i="48"/>
  <c r="F23" i="48"/>
  <c r="H23" i="48"/>
  <c r="J23" i="48"/>
  <c r="N23" i="48"/>
  <c r="G23" i="48"/>
  <c r="I23" i="48"/>
  <c r="K23" i="48"/>
  <c r="O20" i="48"/>
  <c r="P20" i="48" s="1"/>
  <c r="O18" i="48"/>
  <c r="P18" i="48" s="1"/>
  <c r="O11" i="48"/>
  <c r="P11" i="48" s="1"/>
  <c r="O5" i="48"/>
  <c r="P5" i="48" s="1"/>
  <c r="O15" i="48"/>
  <c r="P15" i="48" s="1"/>
  <c r="O23" i="47"/>
  <c r="P23" i="47"/>
  <c r="O22" i="47"/>
  <c r="P22" i="47"/>
  <c r="N21" i="47"/>
  <c r="M21" i="47"/>
  <c r="L21" i="47"/>
  <c r="K21" i="47"/>
  <c r="J21" i="47"/>
  <c r="I21" i="47"/>
  <c r="H21" i="47"/>
  <c r="G21" i="47"/>
  <c r="F21" i="47"/>
  <c r="E21" i="47"/>
  <c r="D21" i="47"/>
  <c r="O20" i="47"/>
  <c r="P20" i="47" s="1"/>
  <c r="N19" i="47"/>
  <c r="M19" i="47"/>
  <c r="L19" i="47"/>
  <c r="K19" i="47"/>
  <c r="J19" i="47"/>
  <c r="I19" i="47"/>
  <c r="H19" i="47"/>
  <c r="G19" i="47"/>
  <c r="F19" i="47"/>
  <c r="E19" i="47"/>
  <c r="D19" i="47"/>
  <c r="O18" i="47"/>
  <c r="P18" i="47" s="1"/>
  <c r="O17" i="47"/>
  <c r="P17" i="47" s="1"/>
  <c r="O16" i="47"/>
  <c r="P16" i="47" s="1"/>
  <c r="N15" i="47"/>
  <c r="M15" i="47"/>
  <c r="L15" i="47"/>
  <c r="K15" i="47"/>
  <c r="J15" i="47"/>
  <c r="I15" i="47"/>
  <c r="H15" i="47"/>
  <c r="H24" i="47" s="1"/>
  <c r="G15" i="47"/>
  <c r="F15" i="47"/>
  <c r="E15" i="47"/>
  <c r="D15" i="47"/>
  <c r="D24" i="47" s="1"/>
  <c r="O14" i="47"/>
  <c r="P14" i="47" s="1"/>
  <c r="O13" i="47"/>
  <c r="P13" i="47" s="1"/>
  <c r="O12" i="47"/>
  <c r="P12" i="47" s="1"/>
  <c r="N11" i="47"/>
  <c r="M11" i="47"/>
  <c r="L11" i="47"/>
  <c r="K11" i="47"/>
  <c r="J11" i="47"/>
  <c r="I11" i="47"/>
  <c r="H11" i="47"/>
  <c r="G11" i="47"/>
  <c r="F11" i="47"/>
  <c r="E11" i="47"/>
  <c r="D11" i="47"/>
  <c r="O10" i="47"/>
  <c r="P10" i="47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N23" i="46"/>
  <c r="O23" i="46" s="1"/>
  <c r="N22" i="46"/>
  <c r="O22" i="46" s="1"/>
  <c r="M21" i="46"/>
  <c r="L21" i="46"/>
  <c r="K21" i="46"/>
  <c r="J21" i="46"/>
  <c r="I21" i="46"/>
  <c r="N21" i="46" s="1"/>
  <c r="O21" i="46" s="1"/>
  <c r="H21" i="46"/>
  <c r="G21" i="46"/>
  <c r="F21" i="46"/>
  <c r="E21" i="46"/>
  <c r="D21" i="46"/>
  <c r="N20" i="46"/>
  <c r="O20" i="46" s="1"/>
  <c r="M19" i="46"/>
  <c r="L19" i="46"/>
  <c r="K19" i="46"/>
  <c r="J19" i="46"/>
  <c r="I19" i="46"/>
  <c r="H19" i="46"/>
  <c r="G19" i="46"/>
  <c r="F19" i="46"/>
  <c r="E19" i="46"/>
  <c r="D19" i="46"/>
  <c r="N19" i="46" s="1"/>
  <c r="O19" i="46" s="1"/>
  <c r="N18" i="46"/>
  <c r="O18" i="46" s="1"/>
  <c r="N17" i="46"/>
  <c r="O17" i="46" s="1"/>
  <c r="N16" i="46"/>
  <c r="O16" i="46" s="1"/>
  <c r="M15" i="46"/>
  <c r="N15" i="46" s="1"/>
  <c r="O15" i="46" s="1"/>
  <c r="L15" i="46"/>
  <c r="K15" i="46"/>
  <c r="J15" i="46"/>
  <c r="I15" i="46"/>
  <c r="H15" i="46"/>
  <c r="G15" i="46"/>
  <c r="F15" i="46"/>
  <c r="E15" i="46"/>
  <c r="D15" i="46"/>
  <c r="N14" i="46"/>
  <c r="O14" i="46" s="1"/>
  <c r="N13" i="46"/>
  <c r="O13" i="46" s="1"/>
  <c r="N12" i="46"/>
  <c r="O12" i="46" s="1"/>
  <c r="M11" i="46"/>
  <c r="L11" i="46"/>
  <c r="K11" i="46"/>
  <c r="J11" i="46"/>
  <c r="I11" i="46"/>
  <c r="H11" i="46"/>
  <c r="H24" i="46" s="1"/>
  <c r="G11" i="46"/>
  <c r="F11" i="46"/>
  <c r="E11" i="46"/>
  <c r="D11" i="46"/>
  <c r="N10" i="46"/>
  <c r="O10" i="46" s="1"/>
  <c r="N9" i="46"/>
  <c r="O9" i="46" s="1"/>
  <c r="N8" i="46"/>
  <c r="O8" i="46" s="1"/>
  <c r="N7" i="46"/>
  <c r="O7" i="46" s="1"/>
  <c r="N6" i="46"/>
  <c r="O6" i="46" s="1"/>
  <c r="M5" i="46"/>
  <c r="L5" i="46"/>
  <c r="K5" i="46"/>
  <c r="J5" i="46"/>
  <c r="I5" i="46"/>
  <c r="H5" i="46"/>
  <c r="G5" i="46"/>
  <c r="F5" i="46"/>
  <c r="E5" i="46"/>
  <c r="E24" i="46" s="1"/>
  <c r="D5" i="46"/>
  <c r="D24" i="46" s="1"/>
  <c r="N25" i="45"/>
  <c r="O25" i="45" s="1"/>
  <c r="M24" i="45"/>
  <c r="M26" i="45" s="1"/>
  <c r="L24" i="45"/>
  <c r="K24" i="45"/>
  <c r="J24" i="45"/>
  <c r="I24" i="45"/>
  <c r="H24" i="45"/>
  <c r="G24" i="45"/>
  <c r="F24" i="45"/>
  <c r="E24" i="45"/>
  <c r="D24" i="45"/>
  <c r="N23" i="45"/>
  <c r="O23" i="45" s="1"/>
  <c r="N22" i="45"/>
  <c r="O22" i="45" s="1"/>
  <c r="M21" i="45"/>
  <c r="L21" i="45"/>
  <c r="K21" i="45"/>
  <c r="J21" i="45"/>
  <c r="I21" i="45"/>
  <c r="H21" i="45"/>
  <c r="G21" i="45"/>
  <c r="F21" i="45"/>
  <c r="E21" i="45"/>
  <c r="D21" i="45"/>
  <c r="N20" i="45"/>
  <c r="O20" i="45" s="1"/>
  <c r="M19" i="45"/>
  <c r="L19" i="45"/>
  <c r="K19" i="45"/>
  <c r="J19" i="45"/>
  <c r="I19" i="45"/>
  <c r="H19" i="45"/>
  <c r="G19" i="45"/>
  <c r="F19" i="45"/>
  <c r="E19" i="45"/>
  <c r="D19" i="45"/>
  <c r="N18" i="45"/>
  <c r="O18" i="45" s="1"/>
  <c r="N17" i="45"/>
  <c r="O17" i="45" s="1"/>
  <c r="N16" i="45"/>
  <c r="O16" i="45" s="1"/>
  <c r="M15" i="45"/>
  <c r="L15" i="45"/>
  <c r="K15" i="45"/>
  <c r="J15" i="45"/>
  <c r="I15" i="45"/>
  <c r="N15" i="45" s="1"/>
  <c r="O15" i="45" s="1"/>
  <c r="H15" i="45"/>
  <c r="G15" i="45"/>
  <c r="F15" i="45"/>
  <c r="E15" i="45"/>
  <c r="D15" i="45"/>
  <c r="N14" i="45"/>
  <c r="O14" i="45" s="1"/>
  <c r="N13" i="45"/>
  <c r="O13" i="45" s="1"/>
  <c r="N12" i="45"/>
  <c r="O12" i="45" s="1"/>
  <c r="M11" i="45"/>
  <c r="L11" i="45"/>
  <c r="K11" i="45"/>
  <c r="J11" i="45"/>
  <c r="I11" i="45"/>
  <c r="H11" i="45"/>
  <c r="G11" i="45"/>
  <c r="F11" i="45"/>
  <c r="E11" i="45"/>
  <c r="D11" i="45"/>
  <c r="N11" i="45" s="1"/>
  <c r="O11" i="45" s="1"/>
  <c r="N10" i="45"/>
  <c r="O10" i="45" s="1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23" i="44"/>
  <c r="O23" i="44" s="1"/>
  <c r="M22" i="44"/>
  <c r="L22" i="44"/>
  <c r="K22" i="44"/>
  <c r="J22" i="44"/>
  <c r="I22" i="44"/>
  <c r="N22" i="44" s="1"/>
  <c r="O22" i="44" s="1"/>
  <c r="H22" i="44"/>
  <c r="G22" i="44"/>
  <c r="F22" i="44"/>
  <c r="E22" i="44"/>
  <c r="D22" i="44"/>
  <c r="N21" i="44"/>
  <c r="O21" i="44" s="1"/>
  <c r="N20" i="44"/>
  <c r="O20" i="44" s="1"/>
  <c r="M19" i="44"/>
  <c r="L19" i="44"/>
  <c r="K19" i="44"/>
  <c r="J19" i="44"/>
  <c r="I19" i="44"/>
  <c r="H19" i="44"/>
  <c r="G19" i="44"/>
  <c r="F19" i="44"/>
  <c r="E19" i="44"/>
  <c r="D19" i="44"/>
  <c r="N18" i="44"/>
  <c r="O18" i="44" s="1"/>
  <c r="M17" i="44"/>
  <c r="L17" i="44"/>
  <c r="K17" i="44"/>
  <c r="J17" i="44"/>
  <c r="I17" i="44"/>
  <c r="H17" i="44"/>
  <c r="G17" i="44"/>
  <c r="F17" i="44"/>
  <c r="E17" i="44"/>
  <c r="D17" i="44"/>
  <c r="N16" i="44"/>
  <c r="O16" i="44" s="1"/>
  <c r="N15" i="44"/>
  <c r="O15" i="44" s="1"/>
  <c r="N14" i="44"/>
  <c r="O14" i="44" s="1"/>
  <c r="M13" i="44"/>
  <c r="L13" i="44"/>
  <c r="K13" i="44"/>
  <c r="J13" i="44"/>
  <c r="I13" i="44"/>
  <c r="I24" i="44" s="1"/>
  <c r="H13" i="44"/>
  <c r="G13" i="44"/>
  <c r="F13" i="44"/>
  <c r="E13" i="44"/>
  <c r="N13" i="44" s="1"/>
  <c r="O13" i="44" s="1"/>
  <c r="D13" i="44"/>
  <c r="N12" i="44"/>
  <c r="O12" i="44" s="1"/>
  <c r="N11" i="44"/>
  <c r="O11" i="44" s="1"/>
  <c r="M10" i="44"/>
  <c r="L10" i="44"/>
  <c r="K10" i="44"/>
  <c r="J10" i="44"/>
  <c r="I10" i="44"/>
  <c r="H10" i="44"/>
  <c r="G10" i="44"/>
  <c r="F10" i="44"/>
  <c r="E10" i="44"/>
  <c r="D10" i="44"/>
  <c r="N10" i="44" s="1"/>
  <c r="O10" i="44" s="1"/>
  <c r="N9" i="44"/>
  <c r="O9" i="44" s="1"/>
  <c r="N8" i="44"/>
  <c r="O8" i="44" s="1"/>
  <c r="N7" i="44"/>
  <c r="O7" i="44" s="1"/>
  <c r="N6" i="44"/>
  <c r="O6" i="44" s="1"/>
  <c r="M5" i="44"/>
  <c r="L5" i="44"/>
  <c r="K5" i="44"/>
  <c r="K24" i="44" s="1"/>
  <c r="J5" i="44"/>
  <c r="I5" i="44"/>
  <c r="H5" i="44"/>
  <c r="G5" i="44"/>
  <c r="F5" i="44"/>
  <c r="E5" i="44"/>
  <c r="D5" i="44"/>
  <c r="N23" i="43"/>
  <c r="O23" i="43" s="1"/>
  <c r="M22" i="43"/>
  <c r="L22" i="43"/>
  <c r="K22" i="43"/>
  <c r="J22" i="43"/>
  <c r="I22" i="43"/>
  <c r="H22" i="43"/>
  <c r="G22" i="43"/>
  <c r="F22" i="43"/>
  <c r="E22" i="43"/>
  <c r="D22" i="43"/>
  <c r="D24" i="43" s="1"/>
  <c r="N21" i="43"/>
  <c r="O21" i="43" s="1"/>
  <c r="N20" i="43"/>
  <c r="O20" i="43" s="1"/>
  <c r="M19" i="43"/>
  <c r="L19" i="43"/>
  <c r="K19" i="43"/>
  <c r="J19" i="43"/>
  <c r="I19" i="43"/>
  <c r="H19" i="43"/>
  <c r="G19" i="43"/>
  <c r="F19" i="43"/>
  <c r="E19" i="43"/>
  <c r="D19" i="43"/>
  <c r="N18" i="43"/>
  <c r="O18" i="43" s="1"/>
  <c r="M17" i="43"/>
  <c r="L17" i="43"/>
  <c r="K17" i="43"/>
  <c r="J17" i="43"/>
  <c r="I17" i="43"/>
  <c r="H17" i="43"/>
  <c r="G17" i="43"/>
  <c r="F17" i="43"/>
  <c r="E17" i="43"/>
  <c r="D17" i="43"/>
  <c r="N16" i="43"/>
  <c r="O16" i="43" s="1"/>
  <c r="N15" i="43"/>
  <c r="O15" i="43" s="1"/>
  <c r="N14" i="43"/>
  <c r="O14" i="43" s="1"/>
  <c r="M13" i="43"/>
  <c r="L13" i="43"/>
  <c r="K13" i="43"/>
  <c r="J13" i="43"/>
  <c r="I13" i="43"/>
  <c r="H13" i="43"/>
  <c r="G13" i="43"/>
  <c r="F13" i="43"/>
  <c r="E13" i="43"/>
  <c r="D13" i="43"/>
  <c r="N13" i="43" s="1"/>
  <c r="O13" i="43" s="1"/>
  <c r="N12" i="43"/>
  <c r="O12" i="43" s="1"/>
  <c r="N11" i="43"/>
  <c r="O11" i="43" s="1"/>
  <c r="M10" i="43"/>
  <c r="M24" i="43" s="1"/>
  <c r="L10" i="43"/>
  <c r="L24" i="43" s="1"/>
  <c r="K10" i="43"/>
  <c r="J10" i="43"/>
  <c r="I10" i="43"/>
  <c r="H10" i="43"/>
  <c r="G10" i="43"/>
  <c r="F10" i="43"/>
  <c r="E10" i="43"/>
  <c r="D10" i="43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I5" i="43"/>
  <c r="I24" i="43" s="1"/>
  <c r="H5" i="43"/>
  <c r="G5" i="43"/>
  <c r="F5" i="43"/>
  <c r="E5" i="43"/>
  <c r="E24" i="43" s="1"/>
  <c r="D5" i="43"/>
  <c r="N23" i="42"/>
  <c r="O23" i="42" s="1"/>
  <c r="M22" i="42"/>
  <c r="L22" i="42"/>
  <c r="K22" i="42"/>
  <c r="J22" i="42"/>
  <c r="I22" i="42"/>
  <c r="H22" i="42"/>
  <c r="G22" i="42"/>
  <c r="F22" i="42"/>
  <c r="E22" i="42"/>
  <c r="D22" i="42"/>
  <c r="N21" i="42"/>
  <c r="O21" i="42" s="1"/>
  <c r="N20" i="42"/>
  <c r="O20" i="42" s="1"/>
  <c r="M19" i="42"/>
  <c r="L19" i="42"/>
  <c r="K19" i="42"/>
  <c r="J19" i="42"/>
  <c r="I19" i="42"/>
  <c r="H19" i="42"/>
  <c r="G19" i="42"/>
  <c r="F19" i="42"/>
  <c r="E19" i="42"/>
  <c r="D19" i="42"/>
  <c r="N18" i="42"/>
  <c r="O18" i="42" s="1"/>
  <c r="M17" i="42"/>
  <c r="L17" i="42"/>
  <c r="K17" i="42"/>
  <c r="J17" i="42"/>
  <c r="I17" i="42"/>
  <c r="H17" i="42"/>
  <c r="G17" i="42"/>
  <c r="F17" i="42"/>
  <c r="E17" i="42"/>
  <c r="D17" i="42"/>
  <c r="N17" i="42" s="1"/>
  <c r="O17" i="42" s="1"/>
  <c r="N16" i="42"/>
  <c r="O16" i="42" s="1"/>
  <c r="N15" i="42"/>
  <c r="O15" i="42" s="1"/>
  <c r="N14" i="42"/>
  <c r="O14" i="42" s="1"/>
  <c r="M13" i="42"/>
  <c r="L13" i="42"/>
  <c r="K13" i="42"/>
  <c r="J13" i="42"/>
  <c r="I13" i="42"/>
  <c r="H13" i="42"/>
  <c r="G13" i="42"/>
  <c r="F13" i="42"/>
  <c r="E13" i="42"/>
  <c r="D13" i="42"/>
  <c r="N13" i="42" s="1"/>
  <c r="O13" i="42" s="1"/>
  <c r="N12" i="42"/>
  <c r="O12" i="42" s="1"/>
  <c r="N11" i="42"/>
  <c r="O11" i="42" s="1"/>
  <c r="M10" i="42"/>
  <c r="L10" i="42"/>
  <c r="K10" i="42"/>
  <c r="J10" i="42"/>
  <c r="I10" i="42"/>
  <c r="H10" i="42"/>
  <c r="G10" i="42"/>
  <c r="F10" i="42"/>
  <c r="E10" i="42"/>
  <c r="N10" i="42" s="1"/>
  <c r="O10" i="42" s="1"/>
  <c r="D10" i="42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I24" i="42" s="1"/>
  <c r="H5" i="42"/>
  <c r="G5" i="42"/>
  <c r="F5" i="42"/>
  <c r="E5" i="42"/>
  <c r="D5" i="42"/>
  <c r="N17" i="41"/>
  <c r="O17" i="41" s="1"/>
  <c r="N22" i="41"/>
  <c r="O22" i="41" s="1"/>
  <c r="N21" i="41"/>
  <c r="O21" i="41" s="1"/>
  <c r="M20" i="41"/>
  <c r="N20" i="41" s="1"/>
  <c r="O20" i="41" s="1"/>
  <c r="L20" i="41"/>
  <c r="K20" i="41"/>
  <c r="J20" i="41"/>
  <c r="I20" i="41"/>
  <c r="H20" i="41"/>
  <c r="G20" i="41"/>
  <c r="F20" i="41"/>
  <c r="E20" i="41"/>
  <c r="D20" i="41"/>
  <c r="N19" i="41"/>
  <c r="O19" i="41" s="1"/>
  <c r="M18" i="41"/>
  <c r="L18" i="41"/>
  <c r="K18" i="41"/>
  <c r="J18" i="41"/>
  <c r="I18" i="41"/>
  <c r="I23" i="41" s="1"/>
  <c r="H18" i="41"/>
  <c r="G18" i="41"/>
  <c r="G23" i="41" s="1"/>
  <c r="F18" i="41"/>
  <c r="E18" i="41"/>
  <c r="D18" i="41"/>
  <c r="N18" i="41" s="1"/>
  <c r="O18" i="41" s="1"/>
  <c r="N16" i="41"/>
  <c r="O16" i="41"/>
  <c r="N15" i="41"/>
  <c r="O15" i="41" s="1"/>
  <c r="M14" i="41"/>
  <c r="L14" i="41"/>
  <c r="K14" i="41"/>
  <c r="J14" i="41"/>
  <c r="I14" i="41"/>
  <c r="H14" i="41"/>
  <c r="G14" i="41"/>
  <c r="F14" i="41"/>
  <c r="E14" i="41"/>
  <c r="D14" i="41"/>
  <c r="N14" i="41" s="1"/>
  <c r="O14" i="41" s="1"/>
  <c r="N13" i="41"/>
  <c r="O13" i="41"/>
  <c r="N12" i="41"/>
  <c r="O12" i="41"/>
  <c r="M11" i="41"/>
  <c r="L11" i="41"/>
  <c r="K11" i="41"/>
  <c r="J11" i="41"/>
  <c r="I11" i="41"/>
  <c r="H11" i="41"/>
  <c r="G11" i="41"/>
  <c r="F11" i="41"/>
  <c r="E11" i="41"/>
  <c r="D11" i="41"/>
  <c r="N10" i="41"/>
  <c r="O10" i="41"/>
  <c r="N9" i="41"/>
  <c r="O9" i="41" s="1"/>
  <c r="N8" i="41"/>
  <c r="O8" i="41" s="1"/>
  <c r="N7" i="41"/>
  <c r="O7" i="41" s="1"/>
  <c r="N6" i="41"/>
  <c r="O6" i="41"/>
  <c r="M5" i="41"/>
  <c r="L5" i="41"/>
  <c r="L23" i="41" s="1"/>
  <c r="K5" i="41"/>
  <c r="J5" i="41"/>
  <c r="J23" i="41" s="1"/>
  <c r="I5" i="41"/>
  <c r="H5" i="41"/>
  <c r="G5" i="41"/>
  <c r="N5" i="41" s="1"/>
  <c r="O5" i="41" s="1"/>
  <c r="F5" i="41"/>
  <c r="E5" i="41"/>
  <c r="D5" i="41"/>
  <c r="N22" i="40"/>
  <c r="O22" i="40" s="1"/>
  <c r="N21" i="40"/>
  <c r="O21" i="40"/>
  <c r="M20" i="40"/>
  <c r="L20" i="40"/>
  <c r="K20" i="40"/>
  <c r="J20" i="40"/>
  <c r="I20" i="40"/>
  <c r="H20" i="40"/>
  <c r="G20" i="40"/>
  <c r="F20" i="40"/>
  <c r="E20" i="40"/>
  <c r="D20" i="40"/>
  <c r="N20" i="40" s="1"/>
  <c r="O20" i="40" s="1"/>
  <c r="N19" i="40"/>
  <c r="O19" i="40" s="1"/>
  <c r="M18" i="40"/>
  <c r="L18" i="40"/>
  <c r="K18" i="40"/>
  <c r="J18" i="40"/>
  <c r="I18" i="40"/>
  <c r="H18" i="40"/>
  <c r="G18" i="40"/>
  <c r="F18" i="40"/>
  <c r="E18" i="40"/>
  <c r="D18" i="40"/>
  <c r="N17" i="40"/>
  <c r="O17" i="40" s="1"/>
  <c r="N16" i="40"/>
  <c r="O16" i="40" s="1"/>
  <c r="M15" i="40"/>
  <c r="L15" i="40"/>
  <c r="K15" i="40"/>
  <c r="J15" i="40"/>
  <c r="I15" i="40"/>
  <c r="I23" i="40" s="1"/>
  <c r="H15" i="40"/>
  <c r="G15" i="40"/>
  <c r="N15" i="40" s="1"/>
  <c r="O15" i="40" s="1"/>
  <c r="F15" i="40"/>
  <c r="E15" i="40"/>
  <c r="D15" i="40"/>
  <c r="N14" i="40"/>
  <c r="O14" i="40"/>
  <c r="N13" i="40"/>
  <c r="O13" i="40"/>
  <c r="N12" i="40"/>
  <c r="O12" i="40"/>
  <c r="M11" i="40"/>
  <c r="L11" i="40"/>
  <c r="K11" i="40"/>
  <c r="J11" i="40"/>
  <c r="I11" i="40"/>
  <c r="H11" i="40"/>
  <c r="G11" i="40"/>
  <c r="F11" i="40"/>
  <c r="E11" i="40"/>
  <c r="E23" i="40" s="1"/>
  <c r="D11" i="40"/>
  <c r="N10" i="40"/>
  <c r="O10" i="40" s="1"/>
  <c r="N9" i="40"/>
  <c r="O9" i="40" s="1"/>
  <c r="N8" i="40"/>
  <c r="O8" i="40" s="1"/>
  <c r="N7" i="40"/>
  <c r="O7" i="40" s="1"/>
  <c r="N6" i="40"/>
  <c r="O6" i="40" s="1"/>
  <c r="M5" i="40"/>
  <c r="M23" i="40" s="1"/>
  <c r="L5" i="40"/>
  <c r="K5" i="40"/>
  <c r="K23" i="40" s="1"/>
  <c r="J5" i="40"/>
  <c r="J23" i="40" s="1"/>
  <c r="I5" i="40"/>
  <c r="H5" i="40"/>
  <c r="G5" i="40"/>
  <c r="G23" i="40" s="1"/>
  <c r="F5" i="40"/>
  <c r="E5" i="40"/>
  <c r="D5" i="40"/>
  <c r="N5" i="40" s="1"/>
  <c r="O5" i="40" s="1"/>
  <c r="N21" i="39"/>
  <c r="O21" i="39"/>
  <c r="N20" i="39"/>
  <c r="O20" i="39" s="1"/>
  <c r="M19" i="39"/>
  <c r="L19" i="39"/>
  <c r="K19" i="39"/>
  <c r="J19" i="39"/>
  <c r="I19" i="39"/>
  <c r="H19" i="39"/>
  <c r="G19" i="39"/>
  <c r="F19" i="39"/>
  <c r="E19" i="39"/>
  <c r="D19" i="39"/>
  <c r="N18" i="39"/>
  <c r="O18" i="39" s="1"/>
  <c r="M17" i="39"/>
  <c r="L17" i="39"/>
  <c r="K17" i="39"/>
  <c r="J17" i="39"/>
  <c r="I17" i="39"/>
  <c r="H17" i="39"/>
  <c r="G17" i="39"/>
  <c r="F17" i="39"/>
  <c r="N17" i="39" s="1"/>
  <c r="O17" i="39" s="1"/>
  <c r="E17" i="39"/>
  <c r="D17" i="39"/>
  <c r="N16" i="39"/>
  <c r="O16" i="39" s="1"/>
  <c r="N15" i="39"/>
  <c r="O15" i="39" s="1"/>
  <c r="N14" i="39"/>
  <c r="O14" i="39" s="1"/>
  <c r="M13" i="39"/>
  <c r="L13" i="39"/>
  <c r="K13" i="39"/>
  <c r="J13" i="39"/>
  <c r="I13" i="39"/>
  <c r="H13" i="39"/>
  <c r="G13" i="39"/>
  <c r="F13" i="39"/>
  <c r="F22" i="39" s="1"/>
  <c r="E13" i="39"/>
  <c r="D13" i="39"/>
  <c r="N13" i="39" s="1"/>
  <c r="O13" i="39" s="1"/>
  <c r="N12" i="39"/>
  <c r="O12" i="39" s="1"/>
  <c r="N11" i="39"/>
  <c r="O11" i="39" s="1"/>
  <c r="M10" i="39"/>
  <c r="L10" i="39"/>
  <c r="K10" i="39"/>
  <c r="J10" i="39"/>
  <c r="I10" i="39"/>
  <c r="H10" i="39"/>
  <c r="G10" i="39"/>
  <c r="F10" i="39"/>
  <c r="E10" i="39"/>
  <c r="D10" i="39"/>
  <c r="N9" i="39"/>
  <c r="O9" i="39" s="1"/>
  <c r="N8" i="39"/>
  <c r="O8" i="39" s="1"/>
  <c r="N7" i="39"/>
  <c r="O7" i="39" s="1"/>
  <c r="N6" i="39"/>
  <c r="O6" i="39" s="1"/>
  <c r="M5" i="39"/>
  <c r="L5" i="39"/>
  <c r="K5" i="39"/>
  <c r="J5" i="39"/>
  <c r="I5" i="39"/>
  <c r="I22" i="39"/>
  <c r="H5" i="39"/>
  <c r="G5" i="39"/>
  <c r="G22" i="39" s="1"/>
  <c r="F5" i="39"/>
  <c r="E5" i="39"/>
  <c r="D5" i="39"/>
  <c r="N20" i="38"/>
  <c r="O20" i="38" s="1"/>
  <c r="N19" i="38"/>
  <c r="O19" i="38" s="1"/>
  <c r="M18" i="38"/>
  <c r="L18" i="38"/>
  <c r="K18" i="38"/>
  <c r="J18" i="38"/>
  <c r="I18" i="38"/>
  <c r="H18" i="38"/>
  <c r="G18" i="38"/>
  <c r="F18" i="38"/>
  <c r="E18" i="38"/>
  <c r="D18" i="38"/>
  <c r="N18" i="38" s="1"/>
  <c r="O18" i="38" s="1"/>
  <c r="N17" i="38"/>
  <c r="O17" i="38" s="1"/>
  <c r="M16" i="38"/>
  <c r="L16" i="38"/>
  <c r="K16" i="38"/>
  <c r="J16" i="38"/>
  <c r="I16" i="38"/>
  <c r="H16" i="38"/>
  <c r="G16" i="38"/>
  <c r="F16" i="38"/>
  <c r="E16" i="38"/>
  <c r="D16" i="38"/>
  <c r="N15" i="38"/>
  <c r="O15" i="38" s="1"/>
  <c r="N14" i="38"/>
  <c r="O14" i="38" s="1"/>
  <c r="M13" i="38"/>
  <c r="L13" i="38"/>
  <c r="K13" i="38"/>
  <c r="J13" i="38"/>
  <c r="I13" i="38"/>
  <c r="H13" i="38"/>
  <c r="H21" i="38" s="1"/>
  <c r="G13" i="38"/>
  <c r="G21" i="38" s="1"/>
  <c r="F13" i="38"/>
  <c r="E13" i="38"/>
  <c r="D13" i="38"/>
  <c r="N12" i="38"/>
  <c r="O12" i="38" s="1"/>
  <c r="N11" i="38"/>
  <c r="O11" i="38" s="1"/>
  <c r="M10" i="38"/>
  <c r="L10" i="38"/>
  <c r="K10" i="38"/>
  <c r="J10" i="38"/>
  <c r="I10" i="38"/>
  <c r="H10" i="38"/>
  <c r="G10" i="38"/>
  <c r="F10" i="38"/>
  <c r="E10" i="38"/>
  <c r="D10" i="38"/>
  <c r="N9" i="38"/>
  <c r="O9" i="38"/>
  <c r="N8" i="38"/>
  <c r="O8" i="38" s="1"/>
  <c r="N7" i="38"/>
  <c r="O7" i="38" s="1"/>
  <c r="N6" i="38"/>
  <c r="O6" i="38" s="1"/>
  <c r="M5" i="38"/>
  <c r="L5" i="38"/>
  <c r="L21" i="38" s="1"/>
  <c r="K5" i="38"/>
  <c r="J5" i="38"/>
  <c r="I5" i="38"/>
  <c r="H5" i="38"/>
  <c r="G5" i="38"/>
  <c r="F5" i="38"/>
  <c r="E5" i="38"/>
  <c r="E21" i="38" s="1"/>
  <c r="D5" i="38"/>
  <c r="N21" i="37"/>
  <c r="O21" i="37" s="1"/>
  <c r="N20" i="37"/>
  <c r="O20" i="37" s="1"/>
  <c r="M19" i="37"/>
  <c r="L19" i="37"/>
  <c r="K19" i="37"/>
  <c r="J19" i="37"/>
  <c r="I19" i="37"/>
  <c r="H19" i="37"/>
  <c r="G19" i="37"/>
  <c r="F19" i="37"/>
  <c r="E19" i="37"/>
  <c r="D19" i="37"/>
  <c r="N18" i="37"/>
  <c r="O18" i="37"/>
  <c r="M17" i="37"/>
  <c r="L17" i="37"/>
  <c r="K17" i="37"/>
  <c r="J17" i="37"/>
  <c r="I17" i="37"/>
  <c r="H17" i="37"/>
  <c r="G17" i="37"/>
  <c r="F17" i="37"/>
  <c r="E17" i="37"/>
  <c r="D17" i="37"/>
  <c r="N16" i="37"/>
  <c r="O16" i="37"/>
  <c r="N15" i="37"/>
  <c r="O15" i="37"/>
  <c r="N14" i="37"/>
  <c r="O14" i="37"/>
  <c r="M13" i="37"/>
  <c r="L13" i="37"/>
  <c r="K13" i="37"/>
  <c r="J13" i="37"/>
  <c r="I13" i="37"/>
  <c r="H13" i="37"/>
  <c r="G13" i="37"/>
  <c r="F13" i="37"/>
  <c r="E13" i="37"/>
  <c r="D13" i="37"/>
  <c r="N12" i="37"/>
  <c r="O12" i="37" s="1"/>
  <c r="N11" i="37"/>
  <c r="O11" i="37" s="1"/>
  <c r="M10" i="37"/>
  <c r="L10" i="37"/>
  <c r="K10" i="37"/>
  <c r="J10" i="37"/>
  <c r="I10" i="37"/>
  <c r="H10" i="37"/>
  <c r="G10" i="37"/>
  <c r="G22" i="37" s="1"/>
  <c r="F10" i="37"/>
  <c r="E10" i="37"/>
  <c r="D10" i="37"/>
  <c r="N9" i="37"/>
  <c r="O9" i="37" s="1"/>
  <c r="N8" i="37"/>
  <c r="O8" i="37" s="1"/>
  <c r="N7" i="37"/>
  <c r="O7" i="37"/>
  <c r="N6" i="37"/>
  <c r="O6" i="37"/>
  <c r="M5" i="37"/>
  <c r="L5" i="37"/>
  <c r="L22" i="37" s="1"/>
  <c r="K5" i="37"/>
  <c r="J5" i="37"/>
  <c r="I5" i="37"/>
  <c r="H5" i="37"/>
  <c r="G5" i="37"/>
  <c r="F5" i="37"/>
  <c r="E5" i="37"/>
  <c r="E22" i="37" s="1"/>
  <c r="D5" i="37"/>
  <c r="D22" i="37" s="1"/>
  <c r="N21" i="36"/>
  <c r="O21" i="36" s="1"/>
  <c r="N20" i="36"/>
  <c r="O20" i="36" s="1"/>
  <c r="M19" i="36"/>
  <c r="M22" i="36" s="1"/>
  <c r="L19" i="36"/>
  <c r="K19" i="36"/>
  <c r="J19" i="36"/>
  <c r="I19" i="36"/>
  <c r="H19" i="36"/>
  <c r="G19" i="36"/>
  <c r="F19" i="36"/>
  <c r="E19" i="36"/>
  <c r="D19" i="36"/>
  <c r="N18" i="36"/>
  <c r="O18" i="36" s="1"/>
  <c r="M17" i="36"/>
  <c r="L17" i="36"/>
  <c r="K17" i="36"/>
  <c r="J17" i="36"/>
  <c r="I17" i="36"/>
  <c r="H17" i="36"/>
  <c r="G17" i="36"/>
  <c r="F17" i="36"/>
  <c r="E17" i="36"/>
  <c r="D17" i="36"/>
  <c r="N16" i="36"/>
  <c r="O16" i="36" s="1"/>
  <c r="N15" i="36"/>
  <c r="O15" i="36" s="1"/>
  <c r="N14" i="36"/>
  <c r="O14" i="36" s="1"/>
  <c r="M13" i="36"/>
  <c r="L13" i="36"/>
  <c r="K13" i="36"/>
  <c r="J13" i="36"/>
  <c r="I13" i="36"/>
  <c r="H13" i="36"/>
  <c r="G13" i="36"/>
  <c r="F13" i="36"/>
  <c r="E13" i="36"/>
  <c r="D13" i="36"/>
  <c r="N12" i="36"/>
  <c r="O12" i="36" s="1"/>
  <c r="N11" i="36"/>
  <c r="O11" i="36" s="1"/>
  <c r="M10" i="36"/>
  <c r="L10" i="36"/>
  <c r="K10" i="36"/>
  <c r="K22" i="36" s="1"/>
  <c r="J10" i="36"/>
  <c r="J22" i="36" s="1"/>
  <c r="I10" i="36"/>
  <c r="H10" i="36"/>
  <c r="G10" i="36"/>
  <c r="F10" i="36"/>
  <c r="E10" i="36"/>
  <c r="D10" i="36"/>
  <c r="N9" i="36"/>
  <c r="O9" i="36" s="1"/>
  <c r="N8" i="36"/>
  <c r="O8" i="36" s="1"/>
  <c r="N7" i="36"/>
  <c r="O7" i="36" s="1"/>
  <c r="N6" i="36"/>
  <c r="O6" i="36" s="1"/>
  <c r="M5" i="36"/>
  <c r="L5" i="36"/>
  <c r="K5" i="36"/>
  <c r="J5" i="36"/>
  <c r="I5" i="36"/>
  <c r="H5" i="36"/>
  <c r="G5" i="36"/>
  <c r="G22" i="36" s="1"/>
  <c r="F5" i="36"/>
  <c r="F22" i="36" s="1"/>
  <c r="E5" i="36"/>
  <c r="E22" i="36" s="1"/>
  <c r="D5" i="36"/>
  <c r="D22" i="36" s="1"/>
  <c r="N21" i="35"/>
  <c r="O21" i="35" s="1"/>
  <c r="N20" i="35"/>
  <c r="O20" i="35"/>
  <c r="M19" i="35"/>
  <c r="L19" i="35"/>
  <c r="K19" i="35"/>
  <c r="J19" i="35"/>
  <c r="I19" i="35"/>
  <c r="H19" i="35"/>
  <c r="G19" i="35"/>
  <c r="F19" i="35"/>
  <c r="E19" i="35"/>
  <c r="D19" i="35"/>
  <c r="N19" i="35"/>
  <c r="O19" i="35" s="1"/>
  <c r="N18" i="35"/>
  <c r="O18" i="35" s="1"/>
  <c r="M17" i="35"/>
  <c r="L17" i="35"/>
  <c r="K17" i="35"/>
  <c r="J17" i="35"/>
  <c r="I17" i="35"/>
  <c r="H17" i="35"/>
  <c r="G17" i="35"/>
  <c r="F17" i="35"/>
  <c r="E17" i="35"/>
  <c r="D17" i="35"/>
  <c r="N16" i="35"/>
  <c r="O16" i="35"/>
  <c r="N15" i="35"/>
  <c r="O15" i="35" s="1"/>
  <c r="N14" i="35"/>
  <c r="O14" i="35" s="1"/>
  <c r="M13" i="35"/>
  <c r="L13" i="35"/>
  <c r="L22" i="35" s="1"/>
  <c r="K13" i="35"/>
  <c r="J13" i="35"/>
  <c r="I13" i="35"/>
  <c r="H13" i="35"/>
  <c r="G13" i="35"/>
  <c r="F13" i="35"/>
  <c r="E13" i="35"/>
  <c r="D13" i="35"/>
  <c r="N12" i="35"/>
  <c r="O12" i="35" s="1"/>
  <c r="N11" i="35"/>
  <c r="O11" i="35"/>
  <c r="M10" i="35"/>
  <c r="L10" i="35"/>
  <c r="K10" i="35"/>
  <c r="J10" i="35"/>
  <c r="I10" i="35"/>
  <c r="H10" i="35"/>
  <c r="G10" i="35"/>
  <c r="F10" i="35"/>
  <c r="E10" i="35"/>
  <c r="D10" i="35"/>
  <c r="N10" i="35" s="1"/>
  <c r="O10" i="35" s="1"/>
  <c r="N9" i="35"/>
  <c r="O9" i="35"/>
  <c r="N8" i="35"/>
  <c r="O8" i="35"/>
  <c r="N7" i="35"/>
  <c r="O7" i="35" s="1"/>
  <c r="N6" i="35"/>
  <c r="O6" i="35" s="1"/>
  <c r="M5" i="35"/>
  <c r="M22" i="35" s="1"/>
  <c r="L5" i="35"/>
  <c r="K5" i="35"/>
  <c r="K22" i="35" s="1"/>
  <c r="J5" i="35"/>
  <c r="I5" i="35"/>
  <c r="H5" i="35"/>
  <c r="G5" i="35"/>
  <c r="F5" i="35"/>
  <c r="E5" i="35"/>
  <c r="D5" i="35"/>
  <c r="N21" i="34"/>
  <c r="O21" i="34"/>
  <c r="N20" i="34"/>
  <c r="O20" i="34"/>
  <c r="M19" i="34"/>
  <c r="L19" i="34"/>
  <c r="K19" i="34"/>
  <c r="J19" i="34"/>
  <c r="I19" i="34"/>
  <c r="H19" i="34"/>
  <c r="N19" i="34" s="1"/>
  <c r="O19" i="34" s="1"/>
  <c r="G19" i="34"/>
  <c r="F19" i="34"/>
  <c r="E19" i="34"/>
  <c r="D19" i="34"/>
  <c r="N18" i="34"/>
  <c r="O18" i="34" s="1"/>
  <c r="M17" i="34"/>
  <c r="L17" i="34"/>
  <c r="K17" i="34"/>
  <c r="J17" i="34"/>
  <c r="I17" i="34"/>
  <c r="H17" i="34"/>
  <c r="G17" i="34"/>
  <c r="F17" i="34"/>
  <c r="E17" i="34"/>
  <c r="D17" i="34"/>
  <c r="N17" i="34" s="1"/>
  <c r="O17" i="34" s="1"/>
  <c r="N16" i="34"/>
  <c r="O16" i="34" s="1"/>
  <c r="N15" i="34"/>
  <c r="O15" i="34" s="1"/>
  <c r="N14" i="34"/>
  <c r="O14" i="34" s="1"/>
  <c r="M13" i="34"/>
  <c r="L13" i="34"/>
  <c r="K13" i="34"/>
  <c r="J13" i="34"/>
  <c r="I13" i="34"/>
  <c r="H13" i="34"/>
  <c r="G13" i="34"/>
  <c r="F13" i="34"/>
  <c r="E13" i="34"/>
  <c r="D13" i="34"/>
  <c r="N12" i="34"/>
  <c r="O12" i="34"/>
  <c r="N11" i="34"/>
  <c r="O11" i="34"/>
  <c r="M10" i="34"/>
  <c r="L10" i="34"/>
  <c r="K10" i="34"/>
  <c r="K22" i="34" s="1"/>
  <c r="J10" i="34"/>
  <c r="J22" i="34" s="1"/>
  <c r="I10" i="34"/>
  <c r="H10" i="34"/>
  <c r="G10" i="34"/>
  <c r="F10" i="34"/>
  <c r="E10" i="34"/>
  <c r="D10" i="34"/>
  <c r="N9" i="34"/>
  <c r="O9" i="34" s="1"/>
  <c r="N8" i="34"/>
  <c r="O8" i="34" s="1"/>
  <c r="N7" i="34"/>
  <c r="O7" i="34" s="1"/>
  <c r="N6" i="34"/>
  <c r="O6" i="34" s="1"/>
  <c r="M5" i="34"/>
  <c r="L5" i="34"/>
  <c r="K5" i="34"/>
  <c r="J5" i="34"/>
  <c r="I5" i="34"/>
  <c r="H5" i="34"/>
  <c r="G5" i="34"/>
  <c r="G22" i="34" s="1"/>
  <c r="F5" i="34"/>
  <c r="E5" i="34"/>
  <c r="D5" i="34"/>
  <c r="D22" i="34" s="1"/>
  <c r="E22" i="33"/>
  <c r="F22" i="33"/>
  <c r="G22" i="33"/>
  <c r="H22" i="33"/>
  <c r="I22" i="33"/>
  <c r="J22" i="33"/>
  <c r="K22" i="33"/>
  <c r="L22" i="33"/>
  <c r="M22" i="33"/>
  <c r="D22" i="33"/>
  <c r="E19" i="33"/>
  <c r="F19" i="33"/>
  <c r="G19" i="33"/>
  <c r="H19" i="33"/>
  <c r="I19" i="33"/>
  <c r="J19" i="33"/>
  <c r="K19" i="33"/>
  <c r="L19" i="33"/>
  <c r="M19" i="33"/>
  <c r="E17" i="33"/>
  <c r="F17" i="33"/>
  <c r="G17" i="33"/>
  <c r="G24" i="33" s="1"/>
  <c r="H17" i="33"/>
  <c r="I17" i="33"/>
  <c r="J17" i="33"/>
  <c r="K17" i="33"/>
  <c r="L17" i="33"/>
  <c r="M17" i="33"/>
  <c r="E13" i="33"/>
  <c r="F13" i="33"/>
  <c r="G13" i="33"/>
  <c r="H13" i="33"/>
  <c r="I13" i="33"/>
  <c r="J13" i="33"/>
  <c r="K13" i="33"/>
  <c r="L13" i="33"/>
  <c r="M13" i="33"/>
  <c r="M24" i="33" s="1"/>
  <c r="E10" i="33"/>
  <c r="F10" i="33"/>
  <c r="G10" i="33"/>
  <c r="H10" i="33"/>
  <c r="H24" i="33" s="1"/>
  <c r="I10" i="33"/>
  <c r="J10" i="33"/>
  <c r="K10" i="33"/>
  <c r="L10" i="33"/>
  <c r="M10" i="33"/>
  <c r="E5" i="33"/>
  <c r="F5" i="33"/>
  <c r="G5" i="33"/>
  <c r="H5" i="33"/>
  <c r="I5" i="33"/>
  <c r="J5" i="33"/>
  <c r="K5" i="33"/>
  <c r="L5" i="33"/>
  <c r="M5" i="33"/>
  <c r="D19" i="33"/>
  <c r="D17" i="33"/>
  <c r="D13" i="33"/>
  <c r="D10" i="33"/>
  <c r="D5" i="33"/>
  <c r="N23" i="33"/>
  <c r="O23" i="33" s="1"/>
  <c r="N20" i="33"/>
  <c r="O20" i="33"/>
  <c r="N21" i="33"/>
  <c r="O21" i="33"/>
  <c r="N18" i="33"/>
  <c r="O18" i="33" s="1"/>
  <c r="N12" i="33"/>
  <c r="O12" i="33" s="1"/>
  <c r="N7" i="33"/>
  <c r="O7" i="33"/>
  <c r="N8" i="33"/>
  <c r="O8" i="33"/>
  <c r="N9" i="33"/>
  <c r="O9" i="33"/>
  <c r="N6" i="33"/>
  <c r="O6" i="33"/>
  <c r="N14" i="33"/>
  <c r="O14" i="33" s="1"/>
  <c r="N15" i="33"/>
  <c r="O15" i="33" s="1"/>
  <c r="N16" i="33"/>
  <c r="O16" i="33"/>
  <c r="N11" i="33"/>
  <c r="O11" i="33" s="1"/>
  <c r="N5" i="38"/>
  <c r="O5" i="38" s="1"/>
  <c r="O5" i="47"/>
  <c r="P5" i="47" s="1"/>
  <c r="F24" i="43" l="1"/>
  <c r="F22" i="37"/>
  <c r="L22" i="39"/>
  <c r="E24" i="42"/>
  <c r="D23" i="40"/>
  <c r="F24" i="42"/>
  <c r="J24" i="33"/>
  <c r="N10" i="34"/>
  <c r="O10" i="34" s="1"/>
  <c r="D22" i="39"/>
  <c r="H24" i="44"/>
  <c r="M24" i="47"/>
  <c r="E22" i="34"/>
  <c r="E22" i="39"/>
  <c r="H23" i="41"/>
  <c r="N24" i="47"/>
  <c r="J24" i="44"/>
  <c r="N17" i="44"/>
  <c r="O17" i="44" s="1"/>
  <c r="O19" i="47"/>
  <c r="P19" i="47" s="1"/>
  <c r="O15" i="47"/>
  <c r="P15" i="47" s="1"/>
  <c r="N10" i="33"/>
  <c r="O10" i="33" s="1"/>
  <c r="N11" i="40"/>
  <c r="O11" i="40" s="1"/>
  <c r="L24" i="42"/>
  <c r="G24" i="42"/>
  <c r="I22" i="37"/>
  <c r="N13" i="34"/>
  <c r="O13" i="34" s="1"/>
  <c r="E22" i="35"/>
  <c r="K22" i="37"/>
  <c r="N10" i="38"/>
  <c r="O10" i="38" s="1"/>
  <c r="L23" i="40"/>
  <c r="J24" i="42"/>
  <c r="H26" i="45"/>
  <c r="N19" i="45"/>
  <c r="O19" i="45" s="1"/>
  <c r="L24" i="46"/>
  <c r="N22" i="33"/>
  <c r="O22" i="33" s="1"/>
  <c r="M22" i="34"/>
  <c r="F22" i="35"/>
  <c r="N13" i="36"/>
  <c r="O13" i="36" s="1"/>
  <c r="N19" i="36"/>
  <c r="O19" i="36" s="1"/>
  <c r="N17" i="37"/>
  <c r="O17" i="37" s="1"/>
  <c r="F21" i="38"/>
  <c r="N21" i="38" s="1"/>
  <c r="O21" i="38" s="1"/>
  <c r="K24" i="42"/>
  <c r="N22" i="42"/>
  <c r="O22" i="42" s="1"/>
  <c r="I26" i="45"/>
  <c r="N24" i="45"/>
  <c r="O24" i="45" s="1"/>
  <c r="M24" i="46"/>
  <c r="K21" i="38"/>
  <c r="K22" i="39"/>
  <c r="N19" i="37"/>
  <c r="O19" i="37" s="1"/>
  <c r="M22" i="39"/>
  <c r="D24" i="42"/>
  <c r="N13" i="33"/>
  <c r="O13" i="33" s="1"/>
  <c r="N5" i="43"/>
  <c r="O5" i="43" s="1"/>
  <c r="J22" i="37"/>
  <c r="G22" i="35"/>
  <c r="N19" i="39"/>
  <c r="O19" i="39" s="1"/>
  <c r="N18" i="40"/>
  <c r="O18" i="40" s="1"/>
  <c r="N11" i="41"/>
  <c r="O11" i="41" s="1"/>
  <c r="J26" i="45"/>
  <c r="I24" i="47"/>
  <c r="J21" i="38"/>
  <c r="G24" i="43"/>
  <c r="N24" i="43" s="1"/>
  <c r="O24" i="43" s="1"/>
  <c r="M23" i="41"/>
  <c r="I24" i="46"/>
  <c r="N17" i="33"/>
  <c r="O17" i="33" s="1"/>
  <c r="N10" i="36"/>
  <c r="O10" i="36" s="1"/>
  <c r="N19" i="33"/>
  <c r="O19" i="33" s="1"/>
  <c r="N13" i="38"/>
  <c r="O13" i="38" s="1"/>
  <c r="N11" i="46"/>
  <c r="O11" i="46" s="1"/>
  <c r="N22" i="43"/>
  <c r="O22" i="43" s="1"/>
  <c r="I22" i="34"/>
  <c r="H23" i="40"/>
  <c r="L22" i="36"/>
  <c r="H22" i="37"/>
  <c r="N10" i="37"/>
  <c r="O10" i="37" s="1"/>
  <c r="E24" i="47"/>
  <c r="O24" i="47" s="1"/>
  <c r="P24" i="47" s="1"/>
  <c r="G26" i="45"/>
  <c r="K24" i="46"/>
  <c r="F24" i="33"/>
  <c r="H22" i="35"/>
  <c r="M22" i="37"/>
  <c r="N13" i="37"/>
  <c r="O13" i="37" s="1"/>
  <c r="D21" i="38"/>
  <c r="M21" i="38"/>
  <c r="D23" i="41"/>
  <c r="N23" i="41" s="1"/>
  <c r="O23" i="41" s="1"/>
  <c r="N10" i="43"/>
  <c r="O10" i="43" s="1"/>
  <c r="E24" i="44"/>
  <c r="N5" i="45"/>
  <c r="O5" i="45" s="1"/>
  <c r="J24" i="47"/>
  <c r="N5" i="35"/>
  <c r="O5" i="35" s="1"/>
  <c r="N21" i="45"/>
  <c r="O21" i="45" s="1"/>
  <c r="L22" i="34"/>
  <c r="J24" i="43"/>
  <c r="N17" i="43"/>
  <c r="O17" i="43" s="1"/>
  <c r="F24" i="46"/>
  <c r="N13" i="35"/>
  <c r="O13" i="35" s="1"/>
  <c r="K23" i="41"/>
  <c r="D26" i="45"/>
  <c r="L24" i="33"/>
  <c r="M24" i="42"/>
  <c r="N24" i="42" s="1"/>
  <c r="O24" i="42" s="1"/>
  <c r="O11" i="47"/>
  <c r="P11" i="47" s="1"/>
  <c r="K24" i="33"/>
  <c r="H24" i="42"/>
  <c r="I22" i="35"/>
  <c r="E23" i="41"/>
  <c r="F24" i="44"/>
  <c r="L24" i="44"/>
  <c r="D24" i="44"/>
  <c r="L26" i="45"/>
  <c r="K24" i="47"/>
  <c r="N17" i="36"/>
  <c r="O17" i="36" s="1"/>
  <c r="N19" i="42"/>
  <c r="O19" i="42" s="1"/>
  <c r="H24" i="43"/>
  <c r="H22" i="36"/>
  <c r="N5" i="37"/>
  <c r="O5" i="37" s="1"/>
  <c r="H22" i="34"/>
  <c r="F22" i="34"/>
  <c r="K24" i="43"/>
  <c r="G24" i="46"/>
  <c r="F26" i="45"/>
  <c r="E26" i="45"/>
  <c r="N26" i="45" s="1"/>
  <c r="O26" i="45" s="1"/>
  <c r="J22" i="39"/>
  <c r="N19" i="44"/>
  <c r="O19" i="44" s="1"/>
  <c r="J24" i="46"/>
  <c r="G24" i="47"/>
  <c r="N5" i="33"/>
  <c r="O5" i="33" s="1"/>
  <c r="I21" i="38"/>
  <c r="N16" i="38"/>
  <c r="O16" i="38" s="1"/>
  <c r="J22" i="35"/>
  <c r="N17" i="35"/>
  <c r="O17" i="35" s="1"/>
  <c r="N10" i="39"/>
  <c r="O10" i="39" s="1"/>
  <c r="F23" i="41"/>
  <c r="N19" i="43"/>
  <c r="O19" i="43" s="1"/>
  <c r="G24" i="44"/>
  <c r="M24" i="44"/>
  <c r="L24" i="47"/>
  <c r="O23" i="48"/>
  <c r="P23" i="48" s="1"/>
  <c r="N24" i="44"/>
  <c r="O24" i="44" s="1"/>
  <c r="N24" i="46"/>
  <c r="O24" i="46" s="1"/>
  <c r="N22" i="34"/>
  <c r="O22" i="34" s="1"/>
  <c r="N5" i="44"/>
  <c r="O5" i="44" s="1"/>
  <c r="N5" i="39"/>
  <c r="O5" i="39" s="1"/>
  <c r="N5" i="34"/>
  <c r="O5" i="34" s="1"/>
  <c r="H22" i="39"/>
  <c r="O21" i="47"/>
  <c r="P21" i="47" s="1"/>
  <c r="N5" i="42"/>
  <c r="O5" i="42" s="1"/>
  <c r="E24" i="33"/>
  <c r="D24" i="33"/>
  <c r="K26" i="45"/>
  <c r="D22" i="35"/>
  <c r="I24" i="33"/>
  <c r="N5" i="36"/>
  <c r="O5" i="36" s="1"/>
  <c r="F23" i="40"/>
  <c r="N23" i="40" s="1"/>
  <c r="O23" i="40" s="1"/>
  <c r="I22" i="36"/>
  <c r="N22" i="36" s="1"/>
  <c r="O22" i="36" s="1"/>
  <c r="N5" i="46"/>
  <c r="O5" i="46" s="1"/>
  <c r="F24" i="47"/>
  <c r="N22" i="39" l="1"/>
  <c r="O22" i="39" s="1"/>
  <c r="N22" i="35"/>
  <c r="O22" i="35" s="1"/>
  <c r="N22" i="37"/>
  <c r="O22" i="37" s="1"/>
  <c r="N24" i="33"/>
  <c r="O24" i="33" s="1"/>
</calcChain>
</file>

<file path=xl/sharedStrings.xml><?xml version="1.0" encoding="utf-8"?>
<sst xmlns="http://schemas.openxmlformats.org/spreadsheetml/2006/main" count="671" uniqueCount="88">
  <si>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</si>
  <si>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</si>
  <si>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</si>
  <si>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</si>
  <si>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</si>
  <si>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</si>
  <si>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</si>
  <si>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</si>
  <si>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</si>
  <si>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</si>
  <si>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</si>
  <si>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</si>
  <si>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</si>
  <si>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</si>
  <si>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</si>
  <si>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</si>
  <si>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</si>
  <si>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</si>
  <si>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</si>
  <si>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</si>
  <si>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</si>
  <si>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</si>
  <si>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</si>
  <si>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Public Safety</t>
  </si>
  <si>
    <t>Law Enforcement</t>
  </si>
  <si>
    <t>Fire Control</t>
  </si>
  <si>
    <t>Physical Environment</t>
  </si>
  <si>
    <t>Water Utility Services</t>
  </si>
  <si>
    <t>Garbage / Solid Waste Control Services</t>
  </si>
  <si>
    <t>Other Physical Environment</t>
  </si>
  <si>
    <t>Transportation</t>
  </si>
  <si>
    <t>Road and Street Facilities</t>
  </si>
  <si>
    <t>Culture / Recreation</t>
  </si>
  <si>
    <t>Libraries</t>
  </si>
  <si>
    <t>Parks and Recreation</t>
  </si>
  <si>
    <t>Inter-Fund Group Transfers Out</t>
  </si>
  <si>
    <t>Other Uses and Non-Operating</t>
  </si>
  <si>
    <t>2009 Municipal Population:</t>
  </si>
  <si>
    <t>Montverde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</si>
  <si>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</si>
  <si>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</si>
  <si>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</si>
  <si>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</si>
  <si>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</si>
  <si>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</si>
  <si>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</si>
  <si>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2013</t>
  </si>
  <si>
    <t>2013 Municipal Population:</t>
  </si>
  <si>
    <t>Local Fiscal Year Ended September 30, 2008</t>
  </si>
  <si>
    <t>2008 Municipal Population:</t>
  </si>
  <si>
    <t>Local Fiscal Year Ended September 30, 2014</t>
  </si>
  <si>
    <t>Garbage / Solid Waste</t>
  </si>
  <si>
    <t>Road / Street Facilities</t>
  </si>
  <si>
    <t>Parks / Recreation</t>
  </si>
  <si>
    <t>2014 Municipal Population:</t>
  </si>
  <si>
    <t>Local Fiscal Year Ended September 30, 2007</t>
  </si>
  <si>
    <t>Comprehensive Planning</t>
  </si>
  <si>
    <t>Detention and/or Correction</t>
  </si>
  <si>
    <t>2007 Municipal Population:</t>
  </si>
  <si>
    <t>Local Fiscal Year Ended September 30, 2015</t>
  </si>
  <si>
    <t>Pension Benefits</t>
  </si>
  <si>
    <t>2015 Municipal Population:</t>
  </si>
  <si>
    <t>Local Fiscal Year Ended September 30, 2016</t>
  </si>
  <si>
    <t>Other Uses</t>
  </si>
  <si>
    <t>Interfund Transfers Out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</si>
  <si>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</si>
  <si>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</si>
  <si>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</si>
  <si>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</si>
  <si>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</si>
  <si>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</si>
  <si>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Other General Government</t>
  </si>
  <si>
    <t>Protective Inspections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</si>
  <si>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</si>
  <si>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</si>
  <si>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</si>
  <si>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</si>
  <si>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</si>
  <si>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</si>
  <si>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</si>
  <si>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Other General Government Services</t>
  </si>
  <si>
    <t>2021 Municipal Population:</t>
  </si>
  <si>
    <t>Local Fiscal Year Ended September 30, 2022</t>
  </si>
  <si>
    <t>2022 Municipal Population:</t>
  </si>
  <si>
    <t>Local Fiscal Year Ended September 30, 2023</t>
  </si>
  <si>
    <t>Sewer / Wastewater Services</t>
  </si>
  <si>
    <t>Inter-fund Group Transfers Out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</si>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</sst>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8049C-927C-4710-9223-855DD3578561}">
  <sheetPr>
    <pageSetUpPr fitToPage="1"/>
  </sheetPr>
  <dimension ref="A1:ED30"/>
  <sheetViews>
    <sheetView tabSelected="1" workbookViewId="0">
      <selection sqref="A1:P1"/>
    </sheetView>
  </sheetViews>
  <sheetFormatPr defaultColWidth="9.77734375" defaultRowHeight="15"/>
  <cols>
    <col min="1" max="1" width="1.77734375" style="104" customWidth="1"/>
    <col min="2" max="2" width="6.77734375" style="104" customWidth="1"/>
    <col min="3" max="3" width="55.77734375" style="104" customWidth="1"/>
    <col min="4" max="5" width="16.77734375" style="132" customWidth="1"/>
    <col min="6" max="7" width="15.77734375" style="132" customWidth="1"/>
    <col min="8" max="8" width="13.77734375" style="132" customWidth="1"/>
    <col min="9" max="10" width="15.77734375" style="132" customWidth="1"/>
    <col min="11" max="14" width="13.77734375" style="132" customWidth="1"/>
    <col min="15" max="15" width="16.77734375" style="132" customWidth="1"/>
    <col min="16" max="16" width="13.77734375" style="104" customWidth="1"/>
    <col min="17" max="18" width="9.77734375" style="104"/>
  </cols>
  <sheetData>
    <row r="1" spans="1:134" ht="27.75">
      <c r="A1" s="140" t="s">
        <v>38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2"/>
      <c r="Q1" s="90"/>
      <c r="R1"/>
    </row>
    <row r="2" spans="1:134" ht="24" thickBot="1">
      <c r="A2" s="143" t="s">
        <v>84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5"/>
      <c r="Q2" s="90"/>
      <c r="R2"/>
    </row>
    <row r="3" spans="1:134" ht="18" customHeight="1">
      <c r="A3" s="146" t="s">
        <v>12</v>
      </c>
      <c r="B3" s="147"/>
      <c r="C3" s="148"/>
      <c r="D3" s="152" t="s">
        <v>6</v>
      </c>
      <c r="E3" s="153"/>
      <c r="F3" s="153"/>
      <c r="G3" s="153"/>
      <c r="H3" s="154"/>
      <c r="I3" s="152" t="s">
        <v>7</v>
      </c>
      <c r="J3" s="154"/>
      <c r="K3" s="152" t="s">
        <v>9</v>
      </c>
      <c r="L3" s="153"/>
      <c r="M3" s="154"/>
      <c r="N3" s="91"/>
      <c r="O3" s="92"/>
      <c r="P3" s="155" t="s">
        <v>77</v>
      </c>
      <c r="Q3" s="93"/>
      <c r="R3"/>
    </row>
    <row r="4" spans="1:134" ht="32.25" customHeight="1" thickBot="1">
      <c r="A4" s="149"/>
      <c r="B4" s="150"/>
      <c r="C4" s="151"/>
      <c r="D4" s="94" t="s">
        <v>0</v>
      </c>
      <c r="E4" s="94" t="s">
        <v>13</v>
      </c>
      <c r="F4" s="94" t="s">
        <v>14</v>
      </c>
      <c r="G4" s="94" t="s">
        <v>15</v>
      </c>
      <c r="H4" s="94" t="s">
        <v>1</v>
      </c>
      <c r="I4" s="94" t="s">
        <v>2</v>
      </c>
      <c r="J4" s="95" t="s">
        <v>16</v>
      </c>
      <c r="K4" s="95" t="s">
        <v>3</v>
      </c>
      <c r="L4" s="95" t="s">
        <v>4</v>
      </c>
      <c r="M4" s="95" t="s">
        <v>78</v>
      </c>
      <c r="N4" s="95" t="s">
        <v>5</v>
      </c>
      <c r="O4" s="95" t="s">
        <v>79</v>
      </c>
      <c r="P4" s="156"/>
      <c r="Q4" s="96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</row>
    <row r="5" spans="1:134" ht="15.75">
      <c r="A5" s="98" t="s">
        <v>18</v>
      </c>
      <c r="B5" s="99"/>
      <c r="C5" s="99"/>
      <c r="D5" s="100">
        <f>SUM(D6:D10)</f>
        <v>1111092</v>
      </c>
      <c r="E5" s="100">
        <f>SUM(E6:E10)</f>
        <v>0</v>
      </c>
      <c r="F5" s="100">
        <f>SUM(F6:F10)</f>
        <v>0</v>
      </c>
      <c r="G5" s="100">
        <f>SUM(G6:G10)</f>
        <v>0</v>
      </c>
      <c r="H5" s="100">
        <f>SUM(H6:H10)</f>
        <v>0</v>
      </c>
      <c r="I5" s="100">
        <f>SUM(I6:I10)</f>
        <v>0</v>
      </c>
      <c r="J5" s="100">
        <f>SUM(J6:J10)</f>
        <v>0</v>
      </c>
      <c r="K5" s="100">
        <f>SUM(K6:K10)</f>
        <v>0</v>
      </c>
      <c r="L5" s="100">
        <f>SUM(L6:L10)</f>
        <v>0</v>
      </c>
      <c r="M5" s="100">
        <f>SUM(M6:M10)</f>
        <v>0</v>
      </c>
      <c r="N5" s="100">
        <f>SUM(N6:N10)</f>
        <v>0</v>
      </c>
      <c r="O5" s="101">
        <f>SUM(D5:N5)</f>
        <v>1111092</v>
      </c>
      <c r="P5" s="102">
        <f>(O5/P$28)</f>
        <v>620.02901785714289</v>
      </c>
      <c r="Q5" s="103"/>
    </row>
    <row r="6" spans="1:134">
      <c r="A6" s="105"/>
      <c r="B6" s="106">
        <v>511</v>
      </c>
      <c r="C6" s="107" t="s">
        <v>19</v>
      </c>
      <c r="D6" s="108">
        <v>64135</v>
      </c>
      <c r="E6" s="108">
        <v>0</v>
      </c>
      <c r="F6" s="108">
        <v>0</v>
      </c>
      <c r="G6" s="108">
        <v>0</v>
      </c>
      <c r="H6" s="108">
        <v>0</v>
      </c>
      <c r="I6" s="108">
        <v>0</v>
      </c>
      <c r="J6" s="108">
        <v>0</v>
      </c>
      <c r="K6" s="108">
        <v>0</v>
      </c>
      <c r="L6" s="108">
        <v>0</v>
      </c>
      <c r="M6" s="108">
        <v>0</v>
      </c>
      <c r="N6" s="108">
        <v>0</v>
      </c>
      <c r="O6" s="108">
        <f>SUM(D6:N6)</f>
        <v>64135</v>
      </c>
      <c r="P6" s="109">
        <f>(O6/P$28)</f>
        <v>35.789620535714285</v>
      </c>
      <c r="Q6" s="110"/>
    </row>
    <row r="7" spans="1:134">
      <c r="A7" s="105"/>
      <c r="B7" s="106">
        <v>512</v>
      </c>
      <c r="C7" s="107" t="s">
        <v>20</v>
      </c>
      <c r="D7" s="108">
        <v>178278</v>
      </c>
      <c r="E7" s="108">
        <v>0</v>
      </c>
      <c r="F7" s="108">
        <v>0</v>
      </c>
      <c r="G7" s="108">
        <v>0</v>
      </c>
      <c r="H7" s="108">
        <v>0</v>
      </c>
      <c r="I7" s="108">
        <v>0</v>
      </c>
      <c r="J7" s="108">
        <v>0</v>
      </c>
      <c r="K7" s="108">
        <v>0</v>
      </c>
      <c r="L7" s="108">
        <v>0</v>
      </c>
      <c r="M7" s="108">
        <v>0</v>
      </c>
      <c r="N7" s="108">
        <v>0</v>
      </c>
      <c r="O7" s="108">
        <f t="shared" ref="O7:O10" si="0">SUM(D7:N7)</f>
        <v>178278</v>
      </c>
      <c r="P7" s="109">
        <f>(O7/P$28)</f>
        <v>99.485491071428569</v>
      </c>
      <c r="Q7" s="110"/>
    </row>
    <row r="8" spans="1:134">
      <c r="A8" s="105"/>
      <c r="B8" s="106">
        <v>513</v>
      </c>
      <c r="C8" s="107" t="s">
        <v>21</v>
      </c>
      <c r="D8" s="108">
        <v>168983</v>
      </c>
      <c r="E8" s="108">
        <v>0</v>
      </c>
      <c r="F8" s="108">
        <v>0</v>
      </c>
      <c r="G8" s="108">
        <v>0</v>
      </c>
      <c r="H8" s="108">
        <v>0</v>
      </c>
      <c r="I8" s="108">
        <v>0</v>
      </c>
      <c r="J8" s="108">
        <v>0</v>
      </c>
      <c r="K8" s="108">
        <v>0</v>
      </c>
      <c r="L8" s="108">
        <v>0</v>
      </c>
      <c r="M8" s="108">
        <v>0</v>
      </c>
      <c r="N8" s="108">
        <v>0</v>
      </c>
      <c r="O8" s="108">
        <f t="shared" si="0"/>
        <v>168983</v>
      </c>
      <c r="P8" s="109">
        <f>(O8/P$28)</f>
        <v>94.298549107142861</v>
      </c>
      <c r="Q8" s="110"/>
    </row>
    <row r="9" spans="1:134">
      <c r="A9" s="105"/>
      <c r="B9" s="106">
        <v>514</v>
      </c>
      <c r="C9" s="107" t="s">
        <v>22</v>
      </c>
      <c r="D9" s="108">
        <v>76414</v>
      </c>
      <c r="E9" s="108">
        <v>0</v>
      </c>
      <c r="F9" s="108">
        <v>0</v>
      </c>
      <c r="G9" s="108">
        <v>0</v>
      </c>
      <c r="H9" s="108">
        <v>0</v>
      </c>
      <c r="I9" s="108">
        <v>0</v>
      </c>
      <c r="J9" s="108">
        <v>0</v>
      </c>
      <c r="K9" s="108">
        <v>0</v>
      </c>
      <c r="L9" s="108">
        <v>0</v>
      </c>
      <c r="M9" s="108">
        <v>0</v>
      </c>
      <c r="N9" s="108">
        <v>0</v>
      </c>
      <c r="O9" s="108">
        <f t="shared" si="0"/>
        <v>76414</v>
      </c>
      <c r="P9" s="109">
        <f>(O9/P$28)</f>
        <v>42.641741071428569</v>
      </c>
      <c r="Q9" s="110"/>
    </row>
    <row r="10" spans="1:134">
      <c r="A10" s="105"/>
      <c r="B10" s="106">
        <v>519</v>
      </c>
      <c r="C10" s="107" t="s">
        <v>80</v>
      </c>
      <c r="D10" s="108">
        <v>623282</v>
      </c>
      <c r="E10" s="108">
        <v>0</v>
      </c>
      <c r="F10" s="108">
        <v>0</v>
      </c>
      <c r="G10" s="108">
        <v>0</v>
      </c>
      <c r="H10" s="108">
        <v>0</v>
      </c>
      <c r="I10" s="108">
        <v>0</v>
      </c>
      <c r="J10" s="108">
        <v>0</v>
      </c>
      <c r="K10" s="108">
        <v>0</v>
      </c>
      <c r="L10" s="108">
        <v>0</v>
      </c>
      <c r="M10" s="108">
        <v>0</v>
      </c>
      <c r="N10" s="108">
        <v>0</v>
      </c>
      <c r="O10" s="108">
        <f t="shared" si="0"/>
        <v>623282</v>
      </c>
      <c r="P10" s="109">
        <f>(O10/P$28)</f>
        <v>347.81361607142856</v>
      </c>
      <c r="Q10" s="110"/>
    </row>
    <row r="11" spans="1:134" ht="15.75">
      <c r="A11" s="111" t="s">
        <v>23</v>
      </c>
      <c r="B11" s="112"/>
      <c r="C11" s="113"/>
      <c r="D11" s="114">
        <f>SUM(D12:D14)</f>
        <v>396397</v>
      </c>
      <c r="E11" s="114">
        <f>SUM(E12:E14)</f>
        <v>0</v>
      </c>
      <c r="F11" s="114">
        <f>SUM(F12:F14)</f>
        <v>0</v>
      </c>
      <c r="G11" s="114">
        <f>SUM(G12:G14)</f>
        <v>0</v>
      </c>
      <c r="H11" s="114">
        <f>SUM(H12:H14)</f>
        <v>0</v>
      </c>
      <c r="I11" s="114">
        <f>SUM(I12:I14)</f>
        <v>0</v>
      </c>
      <c r="J11" s="114">
        <f>SUM(J12:J14)</f>
        <v>0</v>
      </c>
      <c r="K11" s="114">
        <f>SUM(K12:K14)</f>
        <v>0</v>
      </c>
      <c r="L11" s="114">
        <f>SUM(L12:L14)</f>
        <v>0</v>
      </c>
      <c r="M11" s="114">
        <f>SUM(M12:M14)</f>
        <v>0</v>
      </c>
      <c r="N11" s="114">
        <f>SUM(N12:N14)</f>
        <v>0</v>
      </c>
      <c r="O11" s="115">
        <f>SUM(D11:N11)</f>
        <v>396397</v>
      </c>
      <c r="P11" s="116">
        <f>(O11/P$28)</f>
        <v>221.20368303571428</v>
      </c>
      <c r="Q11" s="117"/>
    </row>
    <row r="12" spans="1:134">
      <c r="A12" s="105"/>
      <c r="B12" s="106">
        <v>521</v>
      </c>
      <c r="C12" s="107" t="s">
        <v>24</v>
      </c>
      <c r="D12" s="108">
        <v>107701</v>
      </c>
      <c r="E12" s="108">
        <v>0</v>
      </c>
      <c r="F12" s="108">
        <v>0</v>
      </c>
      <c r="G12" s="108">
        <v>0</v>
      </c>
      <c r="H12" s="108">
        <v>0</v>
      </c>
      <c r="I12" s="108">
        <v>0</v>
      </c>
      <c r="J12" s="108">
        <v>0</v>
      </c>
      <c r="K12" s="108">
        <v>0</v>
      </c>
      <c r="L12" s="108">
        <v>0</v>
      </c>
      <c r="M12" s="108">
        <v>0</v>
      </c>
      <c r="N12" s="108">
        <v>0</v>
      </c>
      <c r="O12" s="108">
        <f>SUM(D12:N12)</f>
        <v>107701</v>
      </c>
      <c r="P12" s="109">
        <f>(O12/P$28)</f>
        <v>60.101004464285715</v>
      </c>
      <c r="Q12" s="110"/>
    </row>
    <row r="13" spans="1:134">
      <c r="A13" s="105"/>
      <c r="B13" s="106">
        <v>522</v>
      </c>
      <c r="C13" s="107" t="s">
        <v>25</v>
      </c>
      <c r="D13" s="108">
        <v>71885</v>
      </c>
      <c r="E13" s="108">
        <v>0</v>
      </c>
      <c r="F13" s="108">
        <v>0</v>
      </c>
      <c r="G13" s="108">
        <v>0</v>
      </c>
      <c r="H13" s="108">
        <v>0</v>
      </c>
      <c r="I13" s="108">
        <v>0</v>
      </c>
      <c r="J13" s="108">
        <v>0</v>
      </c>
      <c r="K13" s="108">
        <v>0</v>
      </c>
      <c r="L13" s="108">
        <v>0</v>
      </c>
      <c r="M13" s="108">
        <v>0</v>
      </c>
      <c r="N13" s="108">
        <v>0</v>
      </c>
      <c r="O13" s="108">
        <f t="shared" ref="O13:O14" si="1">SUM(D13:N13)</f>
        <v>71885</v>
      </c>
      <c r="P13" s="109">
        <f>(O13/P$28)</f>
        <v>40.114397321428569</v>
      </c>
      <c r="Q13" s="110"/>
    </row>
    <row r="14" spans="1:134">
      <c r="A14" s="105"/>
      <c r="B14" s="106">
        <v>524</v>
      </c>
      <c r="C14" s="107" t="s">
        <v>72</v>
      </c>
      <c r="D14" s="108">
        <v>216811</v>
      </c>
      <c r="E14" s="108">
        <v>0</v>
      </c>
      <c r="F14" s="108">
        <v>0</v>
      </c>
      <c r="G14" s="108">
        <v>0</v>
      </c>
      <c r="H14" s="108">
        <v>0</v>
      </c>
      <c r="I14" s="108">
        <v>0</v>
      </c>
      <c r="J14" s="108">
        <v>0</v>
      </c>
      <c r="K14" s="108">
        <v>0</v>
      </c>
      <c r="L14" s="108">
        <v>0</v>
      </c>
      <c r="M14" s="108">
        <v>0</v>
      </c>
      <c r="N14" s="108">
        <v>0</v>
      </c>
      <c r="O14" s="108">
        <f t="shared" si="1"/>
        <v>216811</v>
      </c>
      <c r="P14" s="109">
        <f>(O14/P$28)</f>
        <v>120.98828125</v>
      </c>
      <c r="Q14" s="110"/>
    </row>
    <row r="15" spans="1:134" ht="15.75">
      <c r="A15" s="111" t="s">
        <v>26</v>
      </c>
      <c r="B15" s="112"/>
      <c r="C15" s="113"/>
      <c r="D15" s="114">
        <f>SUM(D16:D18)</f>
        <v>243010</v>
      </c>
      <c r="E15" s="114">
        <f>SUM(E16:E18)</f>
        <v>0</v>
      </c>
      <c r="F15" s="114">
        <f>SUM(F16:F18)</f>
        <v>0</v>
      </c>
      <c r="G15" s="114">
        <f>SUM(G16:G18)</f>
        <v>0</v>
      </c>
      <c r="H15" s="114">
        <f>SUM(H16:H18)</f>
        <v>0</v>
      </c>
      <c r="I15" s="114">
        <f>SUM(I16:I18)</f>
        <v>668262</v>
      </c>
      <c r="J15" s="114">
        <f>SUM(J16:J18)</f>
        <v>0</v>
      </c>
      <c r="K15" s="114">
        <f>SUM(K16:K18)</f>
        <v>0</v>
      </c>
      <c r="L15" s="114">
        <f>SUM(L16:L18)</f>
        <v>0</v>
      </c>
      <c r="M15" s="114">
        <f>SUM(M16:M18)</f>
        <v>0</v>
      </c>
      <c r="N15" s="114">
        <f>SUM(N16:N18)</f>
        <v>0</v>
      </c>
      <c r="O15" s="115">
        <f>SUM(D15:N15)</f>
        <v>911272</v>
      </c>
      <c r="P15" s="116">
        <f>(O15/P$28)</f>
        <v>508.52232142857144</v>
      </c>
      <c r="Q15" s="117"/>
    </row>
    <row r="16" spans="1:134">
      <c r="A16" s="105"/>
      <c r="B16" s="106">
        <v>533</v>
      </c>
      <c r="C16" s="107" t="s">
        <v>27</v>
      </c>
      <c r="D16" s="108">
        <v>0</v>
      </c>
      <c r="E16" s="108">
        <v>0</v>
      </c>
      <c r="F16" s="108">
        <v>0</v>
      </c>
      <c r="G16" s="108">
        <v>0</v>
      </c>
      <c r="H16" s="108">
        <v>0</v>
      </c>
      <c r="I16" s="108">
        <v>630891</v>
      </c>
      <c r="J16" s="108">
        <v>0</v>
      </c>
      <c r="K16" s="108">
        <v>0</v>
      </c>
      <c r="L16" s="108">
        <v>0</v>
      </c>
      <c r="M16" s="108">
        <v>0</v>
      </c>
      <c r="N16" s="108">
        <v>0</v>
      </c>
      <c r="O16" s="108">
        <f t="shared" ref="O16:O23" si="2">SUM(D16:N16)</f>
        <v>630891</v>
      </c>
      <c r="P16" s="109">
        <f>(O16/P$28)</f>
        <v>352.05970982142856</v>
      </c>
      <c r="Q16" s="110"/>
    </row>
    <row r="17" spans="1:120">
      <c r="A17" s="105"/>
      <c r="B17" s="106">
        <v>535</v>
      </c>
      <c r="C17" s="107" t="s">
        <v>85</v>
      </c>
      <c r="D17" s="108">
        <v>0</v>
      </c>
      <c r="E17" s="108">
        <v>0</v>
      </c>
      <c r="F17" s="108">
        <v>0</v>
      </c>
      <c r="G17" s="108">
        <v>0</v>
      </c>
      <c r="H17" s="108">
        <v>0</v>
      </c>
      <c r="I17" s="108">
        <v>37371</v>
      </c>
      <c r="J17" s="108">
        <v>0</v>
      </c>
      <c r="K17" s="108">
        <v>0</v>
      </c>
      <c r="L17" s="108">
        <v>0</v>
      </c>
      <c r="M17" s="108">
        <v>0</v>
      </c>
      <c r="N17" s="108">
        <v>0</v>
      </c>
      <c r="O17" s="108">
        <f t="shared" si="2"/>
        <v>37371</v>
      </c>
      <c r="P17" s="109">
        <f>(O17/P$28)</f>
        <v>20.854352678571427</v>
      </c>
      <c r="Q17" s="110"/>
    </row>
    <row r="18" spans="1:120">
      <c r="A18" s="105"/>
      <c r="B18" s="106">
        <v>539</v>
      </c>
      <c r="C18" s="107" t="s">
        <v>29</v>
      </c>
      <c r="D18" s="108">
        <v>243010</v>
      </c>
      <c r="E18" s="108">
        <v>0</v>
      </c>
      <c r="F18" s="108">
        <v>0</v>
      </c>
      <c r="G18" s="108">
        <v>0</v>
      </c>
      <c r="H18" s="108">
        <v>0</v>
      </c>
      <c r="I18" s="108">
        <v>0</v>
      </c>
      <c r="J18" s="108">
        <v>0</v>
      </c>
      <c r="K18" s="108">
        <v>0</v>
      </c>
      <c r="L18" s="108">
        <v>0</v>
      </c>
      <c r="M18" s="108">
        <v>0</v>
      </c>
      <c r="N18" s="108">
        <v>0</v>
      </c>
      <c r="O18" s="108">
        <f t="shared" si="2"/>
        <v>243010</v>
      </c>
      <c r="P18" s="109">
        <f>(O18/P$28)</f>
        <v>135.60825892857142</v>
      </c>
      <c r="Q18" s="110"/>
    </row>
    <row r="19" spans="1:120" ht="15.75">
      <c r="A19" s="111" t="s">
        <v>30</v>
      </c>
      <c r="B19" s="112"/>
      <c r="C19" s="113"/>
      <c r="D19" s="114">
        <f>SUM(D20:D20)</f>
        <v>286911</v>
      </c>
      <c r="E19" s="114">
        <f>SUM(E20:E20)</f>
        <v>0</v>
      </c>
      <c r="F19" s="114">
        <f>SUM(F20:F20)</f>
        <v>0</v>
      </c>
      <c r="G19" s="114">
        <f>SUM(G20:G20)</f>
        <v>0</v>
      </c>
      <c r="H19" s="114">
        <f>SUM(H20:H20)</f>
        <v>0</v>
      </c>
      <c r="I19" s="114">
        <f>SUM(I20:I20)</f>
        <v>0</v>
      </c>
      <c r="J19" s="114">
        <f>SUM(J20:J20)</f>
        <v>0</v>
      </c>
      <c r="K19" s="114">
        <f>SUM(K20:K20)</f>
        <v>0</v>
      </c>
      <c r="L19" s="114">
        <f>SUM(L20:L20)</f>
        <v>0</v>
      </c>
      <c r="M19" s="114">
        <f>SUM(M20:M20)</f>
        <v>0</v>
      </c>
      <c r="N19" s="114">
        <f>SUM(N20:N20)</f>
        <v>0</v>
      </c>
      <c r="O19" s="114">
        <f t="shared" si="2"/>
        <v>286911</v>
      </c>
      <c r="P19" s="116">
        <f>(O19/P$28)</f>
        <v>160.10658482142858</v>
      </c>
      <c r="Q19" s="117"/>
    </row>
    <row r="20" spans="1:120">
      <c r="A20" s="105"/>
      <c r="B20" s="106">
        <v>541</v>
      </c>
      <c r="C20" s="107" t="s">
        <v>31</v>
      </c>
      <c r="D20" s="108">
        <v>286911</v>
      </c>
      <c r="E20" s="108">
        <v>0</v>
      </c>
      <c r="F20" s="108">
        <v>0</v>
      </c>
      <c r="G20" s="108">
        <v>0</v>
      </c>
      <c r="H20" s="108">
        <v>0</v>
      </c>
      <c r="I20" s="108">
        <v>0</v>
      </c>
      <c r="J20" s="108">
        <v>0</v>
      </c>
      <c r="K20" s="108">
        <v>0</v>
      </c>
      <c r="L20" s="108">
        <v>0</v>
      </c>
      <c r="M20" s="108">
        <v>0</v>
      </c>
      <c r="N20" s="108">
        <v>0</v>
      </c>
      <c r="O20" s="108">
        <f t="shared" si="2"/>
        <v>286911</v>
      </c>
      <c r="P20" s="109">
        <f>(O20/P$28)</f>
        <v>160.10658482142858</v>
      </c>
      <c r="Q20" s="110"/>
    </row>
    <row r="21" spans="1:120" ht="15.75">
      <c r="A21" s="111" t="s">
        <v>32</v>
      </c>
      <c r="B21" s="112"/>
      <c r="C21" s="113"/>
      <c r="D21" s="114">
        <f>SUM(D22:D23)</f>
        <v>708239</v>
      </c>
      <c r="E21" s="114">
        <f>SUM(E22:E23)</f>
        <v>0</v>
      </c>
      <c r="F21" s="114">
        <f>SUM(F22:F23)</f>
        <v>0</v>
      </c>
      <c r="G21" s="114">
        <f>SUM(G22:G23)</f>
        <v>0</v>
      </c>
      <c r="H21" s="114">
        <f>SUM(H22:H23)</f>
        <v>0</v>
      </c>
      <c r="I21" s="114">
        <f>SUM(I22:I23)</f>
        <v>0</v>
      </c>
      <c r="J21" s="114">
        <f>SUM(J22:J23)</f>
        <v>0</v>
      </c>
      <c r="K21" s="114">
        <f>SUM(K22:K23)</f>
        <v>0</v>
      </c>
      <c r="L21" s="114">
        <f>SUM(L22:L23)</f>
        <v>0</v>
      </c>
      <c r="M21" s="114">
        <f>SUM(M22:M23)</f>
        <v>0</v>
      </c>
      <c r="N21" s="114">
        <f>SUM(N22:N23)</f>
        <v>0</v>
      </c>
      <c r="O21" s="114">
        <f>SUM(D21:N21)</f>
        <v>708239</v>
      </c>
      <c r="P21" s="116">
        <f>(O21/P$28)</f>
        <v>395.22265625</v>
      </c>
      <c r="Q21" s="110"/>
    </row>
    <row r="22" spans="1:120">
      <c r="A22" s="105"/>
      <c r="B22" s="106">
        <v>571</v>
      </c>
      <c r="C22" s="107" t="s">
        <v>33</v>
      </c>
      <c r="D22" s="108">
        <v>199645</v>
      </c>
      <c r="E22" s="108">
        <v>0</v>
      </c>
      <c r="F22" s="108">
        <v>0</v>
      </c>
      <c r="G22" s="108">
        <v>0</v>
      </c>
      <c r="H22" s="108">
        <v>0</v>
      </c>
      <c r="I22" s="108">
        <v>0</v>
      </c>
      <c r="J22" s="108">
        <v>0</v>
      </c>
      <c r="K22" s="108">
        <v>0</v>
      </c>
      <c r="L22" s="108">
        <v>0</v>
      </c>
      <c r="M22" s="108">
        <v>0</v>
      </c>
      <c r="N22" s="108">
        <v>0</v>
      </c>
      <c r="O22" s="108">
        <f t="shared" si="2"/>
        <v>199645</v>
      </c>
      <c r="P22" s="109">
        <f>(O22/P$28)</f>
        <v>111.40904017857143</v>
      </c>
      <c r="Q22" s="110"/>
    </row>
    <row r="23" spans="1:120">
      <c r="A23" s="105"/>
      <c r="B23" s="106">
        <v>572</v>
      </c>
      <c r="C23" s="107" t="s">
        <v>34</v>
      </c>
      <c r="D23" s="108">
        <v>508594</v>
      </c>
      <c r="E23" s="108">
        <v>0</v>
      </c>
      <c r="F23" s="108">
        <v>0</v>
      </c>
      <c r="G23" s="108">
        <v>0</v>
      </c>
      <c r="H23" s="108">
        <v>0</v>
      </c>
      <c r="I23" s="108">
        <v>0</v>
      </c>
      <c r="J23" s="108">
        <v>0</v>
      </c>
      <c r="K23" s="108">
        <v>0</v>
      </c>
      <c r="L23" s="108">
        <v>0</v>
      </c>
      <c r="M23" s="108">
        <v>0</v>
      </c>
      <c r="N23" s="108">
        <v>0</v>
      </c>
      <c r="O23" s="108">
        <f t="shared" si="2"/>
        <v>508594</v>
      </c>
      <c r="P23" s="109">
        <f>(O23/P$28)</f>
        <v>283.81361607142856</v>
      </c>
      <c r="Q23" s="110"/>
    </row>
    <row r="24" spans="1:120" ht="15.75">
      <c r="A24" s="111" t="s">
        <v>36</v>
      </c>
      <c r="B24" s="112"/>
      <c r="C24" s="113"/>
      <c r="D24" s="114">
        <f>SUM(D25:D25)</f>
        <v>0</v>
      </c>
      <c r="E24" s="114">
        <f>SUM(E25:E25)</f>
        <v>69508</v>
      </c>
      <c r="F24" s="114">
        <f>SUM(F25:F25)</f>
        <v>0</v>
      </c>
      <c r="G24" s="114">
        <f>SUM(G25:G25)</f>
        <v>0</v>
      </c>
      <c r="H24" s="114">
        <f>SUM(H25:H25)</f>
        <v>0</v>
      </c>
      <c r="I24" s="114">
        <f>SUM(I25:I25)</f>
        <v>0</v>
      </c>
      <c r="J24" s="114">
        <f>SUM(J25:J25)</f>
        <v>0</v>
      </c>
      <c r="K24" s="114">
        <f>SUM(K25:K25)</f>
        <v>0</v>
      </c>
      <c r="L24" s="114">
        <f>SUM(L25:L25)</f>
        <v>0</v>
      </c>
      <c r="M24" s="114">
        <f>SUM(M25:M25)</f>
        <v>0</v>
      </c>
      <c r="N24" s="114">
        <f>SUM(N25:N25)</f>
        <v>0</v>
      </c>
      <c r="O24" s="114">
        <f>SUM(D24:N24)</f>
        <v>69508</v>
      </c>
      <c r="P24" s="116">
        <f>(O24/P$28)</f>
        <v>38.787946428571431</v>
      </c>
      <c r="Q24" s="110"/>
    </row>
    <row r="25" spans="1:120" ht="15.75" thickBot="1">
      <c r="A25" s="105"/>
      <c r="B25" s="106">
        <v>581</v>
      </c>
      <c r="C25" s="107" t="s">
        <v>86</v>
      </c>
      <c r="D25" s="108">
        <v>0</v>
      </c>
      <c r="E25" s="108">
        <v>69508</v>
      </c>
      <c r="F25" s="108">
        <v>0</v>
      </c>
      <c r="G25" s="108">
        <v>0</v>
      </c>
      <c r="H25" s="108">
        <v>0</v>
      </c>
      <c r="I25" s="108">
        <v>0</v>
      </c>
      <c r="J25" s="108">
        <v>0</v>
      </c>
      <c r="K25" s="108">
        <v>0</v>
      </c>
      <c r="L25" s="108">
        <v>0</v>
      </c>
      <c r="M25" s="108">
        <v>0</v>
      </c>
      <c r="N25" s="108">
        <v>0</v>
      </c>
      <c r="O25" s="108">
        <f>SUM(D25:N25)</f>
        <v>69508</v>
      </c>
      <c r="P25" s="109">
        <f>(O25/P$28)</f>
        <v>38.787946428571431</v>
      </c>
      <c r="Q25" s="110"/>
    </row>
    <row r="26" spans="1:120" ht="16.5" thickBot="1">
      <c r="A26" s="118" t="s">
        <v>10</v>
      </c>
      <c r="B26" s="119"/>
      <c r="C26" s="120"/>
      <c r="D26" s="121">
        <f>SUM(D5,D11,D15,D19,D21,D24)</f>
        <v>2745649</v>
      </c>
      <c r="E26" s="121">
        <f t="shared" ref="E26:N26" si="3">SUM(E5,E11,E15,E19,E21,E24)</f>
        <v>69508</v>
      </c>
      <c r="F26" s="121">
        <f t="shared" si="3"/>
        <v>0</v>
      </c>
      <c r="G26" s="121">
        <f t="shared" si="3"/>
        <v>0</v>
      </c>
      <c r="H26" s="121">
        <f t="shared" si="3"/>
        <v>0</v>
      </c>
      <c r="I26" s="121">
        <f t="shared" si="3"/>
        <v>668262</v>
      </c>
      <c r="J26" s="121">
        <f t="shared" si="3"/>
        <v>0</v>
      </c>
      <c r="K26" s="121">
        <f t="shared" si="3"/>
        <v>0</v>
      </c>
      <c r="L26" s="121">
        <f t="shared" si="3"/>
        <v>0</v>
      </c>
      <c r="M26" s="121">
        <f t="shared" si="3"/>
        <v>0</v>
      </c>
      <c r="N26" s="121">
        <f t="shared" si="3"/>
        <v>0</v>
      </c>
      <c r="O26" s="121">
        <f>SUM(D26:N26)</f>
        <v>3483419</v>
      </c>
      <c r="P26" s="122">
        <f>(O26/P$28)</f>
        <v>1943.8722098214287</v>
      </c>
      <c r="Q26" s="103"/>
      <c r="R26" s="12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  <c r="AN26" s="93"/>
      <c r="AO26" s="93"/>
      <c r="AP26" s="93"/>
      <c r="AQ26" s="93"/>
      <c r="AR26" s="93"/>
      <c r="AS26" s="93"/>
      <c r="AT26" s="93"/>
      <c r="AU26" s="93"/>
      <c r="AV26" s="93"/>
      <c r="AW26" s="93"/>
      <c r="AX26" s="93"/>
      <c r="AY26" s="93"/>
      <c r="AZ26" s="93"/>
      <c r="BA26" s="93"/>
      <c r="BB26" s="93"/>
      <c r="BC26" s="93"/>
      <c r="BD26" s="93"/>
      <c r="BE26" s="93"/>
      <c r="BF26" s="93"/>
      <c r="BG26" s="93"/>
      <c r="BH26" s="93"/>
      <c r="BI26" s="93"/>
      <c r="BJ26" s="93"/>
      <c r="BK26" s="93"/>
      <c r="BL26" s="93"/>
      <c r="BM26" s="93"/>
      <c r="BN26" s="93"/>
      <c r="BO26" s="93"/>
      <c r="BP26" s="93"/>
      <c r="BQ26" s="93"/>
      <c r="BR26" s="93"/>
      <c r="BS26" s="93"/>
      <c r="BT26" s="93"/>
      <c r="BU26" s="93"/>
      <c r="BV26" s="93"/>
      <c r="BW26" s="93"/>
      <c r="BX26" s="93"/>
      <c r="BY26" s="93"/>
      <c r="BZ26" s="93"/>
      <c r="CA26" s="93"/>
      <c r="CB26" s="93"/>
      <c r="CC26" s="93"/>
      <c r="CD26" s="93"/>
      <c r="CE26" s="93"/>
      <c r="CF26" s="93"/>
      <c r="CG26" s="93"/>
      <c r="CH26" s="93"/>
      <c r="CI26" s="93"/>
      <c r="CJ26" s="93"/>
      <c r="CK26" s="93"/>
      <c r="CL26" s="93"/>
      <c r="CM26" s="93"/>
      <c r="CN26" s="93"/>
      <c r="CO26" s="93"/>
      <c r="CP26" s="93"/>
      <c r="CQ26" s="93"/>
      <c r="CR26" s="93"/>
      <c r="CS26" s="93"/>
      <c r="CT26" s="93"/>
      <c r="CU26" s="93"/>
      <c r="CV26" s="93"/>
      <c r="CW26" s="93"/>
      <c r="CX26" s="93"/>
      <c r="CY26" s="93"/>
      <c r="CZ26" s="93"/>
      <c r="DA26" s="93"/>
      <c r="DB26" s="93"/>
      <c r="DC26" s="93"/>
      <c r="DD26" s="93"/>
      <c r="DE26" s="93"/>
      <c r="DF26" s="93"/>
      <c r="DG26" s="93"/>
      <c r="DH26" s="93"/>
      <c r="DI26" s="93"/>
      <c r="DJ26" s="93"/>
      <c r="DK26" s="93"/>
      <c r="DL26" s="93"/>
      <c r="DM26" s="93"/>
      <c r="DN26" s="93"/>
      <c r="DO26" s="93"/>
      <c r="DP26" s="93"/>
    </row>
    <row r="27" spans="1:120">
      <c r="A27" s="124"/>
      <c r="B27" s="125"/>
      <c r="C27" s="125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7"/>
    </row>
    <row r="28" spans="1:120">
      <c r="A28" s="128"/>
      <c r="B28" s="129"/>
      <c r="C28" s="129"/>
      <c r="D28" s="130"/>
      <c r="E28" s="130"/>
      <c r="F28" s="130"/>
      <c r="G28" s="130"/>
      <c r="H28" s="130"/>
      <c r="I28" s="130"/>
      <c r="J28" s="130"/>
      <c r="K28" s="130"/>
      <c r="L28" s="130"/>
      <c r="M28" s="133" t="s">
        <v>87</v>
      </c>
      <c r="N28" s="133"/>
      <c r="O28" s="133"/>
      <c r="P28" s="131">
        <v>1792</v>
      </c>
    </row>
    <row r="29" spans="1:120">
      <c r="A29" s="134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5"/>
      <c r="P29" s="136"/>
    </row>
    <row r="30" spans="1:120" ht="15.75" customHeight="1" thickBot="1">
      <c r="A30" s="137" t="s">
        <v>41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9"/>
    </row>
  </sheetData>
  <mergeCells count="10">
    <mergeCell ref="M28:O28"/>
    <mergeCell ref="A29:P29"/>
    <mergeCell ref="A30:P3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78" t="s">
        <v>38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80"/>
      <c r="P1" s="45"/>
      <c r="Q1" s="46"/>
    </row>
    <row r="2" spans="1:133" ht="24" thickBot="1">
      <c r="A2" s="181" t="s">
        <v>50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  <c r="P2" s="45"/>
      <c r="Q2" s="46"/>
    </row>
    <row r="3" spans="1:133" ht="18" customHeight="1">
      <c r="A3" s="184" t="s">
        <v>12</v>
      </c>
      <c r="B3" s="185"/>
      <c r="C3" s="186"/>
      <c r="D3" s="190" t="s">
        <v>6</v>
      </c>
      <c r="E3" s="191"/>
      <c r="F3" s="191"/>
      <c r="G3" s="191"/>
      <c r="H3" s="192"/>
      <c r="I3" s="190" t="s">
        <v>7</v>
      </c>
      <c r="J3" s="192"/>
      <c r="K3" s="190" t="s">
        <v>9</v>
      </c>
      <c r="L3" s="192"/>
      <c r="M3" s="47"/>
      <c r="N3" s="48"/>
      <c r="O3" s="193" t="s">
        <v>17</v>
      </c>
      <c r="P3" s="49"/>
      <c r="Q3" s="46"/>
    </row>
    <row r="4" spans="1:133" ht="32.25" customHeight="1" thickBot="1">
      <c r="A4" s="187"/>
      <c r="B4" s="188"/>
      <c r="C4" s="189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94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SUM(D6:D9)</f>
        <v>266762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22" si="1">SUM(D5:M5)</f>
        <v>266762</v>
      </c>
      <c r="O5" s="58">
        <f t="shared" ref="O5:O22" si="2">(N5/O$24)</f>
        <v>182.21448087431693</v>
      </c>
      <c r="P5" s="59"/>
    </row>
    <row r="6" spans="1:133">
      <c r="A6" s="61"/>
      <c r="B6" s="62">
        <v>511</v>
      </c>
      <c r="C6" s="63" t="s">
        <v>19</v>
      </c>
      <c r="D6" s="64">
        <v>25614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25614</v>
      </c>
      <c r="O6" s="65">
        <f t="shared" si="2"/>
        <v>17.495901639344261</v>
      </c>
      <c r="P6" s="66"/>
    </row>
    <row r="7" spans="1:133">
      <c r="A7" s="61"/>
      <c r="B7" s="62">
        <v>512</v>
      </c>
      <c r="C7" s="63" t="s">
        <v>20</v>
      </c>
      <c r="D7" s="64">
        <v>18900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18900</v>
      </c>
      <c r="O7" s="65">
        <f t="shared" si="2"/>
        <v>12.909836065573771</v>
      </c>
      <c r="P7" s="66"/>
    </row>
    <row r="8" spans="1:133">
      <c r="A8" s="61"/>
      <c r="B8" s="62">
        <v>513</v>
      </c>
      <c r="C8" s="63" t="s">
        <v>21</v>
      </c>
      <c r="D8" s="64">
        <v>171127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171127</v>
      </c>
      <c r="O8" s="65">
        <f t="shared" si="2"/>
        <v>116.89002732240438</v>
      </c>
      <c r="P8" s="66"/>
    </row>
    <row r="9" spans="1:133">
      <c r="A9" s="61"/>
      <c r="B9" s="62">
        <v>514</v>
      </c>
      <c r="C9" s="63" t="s">
        <v>22</v>
      </c>
      <c r="D9" s="64">
        <v>51121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51121</v>
      </c>
      <c r="O9" s="65">
        <f t="shared" si="2"/>
        <v>34.918715846994537</v>
      </c>
      <c r="P9" s="66"/>
    </row>
    <row r="10" spans="1:133" ht="15.75">
      <c r="A10" s="67" t="s">
        <v>23</v>
      </c>
      <c r="B10" s="68"/>
      <c r="C10" s="69"/>
      <c r="D10" s="70">
        <f t="shared" ref="D10:M10" si="3">SUM(D11:D12)</f>
        <v>193430</v>
      </c>
      <c r="E10" s="70">
        <f t="shared" si="3"/>
        <v>0</v>
      </c>
      <c r="F10" s="70">
        <f t="shared" si="3"/>
        <v>0</v>
      </c>
      <c r="G10" s="70">
        <f t="shared" si="3"/>
        <v>0</v>
      </c>
      <c r="H10" s="70">
        <f t="shared" si="3"/>
        <v>0</v>
      </c>
      <c r="I10" s="70">
        <f t="shared" si="3"/>
        <v>0</v>
      </c>
      <c r="J10" s="70">
        <f t="shared" si="3"/>
        <v>0</v>
      </c>
      <c r="K10" s="70">
        <f t="shared" si="3"/>
        <v>0</v>
      </c>
      <c r="L10" s="70">
        <f t="shared" si="3"/>
        <v>0</v>
      </c>
      <c r="M10" s="70">
        <f t="shared" si="3"/>
        <v>0</v>
      </c>
      <c r="N10" s="71">
        <f t="shared" si="1"/>
        <v>193430</v>
      </c>
      <c r="O10" s="72">
        <f t="shared" si="2"/>
        <v>132.12431693989072</v>
      </c>
      <c r="P10" s="73"/>
    </row>
    <row r="11" spans="1:133">
      <c r="A11" s="61"/>
      <c r="B11" s="62">
        <v>521</v>
      </c>
      <c r="C11" s="63" t="s">
        <v>24</v>
      </c>
      <c r="D11" s="64">
        <v>82548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f t="shared" si="1"/>
        <v>82548</v>
      </c>
      <c r="O11" s="65">
        <f t="shared" si="2"/>
        <v>56.385245901639344</v>
      </c>
      <c r="P11" s="66"/>
    </row>
    <row r="12" spans="1:133">
      <c r="A12" s="61"/>
      <c r="B12" s="62">
        <v>522</v>
      </c>
      <c r="C12" s="63" t="s">
        <v>25</v>
      </c>
      <c r="D12" s="64">
        <v>110882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f t="shared" si="1"/>
        <v>110882</v>
      </c>
      <c r="O12" s="65">
        <f t="shared" si="2"/>
        <v>75.739071038251367</v>
      </c>
      <c r="P12" s="66"/>
    </row>
    <row r="13" spans="1:133" ht="15.75">
      <c r="A13" s="67" t="s">
        <v>26</v>
      </c>
      <c r="B13" s="68"/>
      <c r="C13" s="69"/>
      <c r="D13" s="70">
        <f t="shared" ref="D13:M13" si="4">SUM(D14:D16)</f>
        <v>130676</v>
      </c>
      <c r="E13" s="70">
        <f t="shared" si="4"/>
        <v>0</v>
      </c>
      <c r="F13" s="70">
        <f t="shared" si="4"/>
        <v>0</v>
      </c>
      <c r="G13" s="70">
        <f t="shared" si="4"/>
        <v>0</v>
      </c>
      <c r="H13" s="70">
        <f t="shared" si="4"/>
        <v>0</v>
      </c>
      <c r="I13" s="70">
        <f t="shared" si="4"/>
        <v>352142</v>
      </c>
      <c r="J13" s="70">
        <f t="shared" si="4"/>
        <v>0</v>
      </c>
      <c r="K13" s="70">
        <f t="shared" si="4"/>
        <v>0</v>
      </c>
      <c r="L13" s="70">
        <f t="shared" si="4"/>
        <v>0</v>
      </c>
      <c r="M13" s="70">
        <f t="shared" si="4"/>
        <v>0</v>
      </c>
      <c r="N13" s="71">
        <f t="shared" si="1"/>
        <v>482818</v>
      </c>
      <c r="O13" s="72">
        <f t="shared" si="2"/>
        <v>329.79371584699453</v>
      </c>
      <c r="P13" s="73"/>
    </row>
    <row r="14" spans="1:133">
      <c r="A14" s="61"/>
      <c r="B14" s="62">
        <v>533</v>
      </c>
      <c r="C14" s="63" t="s">
        <v>27</v>
      </c>
      <c r="D14" s="64">
        <v>0</v>
      </c>
      <c r="E14" s="64">
        <v>0</v>
      </c>
      <c r="F14" s="64">
        <v>0</v>
      </c>
      <c r="G14" s="64">
        <v>0</v>
      </c>
      <c r="H14" s="64">
        <v>0</v>
      </c>
      <c r="I14" s="64">
        <v>352142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352142</v>
      </c>
      <c r="O14" s="65">
        <f t="shared" si="2"/>
        <v>240.53415300546447</v>
      </c>
      <c r="P14" s="66"/>
    </row>
    <row r="15" spans="1:133">
      <c r="A15" s="61"/>
      <c r="B15" s="62">
        <v>534</v>
      </c>
      <c r="C15" s="63" t="s">
        <v>51</v>
      </c>
      <c r="D15" s="64">
        <v>121826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f t="shared" si="1"/>
        <v>121826</v>
      </c>
      <c r="O15" s="65">
        <f t="shared" si="2"/>
        <v>83.214480874316934</v>
      </c>
      <c r="P15" s="66"/>
    </row>
    <row r="16" spans="1:133">
      <c r="A16" s="61"/>
      <c r="B16" s="62">
        <v>539</v>
      </c>
      <c r="C16" s="63" t="s">
        <v>29</v>
      </c>
      <c r="D16" s="64">
        <v>8850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f t="shared" si="1"/>
        <v>8850</v>
      </c>
      <c r="O16" s="65">
        <f t="shared" si="2"/>
        <v>6.0450819672131146</v>
      </c>
      <c r="P16" s="66"/>
    </row>
    <row r="17" spans="1:119" ht="15.75">
      <c r="A17" s="67" t="s">
        <v>30</v>
      </c>
      <c r="B17" s="68"/>
      <c r="C17" s="69"/>
      <c r="D17" s="70">
        <f t="shared" ref="D17:M17" si="5">SUM(D18:D18)</f>
        <v>116900</v>
      </c>
      <c r="E17" s="70">
        <f t="shared" si="5"/>
        <v>0</v>
      </c>
      <c r="F17" s="70">
        <f t="shared" si="5"/>
        <v>0</v>
      </c>
      <c r="G17" s="70">
        <f t="shared" si="5"/>
        <v>0</v>
      </c>
      <c r="H17" s="70">
        <f t="shared" si="5"/>
        <v>0</v>
      </c>
      <c r="I17" s="70">
        <f t="shared" si="5"/>
        <v>0</v>
      </c>
      <c r="J17" s="70">
        <f t="shared" si="5"/>
        <v>0</v>
      </c>
      <c r="K17" s="70">
        <f t="shared" si="5"/>
        <v>0</v>
      </c>
      <c r="L17" s="70">
        <f t="shared" si="5"/>
        <v>0</v>
      </c>
      <c r="M17" s="70">
        <f t="shared" si="5"/>
        <v>0</v>
      </c>
      <c r="N17" s="70">
        <f t="shared" si="1"/>
        <v>116900</v>
      </c>
      <c r="O17" s="72">
        <f t="shared" si="2"/>
        <v>79.849726775956285</v>
      </c>
      <c r="P17" s="73"/>
    </row>
    <row r="18" spans="1:119">
      <c r="A18" s="61"/>
      <c r="B18" s="62">
        <v>541</v>
      </c>
      <c r="C18" s="63" t="s">
        <v>52</v>
      </c>
      <c r="D18" s="64">
        <v>116900</v>
      </c>
      <c r="E18" s="64">
        <v>0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f t="shared" si="1"/>
        <v>116900</v>
      </c>
      <c r="O18" s="65">
        <f t="shared" si="2"/>
        <v>79.849726775956285</v>
      </c>
      <c r="P18" s="66"/>
    </row>
    <row r="19" spans="1:119" ht="15.75">
      <c r="A19" s="67" t="s">
        <v>32</v>
      </c>
      <c r="B19" s="68"/>
      <c r="C19" s="69"/>
      <c r="D19" s="70">
        <f t="shared" ref="D19:M19" si="6">SUM(D20:D21)</f>
        <v>304968</v>
      </c>
      <c r="E19" s="70">
        <f t="shared" si="6"/>
        <v>0</v>
      </c>
      <c r="F19" s="70">
        <f t="shared" si="6"/>
        <v>0</v>
      </c>
      <c r="G19" s="70">
        <f t="shared" si="6"/>
        <v>0</v>
      </c>
      <c r="H19" s="70">
        <f t="shared" si="6"/>
        <v>0</v>
      </c>
      <c r="I19" s="70">
        <f t="shared" si="6"/>
        <v>0</v>
      </c>
      <c r="J19" s="70">
        <f t="shared" si="6"/>
        <v>0</v>
      </c>
      <c r="K19" s="70">
        <f t="shared" si="6"/>
        <v>0</v>
      </c>
      <c r="L19" s="70">
        <f t="shared" si="6"/>
        <v>0</v>
      </c>
      <c r="M19" s="70">
        <f t="shared" si="6"/>
        <v>0</v>
      </c>
      <c r="N19" s="70">
        <f t="shared" si="1"/>
        <v>304968</v>
      </c>
      <c r="O19" s="72">
        <f t="shared" si="2"/>
        <v>208.31147540983608</v>
      </c>
      <c r="P19" s="66"/>
    </row>
    <row r="20" spans="1:119">
      <c r="A20" s="61"/>
      <c r="B20" s="62">
        <v>571</v>
      </c>
      <c r="C20" s="63" t="s">
        <v>33</v>
      </c>
      <c r="D20" s="64">
        <v>75610</v>
      </c>
      <c r="E20" s="64">
        <v>0</v>
      </c>
      <c r="F20" s="64">
        <v>0</v>
      </c>
      <c r="G20" s="64">
        <v>0</v>
      </c>
      <c r="H20" s="64">
        <v>0</v>
      </c>
      <c r="I20" s="64">
        <v>0</v>
      </c>
      <c r="J20" s="64">
        <v>0</v>
      </c>
      <c r="K20" s="64">
        <v>0</v>
      </c>
      <c r="L20" s="64">
        <v>0</v>
      </c>
      <c r="M20" s="64">
        <v>0</v>
      </c>
      <c r="N20" s="64">
        <f t="shared" si="1"/>
        <v>75610</v>
      </c>
      <c r="O20" s="65">
        <f t="shared" si="2"/>
        <v>51.646174863387976</v>
      </c>
      <c r="P20" s="66"/>
    </row>
    <row r="21" spans="1:119" ht="15.75" thickBot="1">
      <c r="A21" s="61"/>
      <c r="B21" s="62">
        <v>572</v>
      </c>
      <c r="C21" s="63" t="s">
        <v>53</v>
      </c>
      <c r="D21" s="64">
        <v>229358</v>
      </c>
      <c r="E21" s="64">
        <v>0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f t="shared" si="1"/>
        <v>229358</v>
      </c>
      <c r="O21" s="65">
        <f t="shared" si="2"/>
        <v>156.66530054644809</v>
      </c>
      <c r="P21" s="66"/>
    </row>
    <row r="22" spans="1:119" ht="16.5" thickBot="1">
      <c r="A22" s="74" t="s">
        <v>10</v>
      </c>
      <c r="B22" s="75"/>
      <c r="C22" s="76"/>
      <c r="D22" s="77">
        <f>SUM(D5,D10,D13,D17,D19)</f>
        <v>1012736</v>
      </c>
      <c r="E22" s="77">
        <f t="shared" ref="E22:M22" si="7">SUM(E5,E10,E13,E17,E19)</f>
        <v>0</v>
      </c>
      <c r="F22" s="77">
        <f t="shared" si="7"/>
        <v>0</v>
      </c>
      <c r="G22" s="77">
        <f t="shared" si="7"/>
        <v>0</v>
      </c>
      <c r="H22" s="77">
        <f t="shared" si="7"/>
        <v>0</v>
      </c>
      <c r="I22" s="77">
        <f t="shared" si="7"/>
        <v>352142</v>
      </c>
      <c r="J22" s="77">
        <f t="shared" si="7"/>
        <v>0</v>
      </c>
      <c r="K22" s="77">
        <f t="shared" si="7"/>
        <v>0</v>
      </c>
      <c r="L22" s="77">
        <f t="shared" si="7"/>
        <v>0</v>
      </c>
      <c r="M22" s="77">
        <f t="shared" si="7"/>
        <v>0</v>
      </c>
      <c r="N22" s="77">
        <f t="shared" si="1"/>
        <v>1364878</v>
      </c>
      <c r="O22" s="78">
        <f t="shared" si="2"/>
        <v>932.29371584699459</v>
      </c>
      <c r="P22" s="59"/>
      <c r="Q22" s="79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80"/>
      <c r="BE22" s="80"/>
      <c r="BF22" s="80"/>
      <c r="BG22" s="80"/>
      <c r="BH22" s="80"/>
      <c r="BI22" s="80"/>
      <c r="BJ22" s="80"/>
      <c r="BK22" s="80"/>
      <c r="BL22" s="80"/>
      <c r="BM22" s="80"/>
      <c r="BN22" s="80"/>
      <c r="BO22" s="80"/>
      <c r="BP22" s="80"/>
      <c r="BQ22" s="80"/>
      <c r="BR22" s="80"/>
      <c r="BS22" s="80"/>
      <c r="BT22" s="80"/>
      <c r="BU22" s="80"/>
      <c r="BV22" s="80"/>
      <c r="BW22" s="80"/>
      <c r="BX22" s="80"/>
      <c r="BY22" s="80"/>
      <c r="BZ22" s="80"/>
      <c r="CA22" s="80"/>
      <c r="CB22" s="80"/>
      <c r="CC22" s="80"/>
      <c r="CD22" s="80"/>
      <c r="CE22" s="80"/>
      <c r="CF22" s="80"/>
      <c r="CG22" s="80"/>
      <c r="CH22" s="80"/>
      <c r="CI22" s="80"/>
      <c r="CJ22" s="80"/>
      <c r="CK22" s="80"/>
      <c r="CL22" s="80"/>
      <c r="CM22" s="80"/>
      <c r="CN22" s="80"/>
      <c r="CO22" s="80"/>
      <c r="CP22" s="80"/>
      <c r="CQ22" s="80"/>
      <c r="CR22" s="80"/>
      <c r="CS22" s="80"/>
      <c r="CT22" s="80"/>
      <c r="CU22" s="80"/>
      <c r="CV22" s="80"/>
      <c r="CW22" s="80"/>
      <c r="CX22" s="80"/>
      <c r="CY22" s="80"/>
      <c r="CZ22" s="80"/>
      <c r="DA22" s="80"/>
      <c r="DB22" s="80"/>
      <c r="DC22" s="80"/>
      <c r="DD22" s="80"/>
      <c r="DE22" s="80"/>
      <c r="DF22" s="80"/>
      <c r="DG22" s="80"/>
      <c r="DH22" s="80"/>
      <c r="DI22" s="80"/>
      <c r="DJ22" s="80"/>
      <c r="DK22" s="80"/>
      <c r="DL22" s="80"/>
      <c r="DM22" s="80"/>
      <c r="DN22" s="80"/>
      <c r="DO22" s="80"/>
    </row>
    <row r="23" spans="1:119">
      <c r="A23" s="81"/>
      <c r="B23" s="82"/>
      <c r="C23" s="82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4"/>
    </row>
    <row r="24" spans="1:119">
      <c r="A24" s="85"/>
      <c r="B24" s="86"/>
      <c r="C24" s="86"/>
      <c r="D24" s="87"/>
      <c r="E24" s="87"/>
      <c r="F24" s="87"/>
      <c r="G24" s="87"/>
      <c r="H24" s="87"/>
      <c r="I24" s="87"/>
      <c r="J24" s="87"/>
      <c r="K24" s="87"/>
      <c r="L24" s="171" t="s">
        <v>54</v>
      </c>
      <c r="M24" s="171"/>
      <c r="N24" s="171"/>
      <c r="O24" s="88">
        <v>1464</v>
      </c>
    </row>
    <row r="25" spans="1:119">
      <c r="A25" s="172"/>
      <c r="B25" s="173"/>
      <c r="C25" s="173"/>
      <c r="D25" s="173"/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4"/>
    </row>
    <row r="26" spans="1:119" ht="15.75" customHeight="1" thickBot="1">
      <c r="A26" s="175" t="s">
        <v>41</v>
      </c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7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217533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217533</v>
      </c>
      <c r="O5" s="30">
        <f t="shared" ref="O5:O22" si="2">(N5/O$24)</f>
        <v>149.91936595451412</v>
      </c>
      <c r="P5" s="6"/>
    </row>
    <row r="6" spans="1:133">
      <c r="A6" s="12"/>
      <c r="B6" s="42">
        <v>511</v>
      </c>
      <c r="C6" s="19" t="s">
        <v>19</v>
      </c>
      <c r="D6" s="43">
        <v>27840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27840</v>
      </c>
      <c r="O6" s="44">
        <f t="shared" si="2"/>
        <v>19.186767746381804</v>
      </c>
      <c r="P6" s="9"/>
    </row>
    <row r="7" spans="1:133">
      <c r="A7" s="12"/>
      <c r="B7" s="42">
        <v>512</v>
      </c>
      <c r="C7" s="19" t="s">
        <v>20</v>
      </c>
      <c r="D7" s="43">
        <v>17447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17447</v>
      </c>
      <c r="O7" s="44">
        <f t="shared" si="2"/>
        <v>12.024121295658167</v>
      </c>
      <c r="P7" s="9"/>
    </row>
    <row r="8" spans="1:133">
      <c r="A8" s="12"/>
      <c r="B8" s="42">
        <v>513</v>
      </c>
      <c r="C8" s="19" t="s">
        <v>21</v>
      </c>
      <c r="D8" s="43">
        <v>149474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149474</v>
      </c>
      <c r="O8" s="44">
        <f t="shared" si="2"/>
        <v>103.0144727773949</v>
      </c>
      <c r="P8" s="9"/>
    </row>
    <row r="9" spans="1:133">
      <c r="A9" s="12"/>
      <c r="B9" s="42">
        <v>514</v>
      </c>
      <c r="C9" s="19" t="s">
        <v>22</v>
      </c>
      <c r="D9" s="43">
        <v>22772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22772</v>
      </c>
      <c r="O9" s="44">
        <f t="shared" si="2"/>
        <v>15.694004135079256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SUM(D11:D12)</f>
        <v>175166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175166</v>
      </c>
      <c r="O10" s="41">
        <f t="shared" si="2"/>
        <v>120.72088215024121</v>
      </c>
      <c r="P10" s="10"/>
    </row>
    <row r="11" spans="1:133">
      <c r="A11" s="12"/>
      <c r="B11" s="42">
        <v>521</v>
      </c>
      <c r="C11" s="19" t="s">
        <v>24</v>
      </c>
      <c r="D11" s="43">
        <v>100919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100919</v>
      </c>
      <c r="O11" s="44">
        <f t="shared" si="2"/>
        <v>69.551343900758098</v>
      </c>
      <c r="P11" s="9"/>
    </row>
    <row r="12" spans="1:133">
      <c r="A12" s="12"/>
      <c r="B12" s="42">
        <v>522</v>
      </c>
      <c r="C12" s="19" t="s">
        <v>25</v>
      </c>
      <c r="D12" s="43">
        <v>74247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74247</v>
      </c>
      <c r="O12" s="44">
        <f t="shared" si="2"/>
        <v>51.169538249483118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SUM(D14:D16)</f>
        <v>123009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294728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417737</v>
      </c>
      <c r="O13" s="41">
        <f t="shared" si="2"/>
        <v>287.89593383873193</v>
      </c>
      <c r="P13" s="10"/>
    </row>
    <row r="14" spans="1:133">
      <c r="A14" s="12"/>
      <c r="B14" s="42">
        <v>533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294728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294728</v>
      </c>
      <c r="O14" s="44">
        <f t="shared" si="2"/>
        <v>203.12060647829082</v>
      </c>
      <c r="P14" s="9"/>
    </row>
    <row r="15" spans="1:133">
      <c r="A15" s="12"/>
      <c r="B15" s="42">
        <v>534</v>
      </c>
      <c r="C15" s="19" t="s">
        <v>28</v>
      </c>
      <c r="D15" s="43">
        <v>111728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111728</v>
      </c>
      <c r="O15" s="44">
        <f t="shared" si="2"/>
        <v>77.000689179875948</v>
      </c>
      <c r="P15" s="9"/>
    </row>
    <row r="16" spans="1:133">
      <c r="A16" s="12"/>
      <c r="B16" s="42">
        <v>539</v>
      </c>
      <c r="C16" s="19" t="s">
        <v>29</v>
      </c>
      <c r="D16" s="43">
        <v>11281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11281</v>
      </c>
      <c r="O16" s="44">
        <f t="shared" si="2"/>
        <v>7.7746381805651277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80834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80834</v>
      </c>
      <c r="O17" s="41">
        <f t="shared" si="2"/>
        <v>55.709166092350102</v>
      </c>
      <c r="P17" s="10"/>
    </row>
    <row r="18" spans="1:119">
      <c r="A18" s="12"/>
      <c r="B18" s="42">
        <v>541</v>
      </c>
      <c r="C18" s="19" t="s">
        <v>31</v>
      </c>
      <c r="D18" s="43">
        <v>80834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80834</v>
      </c>
      <c r="O18" s="44">
        <f t="shared" si="2"/>
        <v>55.709166092350102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SUM(D20:D21)</f>
        <v>227920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227920</v>
      </c>
      <c r="O19" s="41">
        <f t="shared" si="2"/>
        <v>157.07787732598209</v>
      </c>
      <c r="P19" s="9"/>
    </row>
    <row r="20" spans="1:119">
      <c r="A20" s="12"/>
      <c r="B20" s="42">
        <v>571</v>
      </c>
      <c r="C20" s="19" t="s">
        <v>33</v>
      </c>
      <c r="D20" s="43">
        <v>78237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78237</v>
      </c>
      <c r="O20" s="44">
        <f t="shared" si="2"/>
        <v>53.919365954514127</v>
      </c>
      <c r="P20" s="9"/>
    </row>
    <row r="21" spans="1:119" ht="15.75" thickBot="1">
      <c r="A21" s="12"/>
      <c r="B21" s="42">
        <v>572</v>
      </c>
      <c r="C21" s="19" t="s">
        <v>34</v>
      </c>
      <c r="D21" s="43">
        <v>149683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149683</v>
      </c>
      <c r="O21" s="44">
        <f t="shared" si="2"/>
        <v>103.15851137146795</v>
      </c>
      <c r="P21" s="9"/>
    </row>
    <row r="22" spans="1:119" ht="16.5" thickBot="1">
      <c r="A22" s="13" t="s">
        <v>10</v>
      </c>
      <c r="B22" s="21"/>
      <c r="C22" s="20"/>
      <c r="D22" s="14">
        <f>SUM(D5,D10,D13,D17,D19)</f>
        <v>824462</v>
      </c>
      <c r="E22" s="14">
        <f t="shared" ref="E22:M22" si="7">SUM(E5,E10,E13,E17,E19)</f>
        <v>0</v>
      </c>
      <c r="F22" s="14">
        <f t="shared" si="7"/>
        <v>0</v>
      </c>
      <c r="G22" s="14">
        <f t="shared" si="7"/>
        <v>0</v>
      </c>
      <c r="H22" s="14">
        <f t="shared" si="7"/>
        <v>0</v>
      </c>
      <c r="I22" s="14">
        <f t="shared" si="7"/>
        <v>294728</v>
      </c>
      <c r="J22" s="14">
        <f t="shared" si="7"/>
        <v>0</v>
      </c>
      <c r="K22" s="14">
        <f t="shared" si="7"/>
        <v>0</v>
      </c>
      <c r="L22" s="14">
        <f t="shared" si="7"/>
        <v>0</v>
      </c>
      <c r="M22" s="14">
        <f t="shared" si="7"/>
        <v>0</v>
      </c>
      <c r="N22" s="14">
        <f t="shared" si="1"/>
        <v>1119190</v>
      </c>
      <c r="O22" s="35">
        <f t="shared" si="2"/>
        <v>771.32322536181948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57" t="s">
        <v>47</v>
      </c>
      <c r="M24" s="157"/>
      <c r="N24" s="157"/>
      <c r="O24" s="39">
        <v>1451</v>
      </c>
    </row>
    <row r="25" spans="1:119">
      <c r="A25" s="158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6"/>
    </row>
    <row r="26" spans="1:119" ht="15.75" customHeight="1" thickBot="1">
      <c r="A26" s="159" t="s">
        <v>41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477690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477690</v>
      </c>
      <c r="O5" s="30">
        <f t="shared" ref="O5:O22" si="2">(N5/O$24)</f>
        <v>330.12439530062198</v>
      </c>
      <c r="P5" s="6"/>
    </row>
    <row r="6" spans="1:133">
      <c r="A6" s="12"/>
      <c r="B6" s="42">
        <v>511</v>
      </c>
      <c r="C6" s="19" t="s">
        <v>19</v>
      </c>
      <c r="D6" s="43">
        <v>24769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24769</v>
      </c>
      <c r="O6" s="44">
        <f t="shared" si="2"/>
        <v>17.117484450587423</v>
      </c>
      <c r="P6" s="9"/>
    </row>
    <row r="7" spans="1:133">
      <c r="A7" s="12"/>
      <c r="B7" s="42">
        <v>512</v>
      </c>
      <c r="C7" s="19" t="s">
        <v>20</v>
      </c>
      <c r="D7" s="43">
        <v>16772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16772</v>
      </c>
      <c r="O7" s="44">
        <f t="shared" si="2"/>
        <v>11.590877677954389</v>
      </c>
      <c r="P7" s="9"/>
    </row>
    <row r="8" spans="1:133">
      <c r="A8" s="12"/>
      <c r="B8" s="42">
        <v>513</v>
      </c>
      <c r="C8" s="19" t="s">
        <v>21</v>
      </c>
      <c r="D8" s="43">
        <v>408775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408775</v>
      </c>
      <c r="O8" s="44">
        <f t="shared" si="2"/>
        <v>282.49827228749137</v>
      </c>
      <c r="P8" s="9"/>
    </row>
    <row r="9" spans="1:133">
      <c r="A9" s="12"/>
      <c r="B9" s="42">
        <v>514</v>
      </c>
      <c r="C9" s="19" t="s">
        <v>22</v>
      </c>
      <c r="D9" s="43">
        <v>27374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27374</v>
      </c>
      <c r="O9" s="44">
        <f t="shared" si="2"/>
        <v>18.917760884588805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SUM(D11:D12)</f>
        <v>165515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165515</v>
      </c>
      <c r="O10" s="41">
        <f t="shared" si="2"/>
        <v>114.38493434692467</v>
      </c>
      <c r="P10" s="10"/>
    </row>
    <row r="11" spans="1:133">
      <c r="A11" s="12"/>
      <c r="B11" s="42">
        <v>521</v>
      </c>
      <c r="C11" s="19" t="s">
        <v>24</v>
      </c>
      <c r="D11" s="43">
        <v>84746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84746</v>
      </c>
      <c r="O11" s="44">
        <f t="shared" si="2"/>
        <v>58.56668970283345</v>
      </c>
      <c r="P11" s="9"/>
    </row>
    <row r="12" spans="1:133">
      <c r="A12" s="12"/>
      <c r="B12" s="42">
        <v>522</v>
      </c>
      <c r="C12" s="19" t="s">
        <v>25</v>
      </c>
      <c r="D12" s="43">
        <v>80769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80769</v>
      </c>
      <c r="O12" s="44">
        <f t="shared" si="2"/>
        <v>55.818244644091223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SUM(D14:D16)</f>
        <v>142148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228370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370518</v>
      </c>
      <c r="O13" s="41">
        <f t="shared" si="2"/>
        <v>256.05943331029715</v>
      </c>
      <c r="P13" s="10"/>
    </row>
    <row r="14" spans="1:133">
      <c r="A14" s="12"/>
      <c r="B14" s="42">
        <v>533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228370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228370</v>
      </c>
      <c r="O14" s="44">
        <f t="shared" si="2"/>
        <v>157.82308223911542</v>
      </c>
      <c r="P14" s="9"/>
    </row>
    <row r="15" spans="1:133">
      <c r="A15" s="12"/>
      <c r="B15" s="42">
        <v>534</v>
      </c>
      <c r="C15" s="19" t="s">
        <v>28</v>
      </c>
      <c r="D15" s="43">
        <v>127505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127505</v>
      </c>
      <c r="O15" s="44">
        <f t="shared" si="2"/>
        <v>88.116793365583973</v>
      </c>
      <c r="P15" s="9"/>
    </row>
    <row r="16" spans="1:133">
      <c r="A16" s="12"/>
      <c r="B16" s="42">
        <v>539</v>
      </c>
      <c r="C16" s="19" t="s">
        <v>29</v>
      </c>
      <c r="D16" s="43">
        <v>14643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14643</v>
      </c>
      <c r="O16" s="44">
        <f t="shared" si="2"/>
        <v>10.119557705597789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171927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171927</v>
      </c>
      <c r="O17" s="41">
        <f t="shared" si="2"/>
        <v>118.81617138908085</v>
      </c>
      <c r="P17" s="10"/>
    </row>
    <row r="18" spans="1:119">
      <c r="A18" s="12"/>
      <c r="B18" s="42">
        <v>541</v>
      </c>
      <c r="C18" s="19" t="s">
        <v>31</v>
      </c>
      <c r="D18" s="43">
        <v>171927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171927</v>
      </c>
      <c r="O18" s="44">
        <f t="shared" si="2"/>
        <v>118.81617138908085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SUM(D20:D21)</f>
        <v>183596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183596</v>
      </c>
      <c r="O19" s="41">
        <f t="shared" si="2"/>
        <v>126.88044229440221</v>
      </c>
      <c r="P19" s="9"/>
    </row>
    <row r="20" spans="1:119">
      <c r="A20" s="12"/>
      <c r="B20" s="42">
        <v>571</v>
      </c>
      <c r="C20" s="19" t="s">
        <v>33</v>
      </c>
      <c r="D20" s="43">
        <v>93678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93678</v>
      </c>
      <c r="O20" s="44">
        <f t="shared" si="2"/>
        <v>64.739460953697304</v>
      </c>
      <c r="P20" s="9"/>
    </row>
    <row r="21" spans="1:119" ht="15.75" thickBot="1">
      <c r="A21" s="12"/>
      <c r="B21" s="42">
        <v>572</v>
      </c>
      <c r="C21" s="19" t="s">
        <v>34</v>
      </c>
      <c r="D21" s="43">
        <v>89918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89918</v>
      </c>
      <c r="O21" s="44">
        <f t="shared" si="2"/>
        <v>62.140981340704904</v>
      </c>
      <c r="P21" s="9"/>
    </row>
    <row r="22" spans="1:119" ht="16.5" thickBot="1">
      <c r="A22" s="13" t="s">
        <v>10</v>
      </c>
      <c r="B22" s="21"/>
      <c r="C22" s="20"/>
      <c r="D22" s="14">
        <f>SUM(D5,D10,D13,D17,D19)</f>
        <v>1140876</v>
      </c>
      <c r="E22" s="14">
        <f t="shared" ref="E22:M22" si="7">SUM(E5,E10,E13,E17,E19)</f>
        <v>0</v>
      </c>
      <c r="F22" s="14">
        <f t="shared" si="7"/>
        <v>0</v>
      </c>
      <c r="G22" s="14">
        <f t="shared" si="7"/>
        <v>0</v>
      </c>
      <c r="H22" s="14">
        <f t="shared" si="7"/>
        <v>0</v>
      </c>
      <c r="I22" s="14">
        <f t="shared" si="7"/>
        <v>228370</v>
      </c>
      <c r="J22" s="14">
        <f t="shared" si="7"/>
        <v>0</v>
      </c>
      <c r="K22" s="14">
        <f t="shared" si="7"/>
        <v>0</v>
      </c>
      <c r="L22" s="14">
        <f t="shared" si="7"/>
        <v>0</v>
      </c>
      <c r="M22" s="14">
        <f t="shared" si="7"/>
        <v>0</v>
      </c>
      <c r="N22" s="14">
        <f t="shared" si="1"/>
        <v>1369246</v>
      </c>
      <c r="O22" s="35">
        <f t="shared" si="2"/>
        <v>946.26537664132684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57" t="s">
        <v>45</v>
      </c>
      <c r="M24" s="157"/>
      <c r="N24" s="157"/>
      <c r="O24" s="39">
        <v>1447</v>
      </c>
    </row>
    <row r="25" spans="1:119">
      <c r="A25" s="158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6"/>
    </row>
    <row r="26" spans="1:119" ht="15.75" customHeight="1" thickBot="1">
      <c r="A26" s="159" t="s">
        <v>41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358088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358088</v>
      </c>
      <c r="O5" s="30">
        <f t="shared" ref="O5:O22" si="2">(N5/O$24)</f>
        <v>246.1085910652921</v>
      </c>
      <c r="P5" s="6"/>
    </row>
    <row r="6" spans="1:133">
      <c r="A6" s="12"/>
      <c r="B6" s="42">
        <v>511</v>
      </c>
      <c r="C6" s="19" t="s">
        <v>19</v>
      </c>
      <c r="D6" s="43">
        <v>21075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21075</v>
      </c>
      <c r="O6" s="44">
        <f t="shared" si="2"/>
        <v>14.484536082474227</v>
      </c>
      <c r="P6" s="9"/>
    </row>
    <row r="7" spans="1:133">
      <c r="A7" s="12"/>
      <c r="B7" s="42">
        <v>512</v>
      </c>
      <c r="C7" s="19" t="s">
        <v>20</v>
      </c>
      <c r="D7" s="43">
        <v>15343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15343</v>
      </c>
      <c r="O7" s="44">
        <f t="shared" si="2"/>
        <v>10.545017182130584</v>
      </c>
      <c r="P7" s="9"/>
    </row>
    <row r="8" spans="1:133">
      <c r="A8" s="12"/>
      <c r="B8" s="42">
        <v>513</v>
      </c>
      <c r="C8" s="19" t="s">
        <v>21</v>
      </c>
      <c r="D8" s="43">
        <v>293876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293876</v>
      </c>
      <c r="O8" s="44">
        <f t="shared" si="2"/>
        <v>201.97663230240551</v>
      </c>
      <c r="P8" s="9"/>
    </row>
    <row r="9" spans="1:133">
      <c r="A9" s="12"/>
      <c r="B9" s="42">
        <v>514</v>
      </c>
      <c r="C9" s="19" t="s">
        <v>22</v>
      </c>
      <c r="D9" s="43">
        <v>27794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27794</v>
      </c>
      <c r="O9" s="44">
        <f t="shared" si="2"/>
        <v>19.102405498281787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SUM(D11:D12)</f>
        <v>185909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185909</v>
      </c>
      <c r="O10" s="41">
        <f t="shared" si="2"/>
        <v>127.77250859106529</v>
      </c>
      <c r="P10" s="10"/>
    </row>
    <row r="11" spans="1:133">
      <c r="A11" s="12"/>
      <c r="B11" s="42">
        <v>521</v>
      </c>
      <c r="C11" s="19" t="s">
        <v>24</v>
      </c>
      <c r="D11" s="43">
        <v>88461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88461</v>
      </c>
      <c r="O11" s="44">
        <f t="shared" si="2"/>
        <v>60.797938144329898</v>
      </c>
      <c r="P11" s="9"/>
    </row>
    <row r="12" spans="1:133">
      <c r="A12" s="12"/>
      <c r="B12" s="42">
        <v>522</v>
      </c>
      <c r="C12" s="19" t="s">
        <v>25</v>
      </c>
      <c r="D12" s="43">
        <v>97448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97448</v>
      </c>
      <c r="O12" s="44">
        <f t="shared" si="2"/>
        <v>66.974570446735399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SUM(D14:D16)</f>
        <v>134321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266993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401314</v>
      </c>
      <c r="O13" s="41">
        <f t="shared" si="2"/>
        <v>275.81718213058417</v>
      </c>
      <c r="P13" s="10"/>
    </row>
    <row r="14" spans="1:133">
      <c r="A14" s="12"/>
      <c r="B14" s="42">
        <v>533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266993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266993</v>
      </c>
      <c r="O14" s="44">
        <f t="shared" si="2"/>
        <v>183.50034364261168</v>
      </c>
      <c r="P14" s="9"/>
    </row>
    <row r="15" spans="1:133">
      <c r="A15" s="12"/>
      <c r="B15" s="42">
        <v>534</v>
      </c>
      <c r="C15" s="19" t="s">
        <v>28</v>
      </c>
      <c r="D15" s="43">
        <v>112510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112510</v>
      </c>
      <c r="O15" s="44">
        <f t="shared" si="2"/>
        <v>77.326460481099659</v>
      </c>
      <c r="P15" s="9"/>
    </row>
    <row r="16" spans="1:133">
      <c r="A16" s="12"/>
      <c r="B16" s="42">
        <v>539</v>
      </c>
      <c r="C16" s="19" t="s">
        <v>29</v>
      </c>
      <c r="D16" s="43">
        <v>21811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21811</v>
      </c>
      <c r="O16" s="44">
        <f t="shared" si="2"/>
        <v>14.990378006872852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107429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107429</v>
      </c>
      <c r="O17" s="41">
        <f t="shared" si="2"/>
        <v>73.834364261168389</v>
      </c>
      <c r="P17" s="10"/>
    </row>
    <row r="18" spans="1:119">
      <c r="A18" s="12"/>
      <c r="B18" s="42">
        <v>541</v>
      </c>
      <c r="C18" s="19" t="s">
        <v>31</v>
      </c>
      <c r="D18" s="43">
        <v>107429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107429</v>
      </c>
      <c r="O18" s="44">
        <f t="shared" si="2"/>
        <v>73.834364261168389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SUM(D20:D21)</f>
        <v>372027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372027</v>
      </c>
      <c r="O19" s="41">
        <f t="shared" si="2"/>
        <v>255.68865979381442</v>
      </c>
      <c r="P19" s="9"/>
    </row>
    <row r="20" spans="1:119">
      <c r="A20" s="12"/>
      <c r="B20" s="42">
        <v>571</v>
      </c>
      <c r="C20" s="19" t="s">
        <v>33</v>
      </c>
      <c r="D20" s="43">
        <v>105506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105506</v>
      </c>
      <c r="O20" s="44">
        <f t="shared" si="2"/>
        <v>72.512714776632308</v>
      </c>
      <c r="P20" s="9"/>
    </row>
    <row r="21" spans="1:119" ht="15.75" thickBot="1">
      <c r="A21" s="12"/>
      <c r="B21" s="42">
        <v>572</v>
      </c>
      <c r="C21" s="19" t="s">
        <v>34</v>
      </c>
      <c r="D21" s="43">
        <v>266521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266521</v>
      </c>
      <c r="O21" s="44">
        <f t="shared" si="2"/>
        <v>183.17594501718213</v>
      </c>
      <c r="P21" s="9"/>
    </row>
    <row r="22" spans="1:119" ht="16.5" thickBot="1">
      <c r="A22" s="13" t="s">
        <v>10</v>
      </c>
      <c r="B22" s="21"/>
      <c r="C22" s="20"/>
      <c r="D22" s="14">
        <f>SUM(D5,D10,D13,D17,D19)</f>
        <v>1157774</v>
      </c>
      <c r="E22" s="14">
        <f t="shared" ref="E22:M22" si="7">SUM(E5,E10,E13,E17,E19)</f>
        <v>0</v>
      </c>
      <c r="F22" s="14">
        <f t="shared" si="7"/>
        <v>0</v>
      </c>
      <c r="G22" s="14">
        <f t="shared" si="7"/>
        <v>0</v>
      </c>
      <c r="H22" s="14">
        <f t="shared" si="7"/>
        <v>0</v>
      </c>
      <c r="I22" s="14">
        <f t="shared" si="7"/>
        <v>266993</v>
      </c>
      <c r="J22" s="14">
        <f t="shared" si="7"/>
        <v>0</v>
      </c>
      <c r="K22" s="14">
        <f t="shared" si="7"/>
        <v>0</v>
      </c>
      <c r="L22" s="14">
        <f t="shared" si="7"/>
        <v>0</v>
      </c>
      <c r="M22" s="14">
        <f t="shared" si="7"/>
        <v>0</v>
      </c>
      <c r="N22" s="14">
        <f t="shared" si="1"/>
        <v>1424767</v>
      </c>
      <c r="O22" s="35">
        <f t="shared" si="2"/>
        <v>979.22130584192439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57" t="s">
        <v>43</v>
      </c>
      <c r="M24" s="157"/>
      <c r="N24" s="157"/>
      <c r="O24" s="39">
        <v>1455</v>
      </c>
    </row>
    <row r="25" spans="1:119">
      <c r="A25" s="158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6"/>
    </row>
    <row r="26" spans="1:119" ht="15.75" customHeight="1" thickBot="1">
      <c r="A26" s="159" t="s">
        <v>41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39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327266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327266</v>
      </c>
      <c r="O5" s="30">
        <f t="shared" ref="O5:O22" si="2">(N5/O$24)</f>
        <v>223.69514695830486</v>
      </c>
      <c r="P5" s="6"/>
    </row>
    <row r="6" spans="1:133">
      <c r="A6" s="12"/>
      <c r="B6" s="42">
        <v>511</v>
      </c>
      <c r="C6" s="19" t="s">
        <v>19</v>
      </c>
      <c r="D6" s="43">
        <v>21142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21142</v>
      </c>
      <c r="O6" s="44">
        <f t="shared" si="2"/>
        <v>14.451127819548873</v>
      </c>
      <c r="P6" s="9"/>
    </row>
    <row r="7" spans="1:133">
      <c r="A7" s="12"/>
      <c r="B7" s="42">
        <v>512</v>
      </c>
      <c r="C7" s="19" t="s">
        <v>20</v>
      </c>
      <c r="D7" s="43">
        <v>16541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16541</v>
      </c>
      <c r="O7" s="44">
        <f t="shared" si="2"/>
        <v>11.30622009569378</v>
      </c>
      <c r="P7" s="9"/>
    </row>
    <row r="8" spans="1:133">
      <c r="A8" s="12"/>
      <c r="B8" s="42">
        <v>513</v>
      </c>
      <c r="C8" s="19" t="s">
        <v>21</v>
      </c>
      <c r="D8" s="43">
        <v>259508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259508</v>
      </c>
      <c r="O8" s="44">
        <f t="shared" si="2"/>
        <v>177.38072453861926</v>
      </c>
      <c r="P8" s="9"/>
    </row>
    <row r="9" spans="1:133">
      <c r="A9" s="12"/>
      <c r="B9" s="42">
        <v>514</v>
      </c>
      <c r="C9" s="19" t="s">
        <v>22</v>
      </c>
      <c r="D9" s="43">
        <v>30075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30075</v>
      </c>
      <c r="O9" s="44">
        <f t="shared" si="2"/>
        <v>20.557074504442927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SUM(D11:D12)</f>
        <v>270653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270653</v>
      </c>
      <c r="O10" s="41">
        <f t="shared" si="2"/>
        <v>184.99863294600138</v>
      </c>
      <c r="P10" s="10"/>
    </row>
    <row r="11" spans="1:133">
      <c r="A11" s="12"/>
      <c r="B11" s="42">
        <v>521</v>
      </c>
      <c r="C11" s="19" t="s">
        <v>24</v>
      </c>
      <c r="D11" s="43">
        <v>80635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80635</v>
      </c>
      <c r="O11" s="44">
        <f t="shared" si="2"/>
        <v>55.116199589883799</v>
      </c>
      <c r="P11" s="9"/>
    </row>
    <row r="12" spans="1:133">
      <c r="A12" s="12"/>
      <c r="B12" s="42">
        <v>522</v>
      </c>
      <c r="C12" s="19" t="s">
        <v>25</v>
      </c>
      <c r="D12" s="43">
        <v>190018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190018</v>
      </c>
      <c r="O12" s="44">
        <f t="shared" si="2"/>
        <v>129.88243335611756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SUM(D14:D16)</f>
        <v>137954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299334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437288</v>
      </c>
      <c r="O13" s="41">
        <f t="shared" si="2"/>
        <v>298.89815447710185</v>
      </c>
      <c r="P13" s="10"/>
    </row>
    <row r="14" spans="1:133">
      <c r="A14" s="12"/>
      <c r="B14" s="42">
        <v>533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299334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299334</v>
      </c>
      <c r="O14" s="44">
        <f t="shared" si="2"/>
        <v>204.60287081339712</v>
      </c>
      <c r="P14" s="9"/>
    </row>
    <row r="15" spans="1:133">
      <c r="A15" s="12"/>
      <c r="B15" s="42">
        <v>534</v>
      </c>
      <c r="C15" s="19" t="s">
        <v>28</v>
      </c>
      <c r="D15" s="43">
        <v>111954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111954</v>
      </c>
      <c r="O15" s="44">
        <f t="shared" si="2"/>
        <v>76.523581681476415</v>
      </c>
      <c r="P15" s="9"/>
    </row>
    <row r="16" spans="1:133">
      <c r="A16" s="12"/>
      <c r="B16" s="42">
        <v>539</v>
      </c>
      <c r="C16" s="19" t="s">
        <v>29</v>
      </c>
      <c r="D16" s="43">
        <v>26000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26000</v>
      </c>
      <c r="O16" s="44">
        <f t="shared" si="2"/>
        <v>17.771701982228297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122345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122345</v>
      </c>
      <c r="O17" s="41">
        <f t="shared" si="2"/>
        <v>83.626110731373885</v>
      </c>
      <c r="P17" s="10"/>
    </row>
    <row r="18" spans="1:119">
      <c r="A18" s="12"/>
      <c r="B18" s="42">
        <v>541</v>
      </c>
      <c r="C18" s="19" t="s">
        <v>31</v>
      </c>
      <c r="D18" s="43">
        <v>122345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122345</v>
      </c>
      <c r="O18" s="44">
        <f t="shared" si="2"/>
        <v>83.626110731373885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SUM(D20:D21)</f>
        <v>245293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245293</v>
      </c>
      <c r="O19" s="41">
        <f t="shared" si="2"/>
        <v>167.66438824333562</v>
      </c>
      <c r="P19" s="9"/>
    </row>
    <row r="20" spans="1:119">
      <c r="A20" s="12"/>
      <c r="B20" s="42">
        <v>571</v>
      </c>
      <c r="C20" s="19" t="s">
        <v>33</v>
      </c>
      <c r="D20" s="43">
        <v>50687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50687</v>
      </c>
      <c r="O20" s="44">
        <f t="shared" si="2"/>
        <v>34.645933014354064</v>
      </c>
      <c r="P20" s="9"/>
    </row>
    <row r="21" spans="1:119" ht="15.75" thickBot="1">
      <c r="A21" s="12"/>
      <c r="B21" s="42">
        <v>572</v>
      </c>
      <c r="C21" s="19" t="s">
        <v>34</v>
      </c>
      <c r="D21" s="43">
        <v>194606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194606</v>
      </c>
      <c r="O21" s="44">
        <f t="shared" si="2"/>
        <v>133.01845522898154</v>
      </c>
      <c r="P21" s="9"/>
    </row>
    <row r="22" spans="1:119" ht="16.5" thickBot="1">
      <c r="A22" s="13" t="s">
        <v>10</v>
      </c>
      <c r="B22" s="21"/>
      <c r="C22" s="20"/>
      <c r="D22" s="14">
        <f>SUM(D5,D10,D13,D17,D19)</f>
        <v>1103511</v>
      </c>
      <c r="E22" s="14">
        <f t="shared" ref="E22:M22" si="7">SUM(E5,E10,E13,E17,E19)</f>
        <v>0</v>
      </c>
      <c r="F22" s="14">
        <f t="shared" si="7"/>
        <v>0</v>
      </c>
      <c r="G22" s="14">
        <f t="shared" si="7"/>
        <v>0</v>
      </c>
      <c r="H22" s="14">
        <f t="shared" si="7"/>
        <v>0</v>
      </c>
      <c r="I22" s="14">
        <f t="shared" si="7"/>
        <v>299334</v>
      </c>
      <c r="J22" s="14">
        <f t="shared" si="7"/>
        <v>0</v>
      </c>
      <c r="K22" s="14">
        <f t="shared" si="7"/>
        <v>0</v>
      </c>
      <c r="L22" s="14">
        <f t="shared" si="7"/>
        <v>0</v>
      </c>
      <c r="M22" s="14">
        <f t="shared" si="7"/>
        <v>0</v>
      </c>
      <c r="N22" s="14">
        <f t="shared" si="1"/>
        <v>1402845</v>
      </c>
      <c r="O22" s="35">
        <f t="shared" si="2"/>
        <v>958.88243335611753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57" t="s">
        <v>40</v>
      </c>
      <c r="M24" s="157"/>
      <c r="N24" s="157"/>
      <c r="O24" s="39">
        <v>1463</v>
      </c>
    </row>
    <row r="25" spans="1:119">
      <c r="A25" s="158"/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6"/>
    </row>
    <row r="26" spans="1:119" ht="15.75" thickBot="1">
      <c r="A26" s="159" t="s">
        <v>41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</sheetData>
  <mergeCells count="10">
    <mergeCell ref="A26:O26"/>
    <mergeCell ref="L24:N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28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11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467701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467701</v>
      </c>
      <c r="O5" s="30">
        <f t="shared" ref="O5:O24" si="2">(N5/O$26)</f>
        <v>392.36661073825502</v>
      </c>
      <c r="P5" s="6"/>
    </row>
    <row r="6" spans="1:133">
      <c r="A6" s="12"/>
      <c r="B6" s="42">
        <v>511</v>
      </c>
      <c r="C6" s="19" t="s">
        <v>19</v>
      </c>
      <c r="D6" s="43">
        <v>20986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20986</v>
      </c>
      <c r="O6" s="44">
        <f t="shared" si="2"/>
        <v>17.605704697986578</v>
      </c>
      <c r="P6" s="9"/>
    </row>
    <row r="7" spans="1:133">
      <c r="A7" s="12"/>
      <c r="B7" s="42">
        <v>512</v>
      </c>
      <c r="C7" s="19" t="s">
        <v>20</v>
      </c>
      <c r="D7" s="43">
        <v>16068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16068</v>
      </c>
      <c r="O7" s="44">
        <f t="shared" si="2"/>
        <v>13.479865771812081</v>
      </c>
      <c r="P7" s="9"/>
    </row>
    <row r="8" spans="1:133">
      <c r="A8" s="12"/>
      <c r="B8" s="42">
        <v>513</v>
      </c>
      <c r="C8" s="19" t="s">
        <v>21</v>
      </c>
      <c r="D8" s="43">
        <v>399815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399815</v>
      </c>
      <c r="O8" s="44">
        <f t="shared" si="2"/>
        <v>335.41526845637583</v>
      </c>
      <c r="P8" s="9"/>
    </row>
    <row r="9" spans="1:133">
      <c r="A9" s="12"/>
      <c r="B9" s="42">
        <v>514</v>
      </c>
      <c r="C9" s="19" t="s">
        <v>22</v>
      </c>
      <c r="D9" s="43">
        <v>30832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30832</v>
      </c>
      <c r="O9" s="44">
        <f t="shared" si="2"/>
        <v>25.865771812080538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SUM(D11:D12)</f>
        <v>223192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223192</v>
      </c>
      <c r="O10" s="41">
        <f t="shared" si="2"/>
        <v>187.24161073825502</v>
      </c>
      <c r="P10" s="10"/>
    </row>
    <row r="11" spans="1:133">
      <c r="A11" s="12"/>
      <c r="B11" s="42">
        <v>521</v>
      </c>
      <c r="C11" s="19" t="s">
        <v>24</v>
      </c>
      <c r="D11" s="43">
        <v>87697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87697</v>
      </c>
      <c r="O11" s="44">
        <f t="shared" si="2"/>
        <v>73.571308724832221</v>
      </c>
      <c r="P11" s="9"/>
    </row>
    <row r="12" spans="1:133">
      <c r="A12" s="12"/>
      <c r="B12" s="42">
        <v>522</v>
      </c>
      <c r="C12" s="19" t="s">
        <v>25</v>
      </c>
      <c r="D12" s="43">
        <v>135495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135495</v>
      </c>
      <c r="O12" s="44">
        <f t="shared" si="2"/>
        <v>113.67030201342281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SUM(D14:D16)</f>
        <v>515371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277045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792416</v>
      </c>
      <c r="O13" s="41">
        <f t="shared" si="2"/>
        <v>664.77852348993292</v>
      </c>
      <c r="P13" s="10"/>
    </row>
    <row r="14" spans="1:133">
      <c r="A14" s="12"/>
      <c r="B14" s="42">
        <v>533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277045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277045</v>
      </c>
      <c r="O14" s="44">
        <f t="shared" si="2"/>
        <v>232.42030201342283</v>
      </c>
      <c r="P14" s="9"/>
    </row>
    <row r="15" spans="1:133">
      <c r="A15" s="12"/>
      <c r="B15" s="42">
        <v>534</v>
      </c>
      <c r="C15" s="19" t="s">
        <v>28</v>
      </c>
      <c r="D15" s="43">
        <v>118591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118591</v>
      </c>
      <c r="O15" s="44">
        <f t="shared" si="2"/>
        <v>99.489093959731548</v>
      </c>
      <c r="P15" s="9"/>
    </row>
    <row r="16" spans="1:133">
      <c r="A16" s="12"/>
      <c r="B16" s="42">
        <v>539</v>
      </c>
      <c r="C16" s="19" t="s">
        <v>29</v>
      </c>
      <c r="D16" s="43">
        <v>396780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396780</v>
      </c>
      <c r="O16" s="44">
        <f t="shared" si="2"/>
        <v>332.86912751677852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171651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171651</v>
      </c>
      <c r="O17" s="41">
        <f t="shared" si="2"/>
        <v>144.0025167785235</v>
      </c>
      <c r="P17" s="10"/>
    </row>
    <row r="18" spans="1:119">
      <c r="A18" s="12"/>
      <c r="B18" s="42">
        <v>541</v>
      </c>
      <c r="C18" s="19" t="s">
        <v>31</v>
      </c>
      <c r="D18" s="43">
        <v>171651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171651</v>
      </c>
      <c r="O18" s="44">
        <f t="shared" si="2"/>
        <v>144.0025167785235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SUM(D20:D21)</f>
        <v>401597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401597</v>
      </c>
      <c r="O19" s="41">
        <f t="shared" si="2"/>
        <v>336.91023489932888</v>
      </c>
      <c r="P19" s="9"/>
    </row>
    <row r="20" spans="1:119">
      <c r="A20" s="12"/>
      <c r="B20" s="42">
        <v>571</v>
      </c>
      <c r="C20" s="19" t="s">
        <v>33</v>
      </c>
      <c r="D20" s="43">
        <v>108476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108476</v>
      </c>
      <c r="O20" s="44">
        <f t="shared" si="2"/>
        <v>91.003355704697981</v>
      </c>
      <c r="P20" s="9"/>
    </row>
    <row r="21" spans="1:119">
      <c r="A21" s="12"/>
      <c r="B21" s="42">
        <v>572</v>
      </c>
      <c r="C21" s="19" t="s">
        <v>34</v>
      </c>
      <c r="D21" s="43">
        <v>293121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293121</v>
      </c>
      <c r="O21" s="44">
        <f t="shared" si="2"/>
        <v>245.90687919463087</v>
      </c>
      <c r="P21" s="9"/>
    </row>
    <row r="22" spans="1:119" ht="15.75">
      <c r="A22" s="26" t="s">
        <v>36</v>
      </c>
      <c r="B22" s="27"/>
      <c r="C22" s="28"/>
      <c r="D22" s="29">
        <f t="shared" ref="D22:M22" si="7">SUM(D23:D23)</f>
        <v>11878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11878</v>
      </c>
      <c r="O22" s="41">
        <f t="shared" si="2"/>
        <v>9.9647651006711406</v>
      </c>
      <c r="P22" s="9"/>
    </row>
    <row r="23" spans="1:119" ht="15.75" thickBot="1">
      <c r="A23" s="12"/>
      <c r="B23" s="42">
        <v>581</v>
      </c>
      <c r="C23" s="19" t="s">
        <v>35</v>
      </c>
      <c r="D23" s="43">
        <v>11878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11878</v>
      </c>
      <c r="O23" s="44">
        <f t="shared" si="2"/>
        <v>9.9647651006711406</v>
      </c>
      <c r="P23" s="9"/>
    </row>
    <row r="24" spans="1:119" ht="16.5" thickBot="1">
      <c r="A24" s="13" t="s">
        <v>10</v>
      </c>
      <c r="B24" s="21"/>
      <c r="C24" s="20"/>
      <c r="D24" s="14">
        <f>SUM(D5,D10,D13,D17,D19,D22)</f>
        <v>1791390</v>
      </c>
      <c r="E24" s="14">
        <f t="shared" ref="E24:M24" si="8">SUM(E5,E10,E13,E17,E19,E22)</f>
        <v>0</v>
      </c>
      <c r="F24" s="14">
        <f t="shared" si="8"/>
        <v>0</v>
      </c>
      <c r="G24" s="14">
        <f t="shared" si="8"/>
        <v>0</v>
      </c>
      <c r="H24" s="14">
        <f t="shared" si="8"/>
        <v>0</v>
      </c>
      <c r="I24" s="14">
        <f t="shared" si="8"/>
        <v>277045</v>
      </c>
      <c r="J24" s="14">
        <f t="shared" si="8"/>
        <v>0</v>
      </c>
      <c r="K24" s="14">
        <f t="shared" si="8"/>
        <v>0</v>
      </c>
      <c r="L24" s="14">
        <f t="shared" si="8"/>
        <v>0</v>
      </c>
      <c r="M24" s="14">
        <f t="shared" si="8"/>
        <v>0</v>
      </c>
      <c r="N24" s="14">
        <f t="shared" si="1"/>
        <v>2068435</v>
      </c>
      <c r="O24" s="35">
        <f t="shared" si="2"/>
        <v>1735.2642617449665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157" t="s">
        <v>37</v>
      </c>
      <c r="M26" s="157"/>
      <c r="N26" s="157"/>
      <c r="O26" s="39">
        <v>1192</v>
      </c>
    </row>
    <row r="27" spans="1:119">
      <c r="A27" s="158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6"/>
    </row>
    <row r="28" spans="1:119" ht="15.75" thickBot="1">
      <c r="A28" s="159" t="s">
        <v>41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9"/>
    </row>
  </sheetData>
  <mergeCells count="10">
    <mergeCell ref="A28:O28"/>
    <mergeCell ref="A27:O27"/>
    <mergeCell ref="L26:N26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332714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332714</v>
      </c>
      <c r="O5" s="30">
        <f t="shared" ref="O5:O21" si="2">(N5/O$23)</f>
        <v>278.18896321070235</v>
      </c>
      <c r="P5" s="6"/>
    </row>
    <row r="6" spans="1:133">
      <c r="A6" s="12"/>
      <c r="B6" s="42">
        <v>511</v>
      </c>
      <c r="C6" s="19" t="s">
        <v>19</v>
      </c>
      <c r="D6" s="43">
        <v>10669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10669</v>
      </c>
      <c r="O6" s="44">
        <f t="shared" si="2"/>
        <v>8.9205685618729103</v>
      </c>
      <c r="P6" s="9"/>
    </row>
    <row r="7" spans="1:133">
      <c r="A7" s="12"/>
      <c r="B7" s="42">
        <v>512</v>
      </c>
      <c r="C7" s="19" t="s">
        <v>20</v>
      </c>
      <c r="D7" s="43">
        <v>18000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18000</v>
      </c>
      <c r="O7" s="44">
        <f t="shared" si="2"/>
        <v>15.050167224080267</v>
      </c>
      <c r="P7" s="9"/>
    </row>
    <row r="8" spans="1:133">
      <c r="A8" s="12"/>
      <c r="B8" s="42">
        <v>513</v>
      </c>
      <c r="C8" s="19" t="s">
        <v>21</v>
      </c>
      <c r="D8" s="43">
        <v>276153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276153</v>
      </c>
      <c r="O8" s="44">
        <f t="shared" si="2"/>
        <v>230.89715719063545</v>
      </c>
      <c r="P8" s="9"/>
    </row>
    <row r="9" spans="1:133">
      <c r="A9" s="12"/>
      <c r="B9" s="42">
        <v>514</v>
      </c>
      <c r="C9" s="19" t="s">
        <v>22</v>
      </c>
      <c r="D9" s="43">
        <v>27892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27892</v>
      </c>
      <c r="O9" s="44">
        <f t="shared" si="2"/>
        <v>23.321070234113712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SUM(D11:D12)</f>
        <v>195209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195209</v>
      </c>
      <c r="O10" s="41">
        <f t="shared" si="2"/>
        <v>163.21822742474916</v>
      </c>
      <c r="P10" s="10"/>
    </row>
    <row r="11" spans="1:133">
      <c r="A11" s="12"/>
      <c r="B11" s="42">
        <v>521</v>
      </c>
      <c r="C11" s="19" t="s">
        <v>24</v>
      </c>
      <c r="D11" s="43">
        <v>79744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79744</v>
      </c>
      <c r="O11" s="44">
        <f t="shared" si="2"/>
        <v>66.675585284280942</v>
      </c>
      <c r="P11" s="9"/>
    </row>
    <row r="12" spans="1:133">
      <c r="A12" s="12"/>
      <c r="B12" s="42">
        <v>522</v>
      </c>
      <c r="C12" s="19" t="s">
        <v>25</v>
      </c>
      <c r="D12" s="43">
        <v>115465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115465</v>
      </c>
      <c r="O12" s="44">
        <f t="shared" si="2"/>
        <v>96.542642140468232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SUM(D14:D15)</f>
        <v>112665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248150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360815</v>
      </c>
      <c r="O13" s="41">
        <f t="shared" si="2"/>
        <v>301.68478260869563</v>
      </c>
      <c r="P13" s="10"/>
    </row>
    <row r="14" spans="1:133">
      <c r="A14" s="12"/>
      <c r="B14" s="42">
        <v>533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248150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248150</v>
      </c>
      <c r="O14" s="44">
        <f t="shared" si="2"/>
        <v>207.48327759197323</v>
      </c>
      <c r="P14" s="9"/>
    </row>
    <row r="15" spans="1:133">
      <c r="A15" s="12"/>
      <c r="B15" s="42">
        <v>534</v>
      </c>
      <c r="C15" s="19" t="s">
        <v>28</v>
      </c>
      <c r="D15" s="43">
        <v>112665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112665</v>
      </c>
      <c r="O15" s="44">
        <f t="shared" si="2"/>
        <v>94.201505016722408</v>
      </c>
      <c r="P15" s="9"/>
    </row>
    <row r="16" spans="1:133" ht="15.75">
      <c r="A16" s="26" t="s">
        <v>30</v>
      </c>
      <c r="B16" s="27"/>
      <c r="C16" s="28"/>
      <c r="D16" s="29">
        <f t="shared" ref="D16:M16" si="5">SUM(D17:D17)</f>
        <v>240405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240405</v>
      </c>
      <c r="O16" s="41">
        <f t="shared" si="2"/>
        <v>201.00752508361205</v>
      </c>
      <c r="P16" s="10"/>
    </row>
    <row r="17" spans="1:119">
      <c r="A17" s="12"/>
      <c r="B17" s="42">
        <v>541</v>
      </c>
      <c r="C17" s="19" t="s">
        <v>31</v>
      </c>
      <c r="D17" s="43">
        <v>240405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240405</v>
      </c>
      <c r="O17" s="44">
        <f t="shared" si="2"/>
        <v>201.00752508361205</v>
      </c>
      <c r="P17" s="9"/>
    </row>
    <row r="18" spans="1:119" ht="15.75">
      <c r="A18" s="26" t="s">
        <v>32</v>
      </c>
      <c r="B18" s="27"/>
      <c r="C18" s="28"/>
      <c r="D18" s="29">
        <f t="shared" ref="D18:M18" si="6">SUM(D19:D20)</f>
        <v>254256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254256</v>
      </c>
      <c r="O18" s="41">
        <f t="shared" si="2"/>
        <v>212.58862876254182</v>
      </c>
      <c r="P18" s="9"/>
    </row>
    <row r="19" spans="1:119">
      <c r="A19" s="12"/>
      <c r="B19" s="42">
        <v>571</v>
      </c>
      <c r="C19" s="19" t="s">
        <v>33</v>
      </c>
      <c r="D19" s="43">
        <v>89284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89284</v>
      </c>
      <c r="O19" s="44">
        <f t="shared" si="2"/>
        <v>74.652173913043484</v>
      </c>
      <c r="P19" s="9"/>
    </row>
    <row r="20" spans="1:119" ht="15.75" thickBot="1">
      <c r="A20" s="12"/>
      <c r="B20" s="42">
        <v>572</v>
      </c>
      <c r="C20" s="19" t="s">
        <v>34</v>
      </c>
      <c r="D20" s="43">
        <v>164972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164972</v>
      </c>
      <c r="O20" s="44">
        <f t="shared" si="2"/>
        <v>137.93645484949832</v>
      </c>
      <c r="P20" s="9"/>
    </row>
    <row r="21" spans="1:119" ht="16.5" thickBot="1">
      <c r="A21" s="13" t="s">
        <v>10</v>
      </c>
      <c r="B21" s="21"/>
      <c r="C21" s="20"/>
      <c r="D21" s="14">
        <f>SUM(D5,D10,D13,D16,D18)</f>
        <v>1135249</v>
      </c>
      <c r="E21" s="14">
        <f t="shared" ref="E21:M21" si="7">SUM(E5,E10,E13,E16,E18)</f>
        <v>0</v>
      </c>
      <c r="F21" s="14">
        <f t="shared" si="7"/>
        <v>0</v>
      </c>
      <c r="G21" s="14">
        <f t="shared" si="7"/>
        <v>0</v>
      </c>
      <c r="H21" s="14">
        <f t="shared" si="7"/>
        <v>0</v>
      </c>
      <c r="I21" s="14">
        <f t="shared" si="7"/>
        <v>248150</v>
      </c>
      <c r="J21" s="14">
        <f t="shared" si="7"/>
        <v>0</v>
      </c>
      <c r="K21" s="14">
        <f t="shared" si="7"/>
        <v>0</v>
      </c>
      <c r="L21" s="14">
        <f t="shared" si="7"/>
        <v>0</v>
      </c>
      <c r="M21" s="14">
        <f t="shared" si="7"/>
        <v>0</v>
      </c>
      <c r="N21" s="14">
        <f t="shared" si="1"/>
        <v>1383399</v>
      </c>
      <c r="O21" s="35">
        <f t="shared" si="2"/>
        <v>1156.6881270903009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57" t="s">
        <v>49</v>
      </c>
      <c r="M23" s="157"/>
      <c r="N23" s="157"/>
      <c r="O23" s="39">
        <v>1196</v>
      </c>
    </row>
    <row r="24" spans="1:119">
      <c r="A24" s="158"/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6"/>
    </row>
    <row r="25" spans="1:119" ht="15.75" customHeight="1" thickBot="1">
      <c r="A25" s="159" t="s">
        <v>41</v>
      </c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231087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231087</v>
      </c>
      <c r="O5" s="30">
        <f t="shared" ref="O5:O23" si="2">(N5/O$25)</f>
        <v>194.35407905803197</v>
      </c>
      <c r="P5" s="6"/>
    </row>
    <row r="6" spans="1:133">
      <c r="A6" s="12"/>
      <c r="B6" s="42">
        <v>511</v>
      </c>
      <c r="C6" s="19" t="s">
        <v>19</v>
      </c>
      <c r="D6" s="43">
        <v>10302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10302</v>
      </c>
      <c r="O6" s="44">
        <f t="shared" si="2"/>
        <v>8.6644238856181666</v>
      </c>
      <c r="P6" s="9"/>
    </row>
    <row r="7" spans="1:133">
      <c r="A7" s="12"/>
      <c r="B7" s="42">
        <v>512</v>
      </c>
      <c r="C7" s="19" t="s">
        <v>20</v>
      </c>
      <c r="D7" s="43">
        <v>15502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15502</v>
      </c>
      <c r="O7" s="44">
        <f t="shared" si="2"/>
        <v>13.037846930193441</v>
      </c>
      <c r="P7" s="9"/>
    </row>
    <row r="8" spans="1:133">
      <c r="A8" s="12"/>
      <c r="B8" s="42">
        <v>513</v>
      </c>
      <c r="C8" s="19" t="s">
        <v>21</v>
      </c>
      <c r="D8" s="43">
        <v>173499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173499</v>
      </c>
      <c r="O8" s="44">
        <f t="shared" si="2"/>
        <v>145.92010092514718</v>
      </c>
      <c r="P8" s="9"/>
    </row>
    <row r="9" spans="1:133">
      <c r="A9" s="12"/>
      <c r="B9" s="42">
        <v>514</v>
      </c>
      <c r="C9" s="19" t="s">
        <v>22</v>
      </c>
      <c r="D9" s="43">
        <v>28717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28717</v>
      </c>
      <c r="O9" s="44">
        <f t="shared" si="2"/>
        <v>24.152228763666947</v>
      </c>
      <c r="P9" s="9"/>
    </row>
    <row r="10" spans="1:133">
      <c r="A10" s="12"/>
      <c r="B10" s="42">
        <v>515</v>
      </c>
      <c r="C10" s="19" t="s">
        <v>56</v>
      </c>
      <c r="D10" s="43">
        <v>3067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3067</v>
      </c>
      <c r="O10" s="44">
        <f t="shared" si="2"/>
        <v>2.5794785534062239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SUM(D12:D14)</f>
        <v>427157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427157</v>
      </c>
      <c r="O11" s="41">
        <f t="shared" si="2"/>
        <v>359.25735912531542</v>
      </c>
      <c r="P11" s="10"/>
    </row>
    <row r="12" spans="1:133">
      <c r="A12" s="12"/>
      <c r="B12" s="42">
        <v>521</v>
      </c>
      <c r="C12" s="19" t="s">
        <v>24</v>
      </c>
      <c r="D12" s="43">
        <v>79892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79892</v>
      </c>
      <c r="O12" s="44">
        <f t="shared" si="2"/>
        <v>67.192598822539949</v>
      </c>
      <c r="P12" s="9"/>
    </row>
    <row r="13" spans="1:133">
      <c r="A13" s="12"/>
      <c r="B13" s="42">
        <v>522</v>
      </c>
      <c r="C13" s="19" t="s">
        <v>25</v>
      </c>
      <c r="D13" s="43">
        <v>252651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252651</v>
      </c>
      <c r="O13" s="44">
        <f t="shared" si="2"/>
        <v>212.49032800672833</v>
      </c>
      <c r="P13" s="9"/>
    </row>
    <row r="14" spans="1:133">
      <c r="A14" s="12"/>
      <c r="B14" s="42">
        <v>523</v>
      </c>
      <c r="C14" s="19" t="s">
        <v>57</v>
      </c>
      <c r="D14" s="43">
        <v>94614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94614</v>
      </c>
      <c r="O14" s="44">
        <f t="shared" si="2"/>
        <v>79.574432296047092</v>
      </c>
      <c r="P14" s="9"/>
    </row>
    <row r="15" spans="1:133" ht="15.75">
      <c r="A15" s="26" t="s">
        <v>26</v>
      </c>
      <c r="B15" s="27"/>
      <c r="C15" s="28"/>
      <c r="D15" s="29">
        <f t="shared" ref="D15:M15" si="4">SUM(D16:D17)</f>
        <v>117303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217804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335107</v>
      </c>
      <c r="O15" s="41">
        <f t="shared" si="2"/>
        <v>281.83936080740119</v>
      </c>
      <c r="P15" s="10"/>
    </row>
    <row r="16" spans="1:133">
      <c r="A16" s="12"/>
      <c r="B16" s="42">
        <v>533</v>
      </c>
      <c r="C16" s="19" t="s">
        <v>27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217804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217804</v>
      </c>
      <c r="O16" s="44">
        <f t="shared" si="2"/>
        <v>183.18250630782171</v>
      </c>
      <c r="P16" s="9"/>
    </row>
    <row r="17" spans="1:119">
      <c r="A17" s="12"/>
      <c r="B17" s="42">
        <v>534</v>
      </c>
      <c r="C17" s="19" t="s">
        <v>28</v>
      </c>
      <c r="D17" s="43">
        <v>117303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117303</v>
      </c>
      <c r="O17" s="44">
        <f t="shared" si="2"/>
        <v>98.656854499579481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SUM(D19:D19)</f>
        <v>132159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132159</v>
      </c>
      <c r="O18" s="41">
        <f t="shared" si="2"/>
        <v>111.15138772077376</v>
      </c>
      <c r="P18" s="10"/>
    </row>
    <row r="19" spans="1:119">
      <c r="A19" s="12"/>
      <c r="B19" s="42">
        <v>541</v>
      </c>
      <c r="C19" s="19" t="s">
        <v>31</v>
      </c>
      <c r="D19" s="43">
        <v>132159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132159</v>
      </c>
      <c r="O19" s="44">
        <f t="shared" si="2"/>
        <v>111.15138772077376</v>
      </c>
      <c r="P19" s="9"/>
    </row>
    <row r="20" spans="1:119" ht="15.75">
      <c r="A20" s="26" t="s">
        <v>32</v>
      </c>
      <c r="B20" s="27"/>
      <c r="C20" s="28"/>
      <c r="D20" s="29">
        <f t="shared" ref="D20:M20" si="6">SUM(D21:D22)</f>
        <v>231301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231301</v>
      </c>
      <c r="O20" s="41">
        <f t="shared" si="2"/>
        <v>194.53406223717408</v>
      </c>
      <c r="P20" s="9"/>
    </row>
    <row r="21" spans="1:119">
      <c r="A21" s="12"/>
      <c r="B21" s="42">
        <v>571</v>
      </c>
      <c r="C21" s="19" t="s">
        <v>33</v>
      </c>
      <c r="D21" s="43">
        <v>100923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100923</v>
      </c>
      <c r="O21" s="44">
        <f t="shared" si="2"/>
        <v>84.880571909167372</v>
      </c>
      <c r="P21" s="9"/>
    </row>
    <row r="22" spans="1:119" ht="15.75" thickBot="1">
      <c r="A22" s="12"/>
      <c r="B22" s="42">
        <v>572</v>
      </c>
      <c r="C22" s="19" t="s">
        <v>34</v>
      </c>
      <c r="D22" s="43">
        <v>130378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130378</v>
      </c>
      <c r="O22" s="44">
        <f t="shared" si="2"/>
        <v>109.65349032800673</v>
      </c>
      <c r="P22" s="9"/>
    </row>
    <row r="23" spans="1:119" ht="16.5" thickBot="1">
      <c r="A23" s="13" t="s">
        <v>10</v>
      </c>
      <c r="B23" s="21"/>
      <c r="C23" s="20"/>
      <c r="D23" s="14">
        <f>SUM(D5,D11,D15,D18,D20)</f>
        <v>1139007</v>
      </c>
      <c r="E23" s="14">
        <f t="shared" ref="E23:M23" si="7">SUM(E5,E11,E15,E18,E20)</f>
        <v>0</v>
      </c>
      <c r="F23" s="14">
        <f t="shared" si="7"/>
        <v>0</v>
      </c>
      <c r="G23" s="14">
        <f t="shared" si="7"/>
        <v>0</v>
      </c>
      <c r="H23" s="14">
        <f t="shared" si="7"/>
        <v>0</v>
      </c>
      <c r="I23" s="14">
        <f t="shared" si="7"/>
        <v>217804</v>
      </c>
      <c r="J23" s="14">
        <f t="shared" si="7"/>
        <v>0</v>
      </c>
      <c r="K23" s="14">
        <f t="shared" si="7"/>
        <v>0</v>
      </c>
      <c r="L23" s="14">
        <f t="shared" si="7"/>
        <v>0</v>
      </c>
      <c r="M23" s="14">
        <f t="shared" si="7"/>
        <v>0</v>
      </c>
      <c r="N23" s="14">
        <f t="shared" si="1"/>
        <v>1356811</v>
      </c>
      <c r="O23" s="35">
        <f t="shared" si="2"/>
        <v>1141.1362489486964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57" t="s">
        <v>58</v>
      </c>
      <c r="M25" s="157"/>
      <c r="N25" s="157"/>
      <c r="O25" s="39">
        <v>1189</v>
      </c>
    </row>
    <row r="26" spans="1:119">
      <c r="A26" s="158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6"/>
    </row>
    <row r="27" spans="1:119" ht="15.75" customHeight="1" thickBot="1">
      <c r="A27" s="159" t="s">
        <v>41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2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38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82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77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78</v>
      </c>
      <c r="N4" s="32" t="s">
        <v>5</v>
      </c>
      <c r="O4" s="32" t="s">
        <v>79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SUM(D6:D10)</f>
        <v>668270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668270</v>
      </c>
      <c r="P5" s="30">
        <f t="shared" ref="P5:P23" si="1">(O5/P$25)</f>
        <v>390.34462616822429</v>
      </c>
      <c r="Q5" s="6"/>
    </row>
    <row r="6" spans="1:134">
      <c r="A6" s="12"/>
      <c r="B6" s="42">
        <v>511</v>
      </c>
      <c r="C6" s="19" t="s">
        <v>19</v>
      </c>
      <c r="D6" s="43">
        <v>61786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61786</v>
      </c>
      <c r="P6" s="44">
        <f t="shared" si="1"/>
        <v>36.089953271028037</v>
      </c>
      <c r="Q6" s="9"/>
    </row>
    <row r="7" spans="1:134">
      <c r="A7" s="12"/>
      <c r="B7" s="42">
        <v>512</v>
      </c>
      <c r="C7" s="19" t="s">
        <v>20</v>
      </c>
      <c r="D7" s="43">
        <v>173221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0" si="2">SUM(D7:N7)</f>
        <v>173221</v>
      </c>
      <c r="P7" s="44">
        <f t="shared" si="1"/>
        <v>101.18049065420561</v>
      </c>
      <c r="Q7" s="9"/>
    </row>
    <row r="8" spans="1:134">
      <c r="A8" s="12"/>
      <c r="B8" s="42">
        <v>513</v>
      </c>
      <c r="C8" s="19" t="s">
        <v>21</v>
      </c>
      <c r="D8" s="43">
        <v>154444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154444</v>
      </c>
      <c r="P8" s="44">
        <f t="shared" si="1"/>
        <v>90.212616822429908</v>
      </c>
      <c r="Q8" s="9"/>
    </row>
    <row r="9" spans="1:134">
      <c r="A9" s="12"/>
      <c r="B9" s="42">
        <v>514</v>
      </c>
      <c r="C9" s="19" t="s">
        <v>22</v>
      </c>
      <c r="D9" s="43">
        <v>56969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56969</v>
      </c>
      <c r="P9" s="44">
        <f t="shared" si="1"/>
        <v>33.276285046728972</v>
      </c>
      <c r="Q9" s="9"/>
    </row>
    <row r="10" spans="1:134">
      <c r="A10" s="12"/>
      <c r="B10" s="42">
        <v>519</v>
      </c>
      <c r="C10" s="19" t="s">
        <v>80</v>
      </c>
      <c r="D10" s="43">
        <v>221850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221850</v>
      </c>
      <c r="P10" s="44">
        <f t="shared" si="1"/>
        <v>129.58528037383178</v>
      </c>
      <c r="Q10" s="9"/>
    </row>
    <row r="11" spans="1:134" ht="15.75">
      <c r="A11" s="26" t="s">
        <v>23</v>
      </c>
      <c r="B11" s="27"/>
      <c r="C11" s="28"/>
      <c r="D11" s="29">
        <f t="shared" ref="D11:N11" si="3">SUM(D12:D14)</f>
        <v>670826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29">
        <f t="shared" si="3"/>
        <v>0</v>
      </c>
      <c r="O11" s="40">
        <f>SUM(D11:N11)</f>
        <v>670826</v>
      </c>
      <c r="P11" s="41">
        <f t="shared" si="1"/>
        <v>391.83761682242988</v>
      </c>
      <c r="Q11" s="10"/>
    </row>
    <row r="12" spans="1:134">
      <c r="A12" s="12"/>
      <c r="B12" s="42">
        <v>521</v>
      </c>
      <c r="C12" s="19" t="s">
        <v>24</v>
      </c>
      <c r="D12" s="43">
        <v>162673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>SUM(D12:N12)</f>
        <v>162673</v>
      </c>
      <c r="P12" s="44">
        <f t="shared" si="1"/>
        <v>95.019275700934585</v>
      </c>
      <c r="Q12" s="9"/>
    </row>
    <row r="13" spans="1:134">
      <c r="A13" s="12"/>
      <c r="B13" s="42">
        <v>522</v>
      </c>
      <c r="C13" s="19" t="s">
        <v>25</v>
      </c>
      <c r="D13" s="43">
        <v>338886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ref="O13:O14" si="4">SUM(D13:N13)</f>
        <v>338886</v>
      </c>
      <c r="P13" s="44">
        <f t="shared" si="1"/>
        <v>197.94742990654206</v>
      </c>
      <c r="Q13" s="9"/>
    </row>
    <row r="14" spans="1:134">
      <c r="A14" s="12"/>
      <c r="B14" s="42">
        <v>524</v>
      </c>
      <c r="C14" s="19" t="s">
        <v>72</v>
      </c>
      <c r="D14" s="43">
        <v>169267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4"/>
        <v>169267</v>
      </c>
      <c r="P14" s="44">
        <f t="shared" si="1"/>
        <v>98.870911214953267</v>
      </c>
      <c r="Q14" s="9"/>
    </row>
    <row r="15" spans="1:134" ht="15.75">
      <c r="A15" s="26" t="s">
        <v>26</v>
      </c>
      <c r="B15" s="27"/>
      <c r="C15" s="28"/>
      <c r="D15" s="29">
        <f t="shared" ref="D15:N15" si="5">SUM(D16:D17)</f>
        <v>180592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528502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5"/>
        <v>0</v>
      </c>
      <c r="O15" s="40">
        <f>SUM(D15:N15)</f>
        <v>709094</v>
      </c>
      <c r="P15" s="41">
        <f t="shared" si="1"/>
        <v>414.19042056074767</v>
      </c>
      <c r="Q15" s="10"/>
    </row>
    <row r="16" spans="1:134">
      <c r="A16" s="12"/>
      <c r="B16" s="42">
        <v>533</v>
      </c>
      <c r="C16" s="19" t="s">
        <v>27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528502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ref="O16:O22" si="6">SUM(D16:N16)</f>
        <v>528502</v>
      </c>
      <c r="P16" s="44">
        <f t="shared" si="1"/>
        <v>308.70443925233644</v>
      </c>
      <c r="Q16" s="9"/>
    </row>
    <row r="17" spans="1:120">
      <c r="A17" s="12"/>
      <c r="B17" s="42">
        <v>539</v>
      </c>
      <c r="C17" s="19" t="s">
        <v>29</v>
      </c>
      <c r="D17" s="43">
        <v>180592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6"/>
        <v>180592</v>
      </c>
      <c r="P17" s="44">
        <f t="shared" si="1"/>
        <v>105.48598130841121</v>
      </c>
      <c r="Q17" s="9"/>
    </row>
    <row r="18" spans="1:120" ht="15.75">
      <c r="A18" s="26" t="s">
        <v>30</v>
      </c>
      <c r="B18" s="27"/>
      <c r="C18" s="28"/>
      <c r="D18" s="29">
        <f t="shared" ref="D18:N18" si="7">SUM(D19:D19)</f>
        <v>298882</v>
      </c>
      <c r="E18" s="29">
        <f t="shared" si="7"/>
        <v>0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0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7"/>
        <v>0</v>
      </c>
      <c r="O18" s="29">
        <f t="shared" si="6"/>
        <v>298882</v>
      </c>
      <c r="P18" s="41">
        <f t="shared" si="1"/>
        <v>174.58060747663552</v>
      </c>
      <c r="Q18" s="10"/>
    </row>
    <row r="19" spans="1:120">
      <c r="A19" s="12"/>
      <c r="B19" s="42">
        <v>541</v>
      </c>
      <c r="C19" s="19" t="s">
        <v>31</v>
      </c>
      <c r="D19" s="43">
        <v>298882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6"/>
        <v>298882</v>
      </c>
      <c r="P19" s="44">
        <f t="shared" si="1"/>
        <v>174.58060747663552</v>
      </c>
      <c r="Q19" s="9"/>
    </row>
    <row r="20" spans="1:120" ht="15.75">
      <c r="A20" s="26" t="s">
        <v>32</v>
      </c>
      <c r="B20" s="27"/>
      <c r="C20" s="28"/>
      <c r="D20" s="29">
        <f t="shared" ref="D20:N20" si="8">SUM(D21:D22)</f>
        <v>367450</v>
      </c>
      <c r="E20" s="29">
        <f t="shared" si="8"/>
        <v>0</v>
      </c>
      <c r="F20" s="29">
        <f t="shared" si="8"/>
        <v>0</v>
      </c>
      <c r="G20" s="29">
        <f t="shared" si="8"/>
        <v>0</v>
      </c>
      <c r="H20" s="29">
        <f t="shared" si="8"/>
        <v>0</v>
      </c>
      <c r="I20" s="29">
        <f t="shared" si="8"/>
        <v>0</v>
      </c>
      <c r="J20" s="29">
        <f t="shared" si="8"/>
        <v>0</v>
      </c>
      <c r="K20" s="29">
        <f t="shared" si="8"/>
        <v>0</v>
      </c>
      <c r="L20" s="29">
        <f t="shared" si="8"/>
        <v>0</v>
      </c>
      <c r="M20" s="29">
        <f t="shared" si="8"/>
        <v>0</v>
      </c>
      <c r="N20" s="29">
        <f t="shared" si="8"/>
        <v>0</v>
      </c>
      <c r="O20" s="29">
        <f>SUM(D20:N20)</f>
        <v>367450</v>
      </c>
      <c r="P20" s="41">
        <f t="shared" si="1"/>
        <v>214.63200934579439</v>
      </c>
      <c r="Q20" s="9"/>
    </row>
    <row r="21" spans="1:120">
      <c r="A21" s="12"/>
      <c r="B21" s="42">
        <v>571</v>
      </c>
      <c r="C21" s="19" t="s">
        <v>33</v>
      </c>
      <c r="D21" s="43">
        <v>139596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6"/>
        <v>139596</v>
      </c>
      <c r="P21" s="44">
        <f t="shared" si="1"/>
        <v>81.539719626168221</v>
      </c>
      <c r="Q21" s="9"/>
    </row>
    <row r="22" spans="1:120" ht="15.75" thickBot="1">
      <c r="A22" s="12"/>
      <c r="B22" s="42">
        <v>572</v>
      </c>
      <c r="C22" s="19" t="s">
        <v>34</v>
      </c>
      <c r="D22" s="43">
        <v>227854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6"/>
        <v>227854</v>
      </c>
      <c r="P22" s="44">
        <f t="shared" si="1"/>
        <v>133.09228971962617</v>
      </c>
      <c r="Q22" s="9"/>
    </row>
    <row r="23" spans="1:120" ht="16.5" thickBot="1">
      <c r="A23" s="13" t="s">
        <v>10</v>
      </c>
      <c r="B23" s="21"/>
      <c r="C23" s="20"/>
      <c r="D23" s="14">
        <f>SUM(D5,D11,D15,D18,D20)</f>
        <v>2186020</v>
      </c>
      <c r="E23" s="14">
        <f t="shared" ref="E23:N23" si="9">SUM(E5,E11,E15,E18,E20)</f>
        <v>0</v>
      </c>
      <c r="F23" s="14">
        <f t="shared" si="9"/>
        <v>0</v>
      </c>
      <c r="G23" s="14">
        <f t="shared" si="9"/>
        <v>0</v>
      </c>
      <c r="H23" s="14">
        <f t="shared" si="9"/>
        <v>0</v>
      </c>
      <c r="I23" s="14">
        <f t="shared" si="9"/>
        <v>528502</v>
      </c>
      <c r="J23" s="14">
        <f t="shared" si="9"/>
        <v>0</v>
      </c>
      <c r="K23" s="14">
        <f t="shared" si="9"/>
        <v>0</v>
      </c>
      <c r="L23" s="14">
        <f t="shared" si="9"/>
        <v>0</v>
      </c>
      <c r="M23" s="14">
        <f t="shared" si="9"/>
        <v>0</v>
      </c>
      <c r="N23" s="14">
        <f t="shared" si="9"/>
        <v>0</v>
      </c>
      <c r="O23" s="14">
        <f>SUM(D23:N23)</f>
        <v>2714522</v>
      </c>
      <c r="P23" s="35">
        <f t="shared" si="1"/>
        <v>1585.5852803738317</v>
      </c>
      <c r="Q23" s="6"/>
      <c r="R23" s="2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</row>
    <row r="24" spans="1:120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8"/>
    </row>
    <row r="25" spans="1:120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38"/>
      <c r="M25" s="157" t="s">
        <v>83</v>
      </c>
      <c r="N25" s="157"/>
      <c r="O25" s="157"/>
      <c r="P25" s="39">
        <v>1712</v>
      </c>
    </row>
    <row r="26" spans="1:120">
      <c r="A26" s="158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6"/>
    </row>
    <row r="27" spans="1:120" ht="15.75" customHeight="1" thickBot="1">
      <c r="A27" s="159" t="s">
        <v>41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9"/>
    </row>
  </sheetData>
  <mergeCells count="10">
    <mergeCell ref="M25:O25"/>
    <mergeCell ref="A26:P26"/>
    <mergeCell ref="A27:P2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2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38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76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77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78</v>
      </c>
      <c r="N4" s="32" t="s">
        <v>5</v>
      </c>
      <c r="O4" s="32" t="s">
        <v>79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SUM(D6:D10)</f>
        <v>677258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24" si="1">SUM(D5:N5)</f>
        <v>677258</v>
      </c>
      <c r="P5" s="30">
        <f t="shared" ref="P5:P24" si="2">(O5/P$26)</f>
        <v>400.03425871234492</v>
      </c>
      <c r="Q5" s="6"/>
    </row>
    <row r="6" spans="1:134">
      <c r="A6" s="12"/>
      <c r="B6" s="42">
        <v>511</v>
      </c>
      <c r="C6" s="19" t="s">
        <v>19</v>
      </c>
      <c r="D6" s="43">
        <v>51189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51189</v>
      </c>
      <c r="P6" s="44">
        <f t="shared" si="2"/>
        <v>30.235676314235086</v>
      </c>
      <c r="Q6" s="9"/>
    </row>
    <row r="7" spans="1:134">
      <c r="A7" s="12"/>
      <c r="B7" s="42">
        <v>512</v>
      </c>
      <c r="C7" s="19" t="s">
        <v>20</v>
      </c>
      <c r="D7" s="43">
        <v>143824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143824</v>
      </c>
      <c r="P7" s="44">
        <f t="shared" si="2"/>
        <v>84.952155936207916</v>
      </c>
      <c r="Q7" s="9"/>
    </row>
    <row r="8" spans="1:134">
      <c r="A8" s="12"/>
      <c r="B8" s="42">
        <v>513</v>
      </c>
      <c r="C8" s="19" t="s">
        <v>21</v>
      </c>
      <c r="D8" s="43">
        <v>324189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324189</v>
      </c>
      <c r="P8" s="44">
        <f t="shared" si="2"/>
        <v>191.48789131718843</v>
      </c>
      <c r="Q8" s="9"/>
    </row>
    <row r="9" spans="1:134">
      <c r="A9" s="12"/>
      <c r="B9" s="42">
        <v>514</v>
      </c>
      <c r="C9" s="19" t="s">
        <v>22</v>
      </c>
      <c r="D9" s="43">
        <v>30995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30995</v>
      </c>
      <c r="P9" s="44">
        <f t="shared" si="2"/>
        <v>18.307737743650325</v>
      </c>
      <c r="Q9" s="9"/>
    </row>
    <row r="10" spans="1:134">
      <c r="A10" s="12"/>
      <c r="B10" s="42">
        <v>519</v>
      </c>
      <c r="C10" s="19" t="s">
        <v>80</v>
      </c>
      <c r="D10" s="43">
        <v>127061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127061</v>
      </c>
      <c r="P10" s="44">
        <f t="shared" si="2"/>
        <v>75.050797401063207</v>
      </c>
      <c r="Q10" s="9"/>
    </row>
    <row r="11" spans="1:134" ht="15.75">
      <c r="A11" s="26" t="s">
        <v>23</v>
      </c>
      <c r="B11" s="27"/>
      <c r="C11" s="28"/>
      <c r="D11" s="29">
        <f t="shared" ref="D11:N11" si="3">SUM(D12:D14)</f>
        <v>384151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29">
        <f t="shared" si="3"/>
        <v>0</v>
      </c>
      <c r="O11" s="40">
        <f t="shared" si="1"/>
        <v>384151</v>
      </c>
      <c r="P11" s="41">
        <f t="shared" si="2"/>
        <v>226.90549320732427</v>
      </c>
      <c r="Q11" s="10"/>
    </row>
    <row r="12" spans="1:134">
      <c r="A12" s="12"/>
      <c r="B12" s="42">
        <v>521</v>
      </c>
      <c r="C12" s="19" t="s">
        <v>24</v>
      </c>
      <c r="D12" s="43">
        <v>123394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123394</v>
      </c>
      <c r="P12" s="44">
        <f t="shared" si="2"/>
        <v>72.884819846426467</v>
      </c>
      <c r="Q12" s="9"/>
    </row>
    <row r="13" spans="1:134">
      <c r="A13" s="12"/>
      <c r="B13" s="42">
        <v>522</v>
      </c>
      <c r="C13" s="19" t="s">
        <v>25</v>
      </c>
      <c r="D13" s="43">
        <v>131794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131794</v>
      </c>
      <c r="P13" s="44">
        <f t="shared" si="2"/>
        <v>77.846426461901956</v>
      </c>
      <c r="Q13" s="9"/>
    </row>
    <row r="14" spans="1:134">
      <c r="A14" s="12"/>
      <c r="B14" s="42">
        <v>524</v>
      </c>
      <c r="C14" s="19" t="s">
        <v>72</v>
      </c>
      <c r="D14" s="43">
        <v>128963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128963</v>
      </c>
      <c r="P14" s="44">
        <f t="shared" si="2"/>
        <v>76.174246898995861</v>
      </c>
      <c r="Q14" s="9"/>
    </row>
    <row r="15" spans="1:134" ht="15.75">
      <c r="A15" s="26" t="s">
        <v>26</v>
      </c>
      <c r="B15" s="27"/>
      <c r="C15" s="28"/>
      <c r="D15" s="29">
        <f t="shared" ref="D15:N15" si="4">SUM(D16:D18)</f>
        <v>68325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390222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29">
        <f t="shared" si="4"/>
        <v>0</v>
      </c>
      <c r="O15" s="40">
        <f t="shared" si="1"/>
        <v>458547</v>
      </c>
      <c r="P15" s="41">
        <f t="shared" si="2"/>
        <v>270.84878913171883</v>
      </c>
      <c r="Q15" s="10"/>
    </row>
    <row r="16" spans="1:134">
      <c r="A16" s="12"/>
      <c r="B16" s="42">
        <v>533</v>
      </c>
      <c r="C16" s="19" t="s">
        <v>27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390222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390222</v>
      </c>
      <c r="P16" s="44">
        <f t="shared" si="2"/>
        <v>230.49143532191377</v>
      </c>
      <c r="Q16" s="9"/>
    </row>
    <row r="17" spans="1:120">
      <c r="A17" s="12"/>
      <c r="B17" s="42">
        <v>534</v>
      </c>
      <c r="C17" s="19" t="s">
        <v>28</v>
      </c>
      <c r="D17" s="43">
        <v>11613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11613</v>
      </c>
      <c r="P17" s="44">
        <f t="shared" si="2"/>
        <v>6.8594211458948608</v>
      </c>
      <c r="Q17" s="9"/>
    </row>
    <row r="18" spans="1:120">
      <c r="A18" s="12"/>
      <c r="B18" s="42">
        <v>539</v>
      </c>
      <c r="C18" s="19" t="s">
        <v>29</v>
      </c>
      <c r="D18" s="43">
        <v>56712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56712</v>
      </c>
      <c r="P18" s="44">
        <f t="shared" si="2"/>
        <v>33.49793266391022</v>
      </c>
      <c r="Q18" s="9"/>
    </row>
    <row r="19" spans="1:120" ht="15.75">
      <c r="A19" s="26" t="s">
        <v>30</v>
      </c>
      <c r="B19" s="27"/>
      <c r="C19" s="28"/>
      <c r="D19" s="29">
        <f t="shared" ref="D19:N19" si="5">SUM(D20:D20)</f>
        <v>270488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5"/>
        <v>0</v>
      </c>
      <c r="O19" s="29">
        <f t="shared" si="1"/>
        <v>270488</v>
      </c>
      <c r="P19" s="41">
        <f t="shared" si="2"/>
        <v>159.76845835794447</v>
      </c>
      <c r="Q19" s="10"/>
    </row>
    <row r="20" spans="1:120">
      <c r="A20" s="12"/>
      <c r="B20" s="42">
        <v>541</v>
      </c>
      <c r="C20" s="19" t="s">
        <v>31</v>
      </c>
      <c r="D20" s="43">
        <v>270488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1"/>
        <v>270488</v>
      </c>
      <c r="P20" s="44">
        <f t="shared" si="2"/>
        <v>159.76845835794447</v>
      </c>
      <c r="Q20" s="9"/>
    </row>
    <row r="21" spans="1:120" ht="15.75">
      <c r="A21" s="26" t="s">
        <v>32</v>
      </c>
      <c r="B21" s="27"/>
      <c r="C21" s="28"/>
      <c r="D21" s="29">
        <f t="shared" ref="D21:N21" si="6">SUM(D22:D23)</f>
        <v>296668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6"/>
        <v>0</v>
      </c>
      <c r="O21" s="29">
        <f t="shared" si="1"/>
        <v>296668</v>
      </c>
      <c r="P21" s="41">
        <f t="shared" si="2"/>
        <v>175.23213230950975</v>
      </c>
      <c r="Q21" s="9"/>
    </row>
    <row r="22" spans="1:120">
      <c r="A22" s="12"/>
      <c r="B22" s="42">
        <v>571</v>
      </c>
      <c r="C22" s="19" t="s">
        <v>33</v>
      </c>
      <c r="D22" s="43">
        <v>124092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1"/>
        <v>124092</v>
      </c>
      <c r="P22" s="44">
        <f t="shared" si="2"/>
        <v>73.29710572947431</v>
      </c>
      <c r="Q22" s="9"/>
    </row>
    <row r="23" spans="1:120" ht="15.75" thickBot="1">
      <c r="A23" s="12"/>
      <c r="B23" s="42">
        <v>572</v>
      </c>
      <c r="C23" s="19" t="s">
        <v>34</v>
      </c>
      <c r="D23" s="43">
        <v>172576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1"/>
        <v>172576</v>
      </c>
      <c r="P23" s="44">
        <f t="shared" si="2"/>
        <v>101.93502658003544</v>
      </c>
      <c r="Q23" s="9"/>
    </row>
    <row r="24" spans="1:120" ht="16.5" thickBot="1">
      <c r="A24" s="13" t="s">
        <v>10</v>
      </c>
      <c r="B24" s="21"/>
      <c r="C24" s="20"/>
      <c r="D24" s="14">
        <f>SUM(D5,D11,D15,D19,D21)</f>
        <v>1696890</v>
      </c>
      <c r="E24" s="14">
        <f t="shared" ref="E24:N24" si="7">SUM(E5,E11,E15,E19,E21)</f>
        <v>0</v>
      </c>
      <c r="F24" s="14">
        <f t="shared" si="7"/>
        <v>0</v>
      </c>
      <c r="G24" s="14">
        <f t="shared" si="7"/>
        <v>0</v>
      </c>
      <c r="H24" s="14">
        <f t="shared" si="7"/>
        <v>0</v>
      </c>
      <c r="I24" s="14">
        <f t="shared" si="7"/>
        <v>390222</v>
      </c>
      <c r="J24" s="14">
        <f t="shared" si="7"/>
        <v>0</v>
      </c>
      <c r="K24" s="14">
        <f t="shared" si="7"/>
        <v>0</v>
      </c>
      <c r="L24" s="14">
        <f t="shared" si="7"/>
        <v>0</v>
      </c>
      <c r="M24" s="14">
        <f t="shared" si="7"/>
        <v>0</v>
      </c>
      <c r="N24" s="14">
        <f t="shared" si="7"/>
        <v>0</v>
      </c>
      <c r="O24" s="14">
        <f t="shared" si="1"/>
        <v>2087112</v>
      </c>
      <c r="P24" s="35">
        <f t="shared" si="2"/>
        <v>1232.7891317188423</v>
      </c>
      <c r="Q24" s="6"/>
      <c r="R24" s="2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</row>
    <row r="25" spans="1:120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8"/>
    </row>
    <row r="26" spans="1:120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38"/>
      <c r="M26" s="157" t="s">
        <v>81</v>
      </c>
      <c r="N26" s="157"/>
      <c r="O26" s="157"/>
      <c r="P26" s="39">
        <v>1693</v>
      </c>
    </row>
    <row r="27" spans="1:120">
      <c r="A27" s="158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6"/>
    </row>
    <row r="28" spans="1:120" ht="15.75" customHeight="1" thickBot="1">
      <c r="A28" s="159" t="s">
        <v>41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9"/>
    </row>
  </sheetData>
  <mergeCells count="10">
    <mergeCell ref="M26:O26"/>
    <mergeCell ref="A27:P27"/>
    <mergeCell ref="A28:P2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389040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389040</v>
      </c>
      <c r="O5" s="30">
        <f t="shared" ref="O5:O24" si="2">(N5/O$26)</f>
        <v>204.65018411362442</v>
      </c>
      <c r="P5" s="6"/>
    </row>
    <row r="6" spans="1:133">
      <c r="A6" s="12"/>
      <c r="B6" s="42">
        <v>511</v>
      </c>
      <c r="C6" s="19" t="s">
        <v>19</v>
      </c>
      <c r="D6" s="43">
        <v>46429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46429</v>
      </c>
      <c r="O6" s="44">
        <f t="shared" si="2"/>
        <v>24.423461336138875</v>
      </c>
      <c r="P6" s="9"/>
    </row>
    <row r="7" spans="1:133">
      <c r="A7" s="12"/>
      <c r="B7" s="42">
        <v>512</v>
      </c>
      <c r="C7" s="19" t="s">
        <v>20</v>
      </c>
      <c r="D7" s="43">
        <v>21026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21026</v>
      </c>
      <c r="O7" s="44">
        <f t="shared" si="2"/>
        <v>11.060494476591268</v>
      </c>
      <c r="P7" s="9"/>
    </row>
    <row r="8" spans="1:133">
      <c r="A8" s="12"/>
      <c r="B8" s="42">
        <v>513</v>
      </c>
      <c r="C8" s="19" t="s">
        <v>21</v>
      </c>
      <c r="D8" s="43">
        <v>187089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187089</v>
      </c>
      <c r="O8" s="44">
        <f t="shared" si="2"/>
        <v>98.416096791162545</v>
      </c>
      <c r="P8" s="9"/>
    </row>
    <row r="9" spans="1:133">
      <c r="A9" s="12"/>
      <c r="B9" s="42">
        <v>514</v>
      </c>
      <c r="C9" s="19" t="s">
        <v>22</v>
      </c>
      <c r="D9" s="43">
        <v>13587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13587</v>
      </c>
      <c r="O9" s="44">
        <f t="shared" si="2"/>
        <v>7.1472908995265652</v>
      </c>
      <c r="P9" s="9"/>
    </row>
    <row r="10" spans="1:133">
      <c r="A10" s="12"/>
      <c r="B10" s="42">
        <v>519</v>
      </c>
      <c r="C10" s="19" t="s">
        <v>71</v>
      </c>
      <c r="D10" s="43">
        <v>120909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120909</v>
      </c>
      <c r="O10" s="44">
        <f t="shared" si="2"/>
        <v>63.602840610205156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SUM(D12:D14)</f>
        <v>247855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247855</v>
      </c>
      <c r="O11" s="41">
        <f t="shared" si="2"/>
        <v>130.38137822198843</v>
      </c>
      <c r="P11" s="10"/>
    </row>
    <row r="12" spans="1:133">
      <c r="A12" s="12"/>
      <c r="B12" s="42">
        <v>521</v>
      </c>
      <c r="C12" s="19" t="s">
        <v>24</v>
      </c>
      <c r="D12" s="43">
        <v>107210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107210</v>
      </c>
      <c r="O12" s="44">
        <f t="shared" si="2"/>
        <v>56.396633350867965</v>
      </c>
      <c r="P12" s="9"/>
    </row>
    <row r="13" spans="1:133">
      <c r="A13" s="12"/>
      <c r="B13" s="42">
        <v>522</v>
      </c>
      <c r="C13" s="19" t="s">
        <v>25</v>
      </c>
      <c r="D13" s="43">
        <v>138088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138088</v>
      </c>
      <c r="O13" s="44">
        <f t="shared" si="2"/>
        <v>72.639663335086794</v>
      </c>
      <c r="P13" s="9"/>
    </row>
    <row r="14" spans="1:133">
      <c r="A14" s="12"/>
      <c r="B14" s="42">
        <v>524</v>
      </c>
      <c r="C14" s="19" t="s">
        <v>72</v>
      </c>
      <c r="D14" s="43">
        <v>2557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2557</v>
      </c>
      <c r="O14" s="44">
        <f t="shared" si="2"/>
        <v>1.3450815360336665</v>
      </c>
      <c r="P14" s="9"/>
    </row>
    <row r="15" spans="1:133" ht="15.75">
      <c r="A15" s="26" t="s">
        <v>26</v>
      </c>
      <c r="B15" s="27"/>
      <c r="C15" s="28"/>
      <c r="D15" s="29">
        <f t="shared" ref="D15:M15" si="4">SUM(D16:D18)</f>
        <v>177433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546607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724040</v>
      </c>
      <c r="O15" s="41">
        <f t="shared" si="2"/>
        <v>380.8732246186218</v>
      </c>
      <c r="P15" s="10"/>
    </row>
    <row r="16" spans="1:133">
      <c r="A16" s="12"/>
      <c r="B16" s="42">
        <v>533</v>
      </c>
      <c r="C16" s="19" t="s">
        <v>27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546607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546607</v>
      </c>
      <c r="O16" s="44">
        <f t="shared" si="2"/>
        <v>287.5365597054182</v>
      </c>
      <c r="P16" s="9"/>
    </row>
    <row r="17" spans="1:119">
      <c r="A17" s="12"/>
      <c r="B17" s="42">
        <v>534</v>
      </c>
      <c r="C17" s="19" t="s">
        <v>51</v>
      </c>
      <c r="D17" s="43">
        <v>149521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149521</v>
      </c>
      <c r="O17" s="44">
        <f t="shared" si="2"/>
        <v>78.653866386112568</v>
      </c>
      <c r="P17" s="9"/>
    </row>
    <row r="18" spans="1:119">
      <c r="A18" s="12"/>
      <c r="B18" s="42">
        <v>539</v>
      </c>
      <c r="C18" s="19" t="s">
        <v>29</v>
      </c>
      <c r="D18" s="43">
        <v>27912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27912</v>
      </c>
      <c r="O18" s="44">
        <f t="shared" si="2"/>
        <v>14.682798527091006</v>
      </c>
      <c r="P18" s="9"/>
    </row>
    <row r="19" spans="1:119" ht="15.75">
      <c r="A19" s="26" t="s">
        <v>30</v>
      </c>
      <c r="B19" s="27"/>
      <c r="C19" s="28"/>
      <c r="D19" s="29">
        <f t="shared" ref="D19:M19" si="5">SUM(D20:D20)</f>
        <v>233515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233515</v>
      </c>
      <c r="O19" s="41">
        <f t="shared" si="2"/>
        <v>122.83798001052078</v>
      </c>
      <c r="P19" s="10"/>
    </row>
    <row r="20" spans="1:119">
      <c r="A20" s="12"/>
      <c r="B20" s="42">
        <v>541</v>
      </c>
      <c r="C20" s="19" t="s">
        <v>52</v>
      </c>
      <c r="D20" s="43">
        <v>233515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233515</v>
      </c>
      <c r="O20" s="44">
        <f t="shared" si="2"/>
        <v>122.83798001052078</v>
      </c>
      <c r="P20" s="9"/>
    </row>
    <row r="21" spans="1:119" ht="15.75">
      <c r="A21" s="26" t="s">
        <v>32</v>
      </c>
      <c r="B21" s="27"/>
      <c r="C21" s="28"/>
      <c r="D21" s="29">
        <f t="shared" ref="D21:M21" si="6">SUM(D22:D23)</f>
        <v>280094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280094</v>
      </c>
      <c r="O21" s="41">
        <f t="shared" si="2"/>
        <v>147.34034718569174</v>
      </c>
      <c r="P21" s="9"/>
    </row>
    <row r="22" spans="1:119">
      <c r="A22" s="12"/>
      <c r="B22" s="42">
        <v>571</v>
      </c>
      <c r="C22" s="19" t="s">
        <v>33</v>
      </c>
      <c r="D22" s="43">
        <v>126413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126413</v>
      </c>
      <c r="O22" s="44">
        <f t="shared" si="2"/>
        <v>66.498158863755918</v>
      </c>
      <c r="P22" s="9"/>
    </row>
    <row r="23" spans="1:119" ht="15.75" thickBot="1">
      <c r="A23" s="12"/>
      <c r="B23" s="42">
        <v>572</v>
      </c>
      <c r="C23" s="19" t="s">
        <v>53</v>
      </c>
      <c r="D23" s="43">
        <v>153681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153681</v>
      </c>
      <c r="O23" s="44">
        <f t="shared" si="2"/>
        <v>80.842188321935822</v>
      </c>
      <c r="P23" s="9"/>
    </row>
    <row r="24" spans="1:119" ht="16.5" thickBot="1">
      <c r="A24" s="13" t="s">
        <v>10</v>
      </c>
      <c r="B24" s="21"/>
      <c r="C24" s="20"/>
      <c r="D24" s="14">
        <f>SUM(D5,D11,D15,D19,D21)</f>
        <v>1327937</v>
      </c>
      <c r="E24" s="14">
        <f t="shared" ref="E24:M24" si="7">SUM(E5,E11,E15,E19,E21)</f>
        <v>0</v>
      </c>
      <c r="F24" s="14">
        <f t="shared" si="7"/>
        <v>0</v>
      </c>
      <c r="G24" s="14">
        <f t="shared" si="7"/>
        <v>0</v>
      </c>
      <c r="H24" s="14">
        <f t="shared" si="7"/>
        <v>0</v>
      </c>
      <c r="I24" s="14">
        <f t="shared" si="7"/>
        <v>546607</v>
      </c>
      <c r="J24" s="14">
        <f t="shared" si="7"/>
        <v>0</v>
      </c>
      <c r="K24" s="14">
        <f t="shared" si="7"/>
        <v>0</v>
      </c>
      <c r="L24" s="14">
        <f t="shared" si="7"/>
        <v>0</v>
      </c>
      <c r="M24" s="14">
        <f t="shared" si="7"/>
        <v>0</v>
      </c>
      <c r="N24" s="14">
        <f t="shared" si="1"/>
        <v>1874544</v>
      </c>
      <c r="O24" s="35">
        <f t="shared" si="2"/>
        <v>986.08311415044716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157" t="s">
        <v>75</v>
      </c>
      <c r="M26" s="157"/>
      <c r="N26" s="157"/>
      <c r="O26" s="39">
        <v>1901</v>
      </c>
    </row>
    <row r="27" spans="1:119">
      <c r="A27" s="158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6"/>
    </row>
    <row r="28" spans="1:119" ht="15.75" customHeight="1" thickBot="1">
      <c r="A28" s="159" t="s">
        <v>41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9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256959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256959</v>
      </c>
      <c r="O5" s="30">
        <f t="shared" ref="O5:O26" si="2">(N5/O$28)</f>
        <v>136.82587859424919</v>
      </c>
      <c r="P5" s="6"/>
    </row>
    <row r="6" spans="1:133">
      <c r="A6" s="12"/>
      <c r="B6" s="42">
        <v>511</v>
      </c>
      <c r="C6" s="19" t="s">
        <v>19</v>
      </c>
      <c r="D6" s="43">
        <v>37201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37201</v>
      </c>
      <c r="O6" s="44">
        <f t="shared" si="2"/>
        <v>19.808839190628326</v>
      </c>
      <c r="P6" s="9"/>
    </row>
    <row r="7" spans="1:133">
      <c r="A7" s="12"/>
      <c r="B7" s="42">
        <v>512</v>
      </c>
      <c r="C7" s="19" t="s">
        <v>20</v>
      </c>
      <c r="D7" s="43">
        <v>24542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24542</v>
      </c>
      <c r="O7" s="44">
        <f t="shared" si="2"/>
        <v>13.068157614483493</v>
      </c>
      <c r="P7" s="9"/>
    </row>
    <row r="8" spans="1:133">
      <c r="A8" s="12"/>
      <c r="B8" s="42">
        <v>513</v>
      </c>
      <c r="C8" s="19" t="s">
        <v>21</v>
      </c>
      <c r="D8" s="43">
        <v>155412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155412</v>
      </c>
      <c r="O8" s="44">
        <f t="shared" si="2"/>
        <v>82.753993610223645</v>
      </c>
      <c r="P8" s="9"/>
    </row>
    <row r="9" spans="1:133">
      <c r="A9" s="12"/>
      <c r="B9" s="42">
        <v>514</v>
      </c>
      <c r="C9" s="19" t="s">
        <v>22</v>
      </c>
      <c r="D9" s="43">
        <v>19360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19360</v>
      </c>
      <c r="O9" s="44">
        <f t="shared" si="2"/>
        <v>10.308839190628328</v>
      </c>
      <c r="P9" s="9"/>
    </row>
    <row r="10" spans="1:133">
      <c r="A10" s="12"/>
      <c r="B10" s="42">
        <v>519</v>
      </c>
      <c r="C10" s="19" t="s">
        <v>71</v>
      </c>
      <c r="D10" s="43">
        <v>20444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20444</v>
      </c>
      <c r="O10" s="44">
        <f t="shared" si="2"/>
        <v>10.88604898828541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SUM(D12:D14)</f>
        <v>264176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264176</v>
      </c>
      <c r="O11" s="41">
        <f t="shared" si="2"/>
        <v>140.66879659211926</v>
      </c>
      <c r="P11" s="10"/>
    </row>
    <row r="12" spans="1:133">
      <c r="A12" s="12"/>
      <c r="B12" s="42">
        <v>521</v>
      </c>
      <c r="C12" s="19" t="s">
        <v>24</v>
      </c>
      <c r="D12" s="43">
        <v>111355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111355</v>
      </c>
      <c r="O12" s="44">
        <f t="shared" si="2"/>
        <v>59.294462193823215</v>
      </c>
      <c r="P12" s="9"/>
    </row>
    <row r="13" spans="1:133">
      <c r="A13" s="12"/>
      <c r="B13" s="42">
        <v>522</v>
      </c>
      <c r="C13" s="19" t="s">
        <v>25</v>
      </c>
      <c r="D13" s="43">
        <v>151540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151540</v>
      </c>
      <c r="O13" s="44">
        <f t="shared" si="2"/>
        <v>80.69222577209797</v>
      </c>
      <c r="P13" s="9"/>
    </row>
    <row r="14" spans="1:133">
      <c r="A14" s="12"/>
      <c r="B14" s="42">
        <v>524</v>
      </c>
      <c r="C14" s="19" t="s">
        <v>72</v>
      </c>
      <c r="D14" s="43">
        <v>1281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1281</v>
      </c>
      <c r="O14" s="44">
        <f t="shared" si="2"/>
        <v>0.6821086261980831</v>
      </c>
      <c r="P14" s="9"/>
    </row>
    <row r="15" spans="1:133" ht="15.75">
      <c r="A15" s="26" t="s">
        <v>26</v>
      </c>
      <c r="B15" s="27"/>
      <c r="C15" s="28"/>
      <c r="D15" s="29">
        <f t="shared" ref="D15:M15" si="4">SUM(D16:D18)</f>
        <v>204142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550994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755136</v>
      </c>
      <c r="O15" s="41">
        <f t="shared" si="2"/>
        <v>402.09584664536743</v>
      </c>
      <c r="P15" s="10"/>
    </row>
    <row r="16" spans="1:133">
      <c r="A16" s="12"/>
      <c r="B16" s="42">
        <v>533</v>
      </c>
      <c r="C16" s="19" t="s">
        <v>27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550994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550994</v>
      </c>
      <c r="O16" s="44">
        <f t="shared" si="2"/>
        <v>293.3940362087327</v>
      </c>
      <c r="P16" s="9"/>
    </row>
    <row r="17" spans="1:119">
      <c r="A17" s="12"/>
      <c r="B17" s="42">
        <v>534</v>
      </c>
      <c r="C17" s="19" t="s">
        <v>51</v>
      </c>
      <c r="D17" s="43">
        <v>124946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124946</v>
      </c>
      <c r="O17" s="44">
        <f t="shared" si="2"/>
        <v>66.531416400425982</v>
      </c>
      <c r="P17" s="9"/>
    </row>
    <row r="18" spans="1:119">
      <c r="A18" s="12"/>
      <c r="B18" s="42">
        <v>539</v>
      </c>
      <c r="C18" s="19" t="s">
        <v>29</v>
      </c>
      <c r="D18" s="43">
        <v>79196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79196</v>
      </c>
      <c r="O18" s="44">
        <f t="shared" si="2"/>
        <v>42.170394036208734</v>
      </c>
      <c r="P18" s="9"/>
    </row>
    <row r="19" spans="1:119" ht="15.75">
      <c r="A19" s="26" t="s">
        <v>30</v>
      </c>
      <c r="B19" s="27"/>
      <c r="C19" s="28"/>
      <c r="D19" s="29">
        <f t="shared" ref="D19:M19" si="5">SUM(D20:D20)</f>
        <v>191581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191581</v>
      </c>
      <c r="O19" s="41">
        <f t="shared" si="2"/>
        <v>102.01331203407881</v>
      </c>
      <c r="P19" s="10"/>
    </row>
    <row r="20" spans="1:119">
      <c r="A20" s="12"/>
      <c r="B20" s="42">
        <v>541</v>
      </c>
      <c r="C20" s="19" t="s">
        <v>52</v>
      </c>
      <c r="D20" s="43">
        <v>191581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191581</v>
      </c>
      <c r="O20" s="44">
        <f t="shared" si="2"/>
        <v>102.01331203407881</v>
      </c>
      <c r="P20" s="9"/>
    </row>
    <row r="21" spans="1:119" ht="15.75">
      <c r="A21" s="26" t="s">
        <v>32</v>
      </c>
      <c r="B21" s="27"/>
      <c r="C21" s="28"/>
      <c r="D21" s="29">
        <f t="shared" ref="D21:M21" si="6">SUM(D22:D23)</f>
        <v>304615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304615</v>
      </c>
      <c r="O21" s="41">
        <f t="shared" si="2"/>
        <v>162.20181043663473</v>
      </c>
      <c r="P21" s="9"/>
    </row>
    <row r="22" spans="1:119">
      <c r="A22" s="12"/>
      <c r="B22" s="42">
        <v>571</v>
      </c>
      <c r="C22" s="19" t="s">
        <v>33</v>
      </c>
      <c r="D22" s="43">
        <v>133800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133800</v>
      </c>
      <c r="O22" s="44">
        <f t="shared" si="2"/>
        <v>71.246006389776355</v>
      </c>
      <c r="P22" s="9"/>
    </row>
    <row r="23" spans="1:119">
      <c r="A23" s="12"/>
      <c r="B23" s="42">
        <v>572</v>
      </c>
      <c r="C23" s="19" t="s">
        <v>53</v>
      </c>
      <c r="D23" s="43">
        <v>170815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170815</v>
      </c>
      <c r="O23" s="44">
        <f t="shared" si="2"/>
        <v>90.955804046858361</v>
      </c>
      <c r="P23" s="9"/>
    </row>
    <row r="24" spans="1:119" ht="15.75">
      <c r="A24" s="26" t="s">
        <v>63</v>
      </c>
      <c r="B24" s="27"/>
      <c r="C24" s="28"/>
      <c r="D24" s="29">
        <f t="shared" ref="D24:M24" si="7">SUM(D25:D25)</f>
        <v>300000</v>
      </c>
      <c r="E24" s="29">
        <f t="shared" si="7"/>
        <v>49279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349279</v>
      </c>
      <c r="O24" s="41">
        <f t="shared" si="2"/>
        <v>185.98455804046858</v>
      </c>
      <c r="P24" s="9"/>
    </row>
    <row r="25" spans="1:119" ht="15.75" thickBot="1">
      <c r="A25" s="12"/>
      <c r="B25" s="42">
        <v>581</v>
      </c>
      <c r="C25" s="19" t="s">
        <v>64</v>
      </c>
      <c r="D25" s="43">
        <v>300000</v>
      </c>
      <c r="E25" s="43">
        <v>49279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349279</v>
      </c>
      <c r="O25" s="44">
        <f t="shared" si="2"/>
        <v>185.98455804046858</v>
      </c>
      <c r="P25" s="9"/>
    </row>
    <row r="26" spans="1:119" ht="16.5" thickBot="1">
      <c r="A26" s="13" t="s">
        <v>10</v>
      </c>
      <c r="B26" s="21"/>
      <c r="C26" s="20"/>
      <c r="D26" s="14">
        <f>SUM(D5,D11,D15,D19,D21,D24)</f>
        <v>1521473</v>
      </c>
      <c r="E26" s="14">
        <f t="shared" ref="E26:M26" si="8">SUM(E5,E11,E15,E19,E21,E24)</f>
        <v>49279</v>
      </c>
      <c r="F26" s="14">
        <f t="shared" si="8"/>
        <v>0</v>
      </c>
      <c r="G26" s="14">
        <f t="shared" si="8"/>
        <v>0</v>
      </c>
      <c r="H26" s="14">
        <f t="shared" si="8"/>
        <v>0</v>
      </c>
      <c r="I26" s="14">
        <f t="shared" si="8"/>
        <v>550994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0</v>
      </c>
      <c r="N26" s="14">
        <f t="shared" si="1"/>
        <v>2121746</v>
      </c>
      <c r="O26" s="35">
        <f t="shared" si="2"/>
        <v>1129.7902023429181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57" t="s">
        <v>73</v>
      </c>
      <c r="M28" s="157"/>
      <c r="N28" s="157"/>
      <c r="O28" s="39">
        <v>1878</v>
      </c>
    </row>
    <row r="29" spans="1:119">
      <c r="A29" s="158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6"/>
    </row>
    <row r="30" spans="1:119" ht="15.75" customHeight="1" thickBot="1">
      <c r="A30" s="159" t="s">
        <v>41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258228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258228</v>
      </c>
      <c r="O5" s="30">
        <f t="shared" ref="O5:O24" si="2">(N5/O$26)</f>
        <v>139.88515709642471</v>
      </c>
      <c r="P5" s="6"/>
    </row>
    <row r="6" spans="1:133">
      <c r="A6" s="12"/>
      <c r="B6" s="42">
        <v>511</v>
      </c>
      <c r="C6" s="19" t="s">
        <v>19</v>
      </c>
      <c r="D6" s="43">
        <v>37300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37300</v>
      </c>
      <c r="O6" s="44">
        <f t="shared" si="2"/>
        <v>20.20585048754063</v>
      </c>
      <c r="P6" s="9"/>
    </row>
    <row r="7" spans="1:133">
      <c r="A7" s="12"/>
      <c r="B7" s="42">
        <v>512</v>
      </c>
      <c r="C7" s="19" t="s">
        <v>20</v>
      </c>
      <c r="D7" s="43">
        <v>21290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21290</v>
      </c>
      <c r="O7" s="44">
        <f t="shared" si="2"/>
        <v>11.533044420368364</v>
      </c>
      <c r="P7" s="9"/>
    </row>
    <row r="8" spans="1:133">
      <c r="A8" s="12"/>
      <c r="B8" s="42">
        <v>513</v>
      </c>
      <c r="C8" s="19" t="s">
        <v>21</v>
      </c>
      <c r="D8" s="43">
        <v>157565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157565</v>
      </c>
      <c r="O8" s="44">
        <f t="shared" si="2"/>
        <v>85.354821235102932</v>
      </c>
      <c r="P8" s="9"/>
    </row>
    <row r="9" spans="1:133">
      <c r="A9" s="12"/>
      <c r="B9" s="42">
        <v>514</v>
      </c>
      <c r="C9" s="19" t="s">
        <v>22</v>
      </c>
      <c r="D9" s="43">
        <v>42073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42073</v>
      </c>
      <c r="O9" s="44">
        <f t="shared" si="2"/>
        <v>22.791440953412785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SUM(D11:D12)</f>
        <v>109249</v>
      </c>
      <c r="E10" s="29">
        <f t="shared" si="3"/>
        <v>109440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218689</v>
      </c>
      <c r="O10" s="41">
        <f t="shared" si="2"/>
        <v>118.46641386782233</v>
      </c>
      <c r="P10" s="10"/>
    </row>
    <row r="11" spans="1:133">
      <c r="A11" s="12"/>
      <c r="B11" s="42">
        <v>521</v>
      </c>
      <c r="C11" s="19" t="s">
        <v>24</v>
      </c>
      <c r="D11" s="43">
        <v>101690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101690</v>
      </c>
      <c r="O11" s="44">
        <f t="shared" si="2"/>
        <v>55.08667388949079</v>
      </c>
      <c r="P11" s="9"/>
    </row>
    <row r="12" spans="1:133">
      <c r="A12" s="12"/>
      <c r="B12" s="42">
        <v>522</v>
      </c>
      <c r="C12" s="19" t="s">
        <v>25</v>
      </c>
      <c r="D12" s="43">
        <v>7559</v>
      </c>
      <c r="E12" s="43">
        <v>109440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116999</v>
      </c>
      <c r="O12" s="44">
        <f t="shared" si="2"/>
        <v>63.379739978331529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SUM(D14:D16)</f>
        <v>148171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411005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559176</v>
      </c>
      <c r="O13" s="41">
        <f t="shared" si="2"/>
        <v>302.91224268689058</v>
      </c>
      <c r="P13" s="10"/>
    </row>
    <row r="14" spans="1:133">
      <c r="A14" s="12"/>
      <c r="B14" s="42">
        <v>533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411005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411005</v>
      </c>
      <c r="O14" s="44">
        <f t="shared" si="2"/>
        <v>222.64626218851572</v>
      </c>
      <c r="P14" s="9"/>
    </row>
    <row r="15" spans="1:133">
      <c r="A15" s="12"/>
      <c r="B15" s="42">
        <v>534</v>
      </c>
      <c r="C15" s="19" t="s">
        <v>51</v>
      </c>
      <c r="D15" s="43">
        <v>137966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137966</v>
      </c>
      <c r="O15" s="44">
        <f t="shared" si="2"/>
        <v>74.737811484290361</v>
      </c>
      <c r="P15" s="9"/>
    </row>
    <row r="16" spans="1:133">
      <c r="A16" s="12"/>
      <c r="B16" s="42">
        <v>539</v>
      </c>
      <c r="C16" s="19" t="s">
        <v>29</v>
      </c>
      <c r="D16" s="43">
        <v>10205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10205</v>
      </c>
      <c r="O16" s="44">
        <f t="shared" si="2"/>
        <v>5.528169014084507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219337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219337</v>
      </c>
      <c r="O17" s="41">
        <f t="shared" si="2"/>
        <v>118.81744312026002</v>
      </c>
      <c r="P17" s="10"/>
    </row>
    <row r="18" spans="1:119">
      <c r="A18" s="12"/>
      <c r="B18" s="42">
        <v>541</v>
      </c>
      <c r="C18" s="19" t="s">
        <v>52</v>
      </c>
      <c r="D18" s="43">
        <v>219337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219337</v>
      </c>
      <c r="O18" s="44">
        <f t="shared" si="2"/>
        <v>118.81744312026002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SUM(D20:D21)</f>
        <v>296621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296621</v>
      </c>
      <c r="O19" s="41">
        <f t="shared" si="2"/>
        <v>160.68309859154928</v>
      </c>
      <c r="P19" s="9"/>
    </row>
    <row r="20" spans="1:119">
      <c r="A20" s="12"/>
      <c r="B20" s="42">
        <v>571</v>
      </c>
      <c r="C20" s="19" t="s">
        <v>33</v>
      </c>
      <c r="D20" s="43">
        <v>127031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127031</v>
      </c>
      <c r="O20" s="44">
        <f t="shared" si="2"/>
        <v>68.814192849404122</v>
      </c>
      <c r="P20" s="9"/>
    </row>
    <row r="21" spans="1:119">
      <c r="A21" s="12"/>
      <c r="B21" s="42">
        <v>572</v>
      </c>
      <c r="C21" s="19" t="s">
        <v>53</v>
      </c>
      <c r="D21" s="43">
        <v>169590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169590</v>
      </c>
      <c r="O21" s="44">
        <f t="shared" si="2"/>
        <v>91.868905742145174</v>
      </c>
      <c r="P21" s="9"/>
    </row>
    <row r="22" spans="1:119" ht="15.75">
      <c r="A22" s="26" t="s">
        <v>63</v>
      </c>
      <c r="B22" s="27"/>
      <c r="C22" s="28"/>
      <c r="D22" s="29">
        <f t="shared" ref="D22:M22" si="7">SUM(D23:D23)</f>
        <v>48190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48190</v>
      </c>
      <c r="O22" s="41">
        <f t="shared" si="2"/>
        <v>26.105092091007585</v>
      </c>
      <c r="P22" s="9"/>
    </row>
    <row r="23" spans="1:119" ht="15.75" thickBot="1">
      <c r="A23" s="12"/>
      <c r="B23" s="42">
        <v>581</v>
      </c>
      <c r="C23" s="19" t="s">
        <v>64</v>
      </c>
      <c r="D23" s="43">
        <v>48190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48190</v>
      </c>
      <c r="O23" s="44">
        <f t="shared" si="2"/>
        <v>26.105092091007585</v>
      </c>
      <c r="P23" s="9"/>
    </row>
    <row r="24" spans="1:119" ht="16.5" thickBot="1">
      <c r="A24" s="13" t="s">
        <v>10</v>
      </c>
      <c r="B24" s="21"/>
      <c r="C24" s="20"/>
      <c r="D24" s="14">
        <f>SUM(D5,D10,D13,D17,D19,D22)</f>
        <v>1079796</v>
      </c>
      <c r="E24" s="14">
        <f t="shared" ref="E24:M24" si="8">SUM(E5,E10,E13,E17,E19,E22)</f>
        <v>109440</v>
      </c>
      <c r="F24" s="14">
        <f t="shared" si="8"/>
        <v>0</v>
      </c>
      <c r="G24" s="14">
        <f t="shared" si="8"/>
        <v>0</v>
      </c>
      <c r="H24" s="14">
        <f t="shared" si="8"/>
        <v>0</v>
      </c>
      <c r="I24" s="14">
        <f t="shared" si="8"/>
        <v>411005</v>
      </c>
      <c r="J24" s="14">
        <f t="shared" si="8"/>
        <v>0</v>
      </c>
      <c r="K24" s="14">
        <f t="shared" si="8"/>
        <v>0</v>
      </c>
      <c r="L24" s="14">
        <f t="shared" si="8"/>
        <v>0</v>
      </c>
      <c r="M24" s="14">
        <f t="shared" si="8"/>
        <v>0</v>
      </c>
      <c r="N24" s="14">
        <f t="shared" si="1"/>
        <v>1600241</v>
      </c>
      <c r="O24" s="35">
        <f t="shared" si="2"/>
        <v>866.86944745395454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157" t="s">
        <v>69</v>
      </c>
      <c r="M26" s="157"/>
      <c r="N26" s="157"/>
      <c r="O26" s="39">
        <v>1846</v>
      </c>
    </row>
    <row r="27" spans="1:119">
      <c r="A27" s="158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6"/>
    </row>
    <row r="28" spans="1:119" ht="15.75" customHeight="1" thickBot="1">
      <c r="A28" s="159" t="s">
        <v>41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9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316500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316500</v>
      </c>
      <c r="O5" s="30">
        <f t="shared" ref="O5:O24" si="2">(N5/O$26)</f>
        <v>178.30985915492957</v>
      </c>
      <c r="P5" s="6"/>
    </row>
    <row r="6" spans="1:133">
      <c r="A6" s="12"/>
      <c r="B6" s="42">
        <v>511</v>
      </c>
      <c r="C6" s="19" t="s">
        <v>19</v>
      </c>
      <c r="D6" s="43">
        <v>32049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32049</v>
      </c>
      <c r="O6" s="44">
        <f t="shared" si="2"/>
        <v>18.055774647887326</v>
      </c>
      <c r="P6" s="9"/>
    </row>
    <row r="7" spans="1:133">
      <c r="A7" s="12"/>
      <c r="B7" s="42">
        <v>512</v>
      </c>
      <c r="C7" s="19" t="s">
        <v>20</v>
      </c>
      <c r="D7" s="43">
        <v>17994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17994</v>
      </c>
      <c r="O7" s="44">
        <f t="shared" si="2"/>
        <v>10.137464788732395</v>
      </c>
      <c r="P7" s="9"/>
    </row>
    <row r="8" spans="1:133">
      <c r="A8" s="12"/>
      <c r="B8" s="42">
        <v>513</v>
      </c>
      <c r="C8" s="19" t="s">
        <v>21</v>
      </c>
      <c r="D8" s="43">
        <v>225772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225772</v>
      </c>
      <c r="O8" s="44">
        <f t="shared" si="2"/>
        <v>127.19549295774648</v>
      </c>
      <c r="P8" s="9"/>
    </row>
    <row r="9" spans="1:133">
      <c r="A9" s="12"/>
      <c r="B9" s="42">
        <v>514</v>
      </c>
      <c r="C9" s="19" t="s">
        <v>22</v>
      </c>
      <c r="D9" s="43">
        <v>40685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40685</v>
      </c>
      <c r="O9" s="44">
        <f t="shared" si="2"/>
        <v>22.921126760563379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SUM(D11:D12)</f>
        <v>103790</v>
      </c>
      <c r="E10" s="29">
        <f t="shared" si="3"/>
        <v>112734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216524</v>
      </c>
      <c r="O10" s="41">
        <f t="shared" si="2"/>
        <v>121.98535211267605</v>
      </c>
      <c r="P10" s="10"/>
    </row>
    <row r="11" spans="1:133">
      <c r="A11" s="12"/>
      <c r="B11" s="42">
        <v>521</v>
      </c>
      <c r="C11" s="19" t="s">
        <v>24</v>
      </c>
      <c r="D11" s="43">
        <v>103790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103790</v>
      </c>
      <c r="O11" s="44">
        <f t="shared" si="2"/>
        <v>58.473239436619721</v>
      </c>
      <c r="P11" s="9"/>
    </row>
    <row r="12" spans="1:133">
      <c r="A12" s="12"/>
      <c r="B12" s="42">
        <v>522</v>
      </c>
      <c r="C12" s="19" t="s">
        <v>25</v>
      </c>
      <c r="D12" s="43">
        <v>0</v>
      </c>
      <c r="E12" s="43">
        <v>112734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112734</v>
      </c>
      <c r="O12" s="44">
        <f t="shared" si="2"/>
        <v>63.51211267605634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SUM(D14:D16)</f>
        <v>142191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371829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514020</v>
      </c>
      <c r="O13" s="41">
        <f t="shared" si="2"/>
        <v>289.58873239436622</v>
      </c>
      <c r="P13" s="10"/>
    </row>
    <row r="14" spans="1:133">
      <c r="A14" s="12"/>
      <c r="B14" s="42">
        <v>533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371829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371829</v>
      </c>
      <c r="O14" s="44">
        <f t="shared" si="2"/>
        <v>209.48112676056337</v>
      </c>
      <c r="P14" s="9"/>
    </row>
    <row r="15" spans="1:133">
      <c r="A15" s="12"/>
      <c r="B15" s="42">
        <v>534</v>
      </c>
      <c r="C15" s="19" t="s">
        <v>51</v>
      </c>
      <c r="D15" s="43">
        <v>126739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126739</v>
      </c>
      <c r="O15" s="44">
        <f t="shared" si="2"/>
        <v>71.402253521126767</v>
      </c>
      <c r="P15" s="9"/>
    </row>
    <row r="16" spans="1:133">
      <c r="A16" s="12"/>
      <c r="B16" s="42">
        <v>539</v>
      </c>
      <c r="C16" s="19" t="s">
        <v>29</v>
      </c>
      <c r="D16" s="43">
        <v>15452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15452</v>
      </c>
      <c r="O16" s="44">
        <f t="shared" si="2"/>
        <v>8.7053521126760565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182963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182963</v>
      </c>
      <c r="O17" s="41">
        <f t="shared" si="2"/>
        <v>103.07774647887324</v>
      </c>
      <c r="P17" s="10"/>
    </row>
    <row r="18" spans="1:119">
      <c r="A18" s="12"/>
      <c r="B18" s="42">
        <v>541</v>
      </c>
      <c r="C18" s="19" t="s">
        <v>52</v>
      </c>
      <c r="D18" s="43">
        <v>182963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182963</v>
      </c>
      <c r="O18" s="44">
        <f t="shared" si="2"/>
        <v>103.07774647887324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SUM(D20:D21)</f>
        <v>256582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256582</v>
      </c>
      <c r="O19" s="41">
        <f t="shared" si="2"/>
        <v>144.55323943661972</v>
      </c>
      <c r="P19" s="9"/>
    </row>
    <row r="20" spans="1:119">
      <c r="A20" s="12"/>
      <c r="B20" s="42">
        <v>571</v>
      </c>
      <c r="C20" s="19" t="s">
        <v>33</v>
      </c>
      <c r="D20" s="43">
        <v>121244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121244</v>
      </c>
      <c r="O20" s="44">
        <f t="shared" si="2"/>
        <v>68.306478873239442</v>
      </c>
      <c r="P20" s="9"/>
    </row>
    <row r="21" spans="1:119">
      <c r="A21" s="12"/>
      <c r="B21" s="42">
        <v>572</v>
      </c>
      <c r="C21" s="19" t="s">
        <v>53</v>
      </c>
      <c r="D21" s="43">
        <v>135338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135338</v>
      </c>
      <c r="O21" s="44">
        <f t="shared" si="2"/>
        <v>76.246760563380278</v>
      </c>
      <c r="P21" s="9"/>
    </row>
    <row r="22" spans="1:119" ht="15.75">
      <c r="A22" s="26" t="s">
        <v>63</v>
      </c>
      <c r="B22" s="27"/>
      <c r="C22" s="28"/>
      <c r="D22" s="29">
        <f t="shared" ref="D22:M22" si="7">SUM(D23:D23)</f>
        <v>48170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48170</v>
      </c>
      <c r="O22" s="41">
        <f t="shared" si="2"/>
        <v>27.138028169014085</v>
      </c>
      <c r="P22" s="9"/>
    </row>
    <row r="23" spans="1:119" ht="15.75" thickBot="1">
      <c r="A23" s="12"/>
      <c r="B23" s="42">
        <v>581</v>
      </c>
      <c r="C23" s="19" t="s">
        <v>64</v>
      </c>
      <c r="D23" s="43">
        <v>48170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48170</v>
      </c>
      <c r="O23" s="44">
        <f t="shared" si="2"/>
        <v>27.138028169014085</v>
      </c>
      <c r="P23" s="9"/>
    </row>
    <row r="24" spans="1:119" ht="16.5" thickBot="1">
      <c r="A24" s="13" t="s">
        <v>10</v>
      </c>
      <c r="B24" s="21"/>
      <c r="C24" s="20"/>
      <c r="D24" s="14">
        <f>SUM(D5,D10,D13,D17,D19,D22)</f>
        <v>1050196</v>
      </c>
      <c r="E24" s="14">
        <f t="shared" ref="E24:M24" si="8">SUM(E5,E10,E13,E17,E19,E22)</f>
        <v>112734</v>
      </c>
      <c r="F24" s="14">
        <f t="shared" si="8"/>
        <v>0</v>
      </c>
      <c r="G24" s="14">
        <f t="shared" si="8"/>
        <v>0</v>
      </c>
      <c r="H24" s="14">
        <f t="shared" si="8"/>
        <v>0</v>
      </c>
      <c r="I24" s="14">
        <f t="shared" si="8"/>
        <v>371829</v>
      </c>
      <c r="J24" s="14">
        <f t="shared" si="8"/>
        <v>0</v>
      </c>
      <c r="K24" s="14">
        <f t="shared" si="8"/>
        <v>0</v>
      </c>
      <c r="L24" s="14">
        <f t="shared" si="8"/>
        <v>0</v>
      </c>
      <c r="M24" s="14">
        <f t="shared" si="8"/>
        <v>0</v>
      </c>
      <c r="N24" s="14">
        <f t="shared" si="1"/>
        <v>1534759</v>
      </c>
      <c r="O24" s="35">
        <f t="shared" si="2"/>
        <v>864.65295774647882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157" t="s">
        <v>67</v>
      </c>
      <c r="M26" s="157"/>
      <c r="N26" s="157"/>
      <c r="O26" s="39">
        <v>1775</v>
      </c>
    </row>
    <row r="27" spans="1:119">
      <c r="A27" s="158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6"/>
    </row>
    <row r="28" spans="1:119" ht="15.75" customHeight="1" thickBot="1">
      <c r="A28" s="159" t="s">
        <v>41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9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267490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267490</v>
      </c>
      <c r="O5" s="30">
        <f t="shared" ref="O5:O24" si="2">(N5/O$26)</f>
        <v>155.87995337995338</v>
      </c>
      <c r="P5" s="6"/>
    </row>
    <row r="6" spans="1:133">
      <c r="A6" s="12"/>
      <c r="B6" s="42">
        <v>511</v>
      </c>
      <c r="C6" s="19" t="s">
        <v>19</v>
      </c>
      <c r="D6" s="43">
        <v>24854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24854</v>
      </c>
      <c r="O6" s="44">
        <f t="shared" si="2"/>
        <v>14.483682983682984</v>
      </c>
      <c r="P6" s="9"/>
    </row>
    <row r="7" spans="1:133">
      <c r="A7" s="12"/>
      <c r="B7" s="42">
        <v>512</v>
      </c>
      <c r="C7" s="19" t="s">
        <v>20</v>
      </c>
      <c r="D7" s="43">
        <v>19574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19574</v>
      </c>
      <c r="O7" s="44">
        <f t="shared" si="2"/>
        <v>11.406759906759907</v>
      </c>
      <c r="P7" s="9"/>
    </row>
    <row r="8" spans="1:133">
      <c r="A8" s="12"/>
      <c r="B8" s="42">
        <v>513</v>
      </c>
      <c r="C8" s="19" t="s">
        <v>21</v>
      </c>
      <c r="D8" s="43">
        <v>196118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196118</v>
      </c>
      <c r="O8" s="44">
        <f t="shared" si="2"/>
        <v>114.28787878787878</v>
      </c>
      <c r="P8" s="9"/>
    </row>
    <row r="9" spans="1:133">
      <c r="A9" s="12"/>
      <c r="B9" s="42">
        <v>514</v>
      </c>
      <c r="C9" s="19" t="s">
        <v>22</v>
      </c>
      <c r="D9" s="43">
        <v>26944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26944</v>
      </c>
      <c r="O9" s="44">
        <f t="shared" si="2"/>
        <v>15.701631701631701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SUM(D11:D12)</f>
        <v>101856</v>
      </c>
      <c r="E10" s="29">
        <f t="shared" si="3"/>
        <v>112017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213873</v>
      </c>
      <c r="O10" s="41">
        <f t="shared" si="2"/>
        <v>124.63461538461539</v>
      </c>
      <c r="P10" s="10"/>
    </row>
    <row r="11" spans="1:133">
      <c r="A11" s="12"/>
      <c r="B11" s="42">
        <v>521</v>
      </c>
      <c r="C11" s="19" t="s">
        <v>24</v>
      </c>
      <c r="D11" s="43">
        <v>101856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101856</v>
      </c>
      <c r="O11" s="44">
        <f t="shared" si="2"/>
        <v>59.356643356643353</v>
      </c>
      <c r="P11" s="9"/>
    </row>
    <row r="12" spans="1:133">
      <c r="A12" s="12"/>
      <c r="B12" s="42">
        <v>522</v>
      </c>
      <c r="C12" s="19" t="s">
        <v>25</v>
      </c>
      <c r="D12" s="43">
        <v>0</v>
      </c>
      <c r="E12" s="43">
        <v>112017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112017</v>
      </c>
      <c r="O12" s="44">
        <f t="shared" si="2"/>
        <v>65.277972027972027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SUM(D14:D16)</f>
        <v>136264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320264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456528</v>
      </c>
      <c r="O13" s="41">
        <f t="shared" si="2"/>
        <v>266.04195804195803</v>
      </c>
      <c r="P13" s="10"/>
    </row>
    <row r="14" spans="1:133">
      <c r="A14" s="12"/>
      <c r="B14" s="42">
        <v>533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320264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320264</v>
      </c>
      <c r="O14" s="44">
        <f t="shared" si="2"/>
        <v>186.63403263403262</v>
      </c>
      <c r="P14" s="9"/>
    </row>
    <row r="15" spans="1:133">
      <c r="A15" s="12"/>
      <c r="B15" s="42">
        <v>534</v>
      </c>
      <c r="C15" s="19" t="s">
        <v>51</v>
      </c>
      <c r="D15" s="43">
        <v>123276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123276</v>
      </c>
      <c r="O15" s="44">
        <f t="shared" si="2"/>
        <v>71.83916083916084</v>
      </c>
      <c r="P15" s="9"/>
    </row>
    <row r="16" spans="1:133">
      <c r="A16" s="12"/>
      <c r="B16" s="42">
        <v>539</v>
      </c>
      <c r="C16" s="19" t="s">
        <v>29</v>
      </c>
      <c r="D16" s="43">
        <v>12988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12988</v>
      </c>
      <c r="O16" s="44">
        <f t="shared" si="2"/>
        <v>7.5687645687645686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99879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99879</v>
      </c>
      <c r="O17" s="41">
        <f t="shared" si="2"/>
        <v>58.204545454545453</v>
      </c>
      <c r="P17" s="10"/>
    </row>
    <row r="18" spans="1:119">
      <c r="A18" s="12"/>
      <c r="B18" s="42">
        <v>541</v>
      </c>
      <c r="C18" s="19" t="s">
        <v>52</v>
      </c>
      <c r="D18" s="43">
        <v>99879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99879</v>
      </c>
      <c r="O18" s="44">
        <f t="shared" si="2"/>
        <v>58.204545454545453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SUM(D20:D21)</f>
        <v>180165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180165</v>
      </c>
      <c r="O19" s="41">
        <f t="shared" si="2"/>
        <v>104.99125874125875</v>
      </c>
      <c r="P19" s="9"/>
    </row>
    <row r="20" spans="1:119">
      <c r="A20" s="12"/>
      <c r="B20" s="42">
        <v>571</v>
      </c>
      <c r="C20" s="19" t="s">
        <v>33</v>
      </c>
      <c r="D20" s="43">
        <v>109203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109203</v>
      </c>
      <c r="O20" s="44">
        <f t="shared" si="2"/>
        <v>63.638111888111887</v>
      </c>
      <c r="P20" s="9"/>
    </row>
    <row r="21" spans="1:119">
      <c r="A21" s="12"/>
      <c r="B21" s="42">
        <v>572</v>
      </c>
      <c r="C21" s="19" t="s">
        <v>53</v>
      </c>
      <c r="D21" s="43">
        <v>70962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70962</v>
      </c>
      <c r="O21" s="44">
        <f t="shared" si="2"/>
        <v>41.353146853146853</v>
      </c>
      <c r="P21" s="9"/>
    </row>
    <row r="22" spans="1:119" ht="15.75">
      <c r="A22" s="26" t="s">
        <v>63</v>
      </c>
      <c r="B22" s="27"/>
      <c r="C22" s="28"/>
      <c r="D22" s="29">
        <f t="shared" ref="D22:M22" si="7">SUM(D23:D23)</f>
        <v>59816</v>
      </c>
      <c r="E22" s="29">
        <f t="shared" si="7"/>
        <v>0</v>
      </c>
      <c r="F22" s="29">
        <f t="shared" si="7"/>
        <v>0</v>
      </c>
      <c r="G22" s="29">
        <f t="shared" si="7"/>
        <v>0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1"/>
        <v>59816</v>
      </c>
      <c r="O22" s="41">
        <f t="shared" si="2"/>
        <v>34.857808857808855</v>
      </c>
      <c r="P22" s="9"/>
    </row>
    <row r="23" spans="1:119" ht="15.75" thickBot="1">
      <c r="A23" s="12"/>
      <c r="B23" s="42">
        <v>581</v>
      </c>
      <c r="C23" s="19" t="s">
        <v>64</v>
      </c>
      <c r="D23" s="43">
        <v>59816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59816</v>
      </c>
      <c r="O23" s="44">
        <f t="shared" si="2"/>
        <v>34.857808857808855</v>
      </c>
      <c r="P23" s="9"/>
    </row>
    <row r="24" spans="1:119" ht="16.5" thickBot="1">
      <c r="A24" s="13" t="s">
        <v>10</v>
      </c>
      <c r="B24" s="21"/>
      <c r="C24" s="20"/>
      <c r="D24" s="14">
        <f>SUM(D5,D10,D13,D17,D19,D22)</f>
        <v>845470</v>
      </c>
      <c r="E24" s="14">
        <f t="shared" ref="E24:M24" si="8">SUM(E5,E10,E13,E17,E19,E22)</f>
        <v>112017</v>
      </c>
      <c r="F24" s="14">
        <f t="shared" si="8"/>
        <v>0</v>
      </c>
      <c r="G24" s="14">
        <f t="shared" si="8"/>
        <v>0</v>
      </c>
      <c r="H24" s="14">
        <f t="shared" si="8"/>
        <v>0</v>
      </c>
      <c r="I24" s="14">
        <f t="shared" si="8"/>
        <v>320264</v>
      </c>
      <c r="J24" s="14">
        <f t="shared" si="8"/>
        <v>0</v>
      </c>
      <c r="K24" s="14">
        <f t="shared" si="8"/>
        <v>0</v>
      </c>
      <c r="L24" s="14">
        <f t="shared" si="8"/>
        <v>0</v>
      </c>
      <c r="M24" s="14">
        <f t="shared" si="8"/>
        <v>0</v>
      </c>
      <c r="N24" s="14">
        <f t="shared" si="1"/>
        <v>1277751</v>
      </c>
      <c r="O24" s="35">
        <f t="shared" si="2"/>
        <v>744.61013986013984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157" t="s">
        <v>65</v>
      </c>
      <c r="M26" s="157"/>
      <c r="N26" s="157"/>
      <c r="O26" s="39">
        <v>1716</v>
      </c>
    </row>
    <row r="27" spans="1:119">
      <c r="A27" s="158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6"/>
    </row>
    <row r="28" spans="1:119" ht="15.75" customHeight="1" thickBot="1">
      <c r="A28" s="159" t="s">
        <v>41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9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38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500843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6387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507230</v>
      </c>
      <c r="O5" s="30">
        <f t="shared" ref="O5:O23" si="2">(N5/O$25)</f>
        <v>344.58559782608694</v>
      </c>
      <c r="P5" s="6"/>
    </row>
    <row r="6" spans="1:133">
      <c r="A6" s="12"/>
      <c r="B6" s="42">
        <v>511</v>
      </c>
      <c r="C6" s="19" t="s">
        <v>19</v>
      </c>
      <c r="D6" s="43">
        <v>26281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26281</v>
      </c>
      <c r="O6" s="44">
        <f t="shared" si="2"/>
        <v>17.853940217391305</v>
      </c>
      <c r="P6" s="9"/>
    </row>
    <row r="7" spans="1:133">
      <c r="A7" s="12"/>
      <c r="B7" s="42">
        <v>512</v>
      </c>
      <c r="C7" s="19" t="s">
        <v>20</v>
      </c>
      <c r="D7" s="43">
        <v>17551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17551</v>
      </c>
      <c r="O7" s="44">
        <f t="shared" si="2"/>
        <v>11.923233695652174</v>
      </c>
      <c r="P7" s="9"/>
    </row>
    <row r="8" spans="1:133">
      <c r="A8" s="12"/>
      <c r="B8" s="42">
        <v>513</v>
      </c>
      <c r="C8" s="19" t="s">
        <v>21</v>
      </c>
      <c r="D8" s="43">
        <v>406662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406662</v>
      </c>
      <c r="O8" s="44">
        <f t="shared" si="2"/>
        <v>276.26494565217394</v>
      </c>
      <c r="P8" s="9"/>
    </row>
    <row r="9" spans="1:133">
      <c r="A9" s="12"/>
      <c r="B9" s="42">
        <v>514</v>
      </c>
      <c r="C9" s="19" t="s">
        <v>22</v>
      </c>
      <c r="D9" s="43">
        <v>50349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50349</v>
      </c>
      <c r="O9" s="44">
        <f t="shared" si="2"/>
        <v>34.204483695652172</v>
      </c>
      <c r="P9" s="9"/>
    </row>
    <row r="10" spans="1:133">
      <c r="A10" s="12"/>
      <c r="B10" s="42">
        <v>518</v>
      </c>
      <c r="C10" s="19" t="s">
        <v>60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6387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6387</v>
      </c>
      <c r="O10" s="44">
        <f t="shared" si="2"/>
        <v>4.3389945652173916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SUM(D12:D13)</f>
        <v>253191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253191</v>
      </c>
      <c r="O11" s="41">
        <f t="shared" si="2"/>
        <v>172.0047554347826</v>
      </c>
      <c r="P11" s="10"/>
    </row>
    <row r="12" spans="1:133">
      <c r="A12" s="12"/>
      <c r="B12" s="42">
        <v>521</v>
      </c>
      <c r="C12" s="19" t="s">
        <v>24</v>
      </c>
      <c r="D12" s="43">
        <v>92163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92163</v>
      </c>
      <c r="O12" s="44">
        <f t="shared" si="2"/>
        <v>62.610733695652172</v>
      </c>
      <c r="P12" s="9"/>
    </row>
    <row r="13" spans="1:133">
      <c r="A13" s="12"/>
      <c r="B13" s="42">
        <v>522</v>
      </c>
      <c r="C13" s="19" t="s">
        <v>25</v>
      </c>
      <c r="D13" s="43">
        <v>161028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161028</v>
      </c>
      <c r="O13" s="44">
        <f t="shared" si="2"/>
        <v>109.39402173913044</v>
      </c>
      <c r="P13" s="9"/>
    </row>
    <row r="14" spans="1:133" ht="15.75">
      <c r="A14" s="26" t="s">
        <v>26</v>
      </c>
      <c r="B14" s="27"/>
      <c r="C14" s="28"/>
      <c r="D14" s="29">
        <f t="shared" ref="D14:M14" si="4">SUM(D15:D17)</f>
        <v>130754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328302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459056</v>
      </c>
      <c r="O14" s="41">
        <f t="shared" si="2"/>
        <v>311.85869565217394</v>
      </c>
      <c r="P14" s="10"/>
    </row>
    <row r="15" spans="1:133">
      <c r="A15" s="12"/>
      <c r="B15" s="42">
        <v>533</v>
      </c>
      <c r="C15" s="19" t="s">
        <v>27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328302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328302</v>
      </c>
      <c r="O15" s="44">
        <f t="shared" si="2"/>
        <v>223.03125</v>
      </c>
      <c r="P15" s="9"/>
    </row>
    <row r="16" spans="1:133">
      <c r="A16" s="12"/>
      <c r="B16" s="42">
        <v>534</v>
      </c>
      <c r="C16" s="19" t="s">
        <v>51</v>
      </c>
      <c r="D16" s="43">
        <v>119539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119539</v>
      </c>
      <c r="O16" s="44">
        <f t="shared" si="2"/>
        <v>81.208559782608702</v>
      </c>
      <c r="P16" s="9"/>
    </row>
    <row r="17" spans="1:119">
      <c r="A17" s="12"/>
      <c r="B17" s="42">
        <v>539</v>
      </c>
      <c r="C17" s="19" t="s">
        <v>29</v>
      </c>
      <c r="D17" s="43">
        <v>11215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11215</v>
      </c>
      <c r="O17" s="44">
        <f t="shared" si="2"/>
        <v>7.6188858695652177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SUM(D19:D19)</f>
        <v>155045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155045</v>
      </c>
      <c r="O18" s="41">
        <f t="shared" si="2"/>
        <v>105.32948369565217</v>
      </c>
      <c r="P18" s="10"/>
    </row>
    <row r="19" spans="1:119">
      <c r="A19" s="12"/>
      <c r="B19" s="42">
        <v>541</v>
      </c>
      <c r="C19" s="19" t="s">
        <v>52</v>
      </c>
      <c r="D19" s="43">
        <v>155045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155045</v>
      </c>
      <c r="O19" s="44">
        <f t="shared" si="2"/>
        <v>105.32948369565217</v>
      </c>
      <c r="P19" s="9"/>
    </row>
    <row r="20" spans="1:119" ht="15.75">
      <c r="A20" s="26" t="s">
        <v>32</v>
      </c>
      <c r="B20" s="27"/>
      <c r="C20" s="28"/>
      <c r="D20" s="29">
        <f t="shared" ref="D20:M20" si="6">SUM(D21:D22)</f>
        <v>207474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207474</v>
      </c>
      <c r="O20" s="41">
        <f t="shared" si="2"/>
        <v>140.94701086956522</v>
      </c>
      <c r="P20" s="9"/>
    </row>
    <row r="21" spans="1:119">
      <c r="A21" s="12"/>
      <c r="B21" s="42">
        <v>571</v>
      </c>
      <c r="C21" s="19" t="s">
        <v>33</v>
      </c>
      <c r="D21" s="43">
        <v>116690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116690</v>
      </c>
      <c r="O21" s="44">
        <f t="shared" si="2"/>
        <v>79.273097826086953</v>
      </c>
      <c r="P21" s="9"/>
    </row>
    <row r="22" spans="1:119" ht="15.75" thickBot="1">
      <c r="A22" s="12"/>
      <c r="B22" s="42">
        <v>572</v>
      </c>
      <c r="C22" s="19" t="s">
        <v>53</v>
      </c>
      <c r="D22" s="43">
        <v>90784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90784</v>
      </c>
      <c r="O22" s="44">
        <f t="shared" si="2"/>
        <v>61.673913043478258</v>
      </c>
      <c r="P22" s="9"/>
    </row>
    <row r="23" spans="1:119" ht="16.5" thickBot="1">
      <c r="A23" s="13" t="s">
        <v>10</v>
      </c>
      <c r="B23" s="21"/>
      <c r="C23" s="20"/>
      <c r="D23" s="14">
        <f>SUM(D5,D11,D14,D18,D20)</f>
        <v>1247307</v>
      </c>
      <c r="E23" s="14">
        <f t="shared" ref="E23:M23" si="7">SUM(E5,E11,E14,E18,E20)</f>
        <v>0</v>
      </c>
      <c r="F23" s="14">
        <f t="shared" si="7"/>
        <v>0</v>
      </c>
      <c r="G23" s="14">
        <f t="shared" si="7"/>
        <v>0</v>
      </c>
      <c r="H23" s="14">
        <f t="shared" si="7"/>
        <v>0</v>
      </c>
      <c r="I23" s="14">
        <f t="shared" si="7"/>
        <v>334689</v>
      </c>
      <c r="J23" s="14">
        <f t="shared" si="7"/>
        <v>0</v>
      </c>
      <c r="K23" s="14">
        <f t="shared" si="7"/>
        <v>0</v>
      </c>
      <c r="L23" s="14">
        <f t="shared" si="7"/>
        <v>0</v>
      </c>
      <c r="M23" s="14">
        <f t="shared" si="7"/>
        <v>0</v>
      </c>
      <c r="N23" s="14">
        <f t="shared" si="1"/>
        <v>1581996</v>
      </c>
      <c r="O23" s="35">
        <f t="shared" si="2"/>
        <v>1074.7255434782608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57" t="s">
        <v>61</v>
      </c>
      <c r="M25" s="157"/>
      <c r="N25" s="157"/>
      <c r="O25" s="39">
        <v>1472</v>
      </c>
    </row>
    <row r="26" spans="1:119">
      <c r="A26" s="158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6"/>
    </row>
    <row r="27" spans="1:119" ht="15.75" customHeight="1" thickBot="1">
      <c r="A27" s="159" t="s">
        <v>41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2024-11-01T17:48:15Z</cp:lastPrinted>
  <dcterms:created xsi:type="dcterms:W3CDTF">2000-08-31T21:26:31Z</dcterms:created>
  <dcterms:modified xsi:type="dcterms:W3CDTF">2024-11-01T17:48:46Z</dcterms:modified>
</cp:coreProperties>
</file>