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7" documentId="11_88BFA1ABD32BD62F243BF9577BC887D7292EDCFC" xr6:coauthVersionLast="47" xr6:coauthVersionMax="47" xr10:uidLastSave="{D6E0D3A8-7B4F-407D-A3C0-BE56A41717C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'2008'!$A$1:$O$81</definedName>
    <definedName name="_xlnm.Print_Area" localSheetId="14">'2009'!$A$1:$O$83</definedName>
    <definedName name="_xlnm.Print_Area" localSheetId="13">'2010'!$A$1:$O$83</definedName>
    <definedName name="_xlnm.Print_Area" localSheetId="12">'2011'!$A$1:$O$82</definedName>
    <definedName name="_xlnm.Print_Area" localSheetId="11">'2012'!$A$1:$O$78</definedName>
    <definedName name="_xlnm.Print_Area" localSheetId="10">'2013'!$A$1:$O$89</definedName>
    <definedName name="_xlnm.Print_Area" localSheetId="9">'2014'!$A$1:$O$85</definedName>
    <definedName name="_xlnm.Print_Area" localSheetId="8">'2015'!$A$1:$O$87</definedName>
    <definedName name="_xlnm.Print_Area" localSheetId="7">'2016'!$A$1:$O$92</definedName>
    <definedName name="_xlnm.Print_Area" localSheetId="6">'2017'!$A$1:$O$93</definedName>
    <definedName name="_xlnm.Print_Area" localSheetId="5">'2018'!$A$1:$O$90</definedName>
    <definedName name="_xlnm.Print_Area" localSheetId="4">'2019'!$A$1:$O$92</definedName>
    <definedName name="_xlnm.Print_Area" localSheetId="3">'2020'!$A$1:$O$93</definedName>
    <definedName name="_xlnm.Print_Area" localSheetId="2">'2021'!$A$1:$P$99</definedName>
    <definedName name="_xlnm.Print_Area" localSheetId="1">'2022'!$A$1:$P$95</definedName>
    <definedName name="_xlnm.Print_Area" localSheetId="0">'2023'!$A$1:$P$91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48" l="1"/>
  <c r="P86" i="48" s="1"/>
  <c r="O85" i="48"/>
  <c r="P85" i="48" s="1"/>
  <c r="O84" i="48"/>
  <c r="P84" i="48" s="1"/>
  <c r="O83" i="48"/>
  <c r="P83" i="48" s="1"/>
  <c r="N82" i="48"/>
  <c r="M82" i="48"/>
  <c r="L82" i="48"/>
  <c r="K82" i="48"/>
  <c r="J82" i="48"/>
  <c r="I82" i="48"/>
  <c r="H82" i="48"/>
  <c r="G82" i="48"/>
  <c r="F82" i="48"/>
  <c r="E82" i="48"/>
  <c r="D82" i="48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90" i="47"/>
  <c r="P90" i="47" s="1"/>
  <c r="O89" i="47"/>
  <c r="P89" i="47" s="1"/>
  <c r="O88" i="47"/>
  <c r="P88" i="47" s="1"/>
  <c r="O87" i="47"/>
  <c r="P87" i="47" s="1"/>
  <c r="O86" i="47"/>
  <c r="P86" i="47" s="1"/>
  <c r="O85" i="47"/>
  <c r="P85" i="47" s="1"/>
  <c r="O84" i="47"/>
  <c r="P84" i="47" s="1"/>
  <c r="N83" i="47"/>
  <c r="M83" i="47"/>
  <c r="L83" i="47"/>
  <c r="K83" i="47"/>
  <c r="J83" i="47"/>
  <c r="I83" i="47"/>
  <c r="H83" i="47"/>
  <c r="G83" i="47"/>
  <c r="F83" i="47"/>
  <c r="E83" i="47"/>
  <c r="D83" i="47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87" i="48" l="1"/>
  <c r="N87" i="48"/>
  <c r="M87" i="48"/>
  <c r="O68" i="48"/>
  <c r="P68" i="48" s="1"/>
  <c r="O51" i="48"/>
  <c r="P51" i="48" s="1"/>
  <c r="K87" i="48"/>
  <c r="J87" i="48"/>
  <c r="O82" i="48"/>
  <c r="P82" i="48" s="1"/>
  <c r="O73" i="48"/>
  <c r="P73" i="48" s="1"/>
  <c r="O29" i="48"/>
  <c r="P29" i="48" s="1"/>
  <c r="O16" i="48"/>
  <c r="P16" i="48" s="1"/>
  <c r="H87" i="48"/>
  <c r="I87" i="48"/>
  <c r="O5" i="48"/>
  <c r="P5" i="48" s="1"/>
  <c r="E87" i="48"/>
  <c r="F87" i="48"/>
  <c r="G87" i="48"/>
  <c r="D87" i="48"/>
  <c r="O83" i="47"/>
  <c r="P83" i="47" s="1"/>
  <c r="O74" i="47"/>
  <c r="P74" i="47" s="1"/>
  <c r="O69" i="47"/>
  <c r="P69" i="47" s="1"/>
  <c r="O52" i="47"/>
  <c r="P52" i="47" s="1"/>
  <c r="O29" i="47"/>
  <c r="P29" i="47" s="1"/>
  <c r="N91" i="47"/>
  <c r="G91" i="47"/>
  <c r="M91" i="47"/>
  <c r="J91" i="47"/>
  <c r="I91" i="47"/>
  <c r="L91" i="47"/>
  <c r="D91" i="47"/>
  <c r="F91" i="47"/>
  <c r="O5" i="47"/>
  <c r="P5" i="47" s="1"/>
  <c r="H91" i="47"/>
  <c r="K91" i="47"/>
  <c r="O16" i="47"/>
  <c r="P16" i="47" s="1"/>
  <c r="E91" i="47"/>
  <c r="O94" i="46"/>
  <c r="P94" i="46"/>
  <c r="O93" i="46"/>
  <c r="P93" i="46" s="1"/>
  <c r="O92" i="46"/>
  <c r="P92" i="46" s="1"/>
  <c r="O91" i="46"/>
  <c r="P91" i="46" s="1"/>
  <c r="O90" i="46"/>
  <c r="P90" i="46" s="1"/>
  <c r="N89" i="46"/>
  <c r="M89" i="46"/>
  <c r="L89" i="46"/>
  <c r="K89" i="46"/>
  <c r="J89" i="46"/>
  <c r="I89" i="46"/>
  <c r="H89" i="46"/>
  <c r="G89" i="46"/>
  <c r="F89" i="46"/>
  <c r="E89" i="46"/>
  <c r="D89" i="46"/>
  <c r="O89" i="46" s="1"/>
  <c r="P89" i="46" s="1"/>
  <c r="O88" i="46"/>
  <c r="P88" i="46" s="1"/>
  <c r="O87" i="46"/>
  <c r="P87" i="46" s="1"/>
  <c r="O86" i="46"/>
  <c r="P86" i="46" s="1"/>
  <c r="O85" i="46"/>
  <c r="P85" i="46" s="1"/>
  <c r="O84" i="46"/>
  <c r="P84" i="46" s="1"/>
  <c r="O83" i="46"/>
  <c r="P83" i="46"/>
  <c r="O82" i="46"/>
  <c r="P82" i="46" s="1"/>
  <c r="O81" i="46"/>
  <c r="P81" i="46" s="1"/>
  <c r="O80" i="46"/>
  <c r="P80" i="46" s="1"/>
  <c r="N79" i="46"/>
  <c r="M79" i="46"/>
  <c r="L79" i="46"/>
  <c r="K79" i="46"/>
  <c r="J79" i="46"/>
  <c r="I79" i="46"/>
  <c r="H79" i="46"/>
  <c r="H95" i="46" s="1"/>
  <c r="G79" i="46"/>
  <c r="F79" i="46"/>
  <c r="E79" i="46"/>
  <c r="D79" i="46"/>
  <c r="O79" i="46" s="1"/>
  <c r="P79" i="46" s="1"/>
  <c r="O78" i="46"/>
  <c r="P78" i="46" s="1"/>
  <c r="O77" i="46"/>
  <c r="P77" i="46" s="1"/>
  <c r="O76" i="46"/>
  <c r="P76" i="46" s="1"/>
  <c r="O75" i="46"/>
  <c r="P75" i="46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O73" i="46" s="1"/>
  <c r="P73" i="46" s="1"/>
  <c r="D73" i="46"/>
  <c r="O72" i="46"/>
  <c r="P72" i="46" s="1"/>
  <c r="O71" i="46"/>
  <c r="P71" i="46" s="1"/>
  <c r="O70" i="46"/>
  <c r="P70" i="46" s="1"/>
  <c r="O69" i="46"/>
  <c r="P69" i="46" s="1"/>
  <c r="O68" i="46"/>
  <c r="P68" i="46"/>
  <c r="O67" i="46"/>
  <c r="P67" i="46"/>
  <c r="O66" i="46"/>
  <c r="P66" i="46" s="1"/>
  <c r="O65" i="46"/>
  <c r="P65" i="46" s="1"/>
  <c r="O64" i="46"/>
  <c r="P64" i="46"/>
  <c r="O63" i="46"/>
  <c r="P63" i="46" s="1"/>
  <c r="O62" i="46"/>
  <c r="P62" i="46" s="1"/>
  <c r="O61" i="46"/>
  <c r="P61" i="46" s="1"/>
  <c r="O60" i="46"/>
  <c r="P60" i="46" s="1"/>
  <c r="O59" i="46"/>
  <c r="P59" i="46" s="1"/>
  <c r="O58" i="46"/>
  <c r="P58" i="46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 s="1"/>
  <c r="O54" i="46"/>
  <c r="P54" i="46" s="1"/>
  <c r="O53" i="46"/>
  <c r="P53" i="46"/>
  <c r="O52" i="46"/>
  <c r="P52" i="46"/>
  <c r="O51" i="46"/>
  <c r="P51" i="46" s="1"/>
  <c r="O50" i="46"/>
  <c r="P50" i="46" s="1"/>
  <c r="O49" i="46"/>
  <c r="P49" i="46"/>
  <c r="O48" i="46"/>
  <c r="P48" i="46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 s="1"/>
  <c r="N16" i="46"/>
  <c r="M16" i="46"/>
  <c r="L16" i="46"/>
  <c r="L95" i="46" s="1"/>
  <c r="K16" i="46"/>
  <c r="K95" i="46" s="1"/>
  <c r="J16" i="46"/>
  <c r="I16" i="46"/>
  <c r="H16" i="46"/>
  <c r="G16" i="46"/>
  <c r="F16" i="46"/>
  <c r="E16" i="46"/>
  <c r="D16" i="46"/>
  <c r="O15" i="46"/>
  <c r="P15" i="46" s="1"/>
  <c r="O14" i="46"/>
  <c r="P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8" i="45"/>
  <c r="O88" i="45" s="1"/>
  <c r="N87" i="45"/>
  <c r="O87" i="45" s="1"/>
  <c r="N86" i="45"/>
  <c r="O86" i="45" s="1"/>
  <c r="M85" i="45"/>
  <c r="L85" i="45"/>
  <c r="K85" i="45"/>
  <c r="J85" i="45"/>
  <c r="N85" i="45" s="1"/>
  <c r="O85" i="45" s="1"/>
  <c r="I85" i="45"/>
  <c r="H85" i="45"/>
  <c r="G85" i="45"/>
  <c r="F85" i="45"/>
  <c r="E85" i="45"/>
  <c r="D85" i="45"/>
  <c r="N84" i="45"/>
  <c r="O84" i="45" s="1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N77" i="45"/>
  <c r="O77" i="45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4" i="45"/>
  <c r="O74" i="45" s="1"/>
  <c r="N73" i="45"/>
  <c r="O73" i="45" s="1"/>
  <c r="N72" i="45"/>
  <c r="O72" i="45" s="1"/>
  <c r="N71" i="45"/>
  <c r="O71" i="45" s="1"/>
  <c r="M70" i="45"/>
  <c r="L70" i="45"/>
  <c r="K70" i="45"/>
  <c r="J70" i="45"/>
  <c r="I70" i="45"/>
  <c r="H70" i="45"/>
  <c r="G70" i="45"/>
  <c r="F70" i="45"/>
  <c r="E70" i="45"/>
  <c r="D70" i="45"/>
  <c r="N70" i="45" s="1"/>
  <c r="O70" i="45" s="1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/>
  <c r="N54" i="45"/>
  <c r="O54" i="45" s="1"/>
  <c r="M53" i="45"/>
  <c r="N53" i="45" s="1"/>
  <c r="O53" i="45" s="1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M89" i="45" s="1"/>
  <c r="N89" i="45" s="1"/>
  <c r="O89" i="45" s="1"/>
  <c r="L29" i="45"/>
  <c r="L89" i="45" s="1"/>
  <c r="K29" i="45"/>
  <c r="J29" i="45"/>
  <c r="I29" i="45"/>
  <c r="N29" i="45" s="1"/>
  <c r="O29" i="45" s="1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7" i="44"/>
  <c r="O87" i="44" s="1"/>
  <c r="N86" i="44"/>
  <c r="O86" i="44" s="1"/>
  <c r="N85" i="44"/>
  <c r="O85" i="44" s="1"/>
  <c r="M84" i="44"/>
  <c r="L84" i="44"/>
  <c r="K84" i="44"/>
  <c r="J84" i="44"/>
  <c r="I84" i="44"/>
  <c r="H84" i="44"/>
  <c r="G84" i="44"/>
  <c r="F84" i="44"/>
  <c r="E84" i="44"/>
  <c r="D84" i="44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3" i="44"/>
  <c r="O73" i="44" s="1"/>
  <c r="N72" i="44"/>
  <c r="O72" i="44"/>
  <c r="N71" i="44"/>
  <c r="O71" i="44" s="1"/>
  <c r="N70" i="44"/>
  <c r="O70" i="44" s="1"/>
  <c r="M69" i="44"/>
  <c r="L69" i="44"/>
  <c r="K69" i="44"/>
  <c r="J69" i="44"/>
  <c r="J88" i="44" s="1"/>
  <c r="I69" i="44"/>
  <c r="I88" i="44" s="1"/>
  <c r="H69" i="44"/>
  <c r="G69" i="44"/>
  <c r="F69" i="44"/>
  <c r="N69" i="44" s="1"/>
  <c r="O69" i="44" s="1"/>
  <c r="E69" i="44"/>
  <c r="D69" i="44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5" i="43"/>
  <c r="O85" i="43" s="1"/>
  <c r="N84" i="43"/>
  <c r="O84" i="43" s="1"/>
  <c r="N83" i="43"/>
  <c r="O83" i="43"/>
  <c r="M82" i="43"/>
  <c r="L82" i="43"/>
  <c r="K82" i="43"/>
  <c r="J82" i="43"/>
  <c r="I82" i="43"/>
  <c r="H82" i="43"/>
  <c r="G82" i="43"/>
  <c r="F82" i="43"/>
  <c r="E82" i="43"/>
  <c r="D82" i="43"/>
  <c r="N81" i="43"/>
  <c r="O81" i="43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/>
  <c r="N74" i="43"/>
  <c r="O74" i="43" s="1"/>
  <c r="M73" i="43"/>
  <c r="L73" i="43"/>
  <c r="K73" i="43"/>
  <c r="J73" i="43"/>
  <c r="I73" i="43"/>
  <c r="H73" i="43"/>
  <c r="G73" i="43"/>
  <c r="F73" i="43"/>
  <c r="E73" i="43"/>
  <c r="D73" i="43"/>
  <c r="N72" i="43"/>
  <c r="O72" i="43" s="1"/>
  <c r="N71" i="43"/>
  <c r="O71" i="43" s="1"/>
  <c r="N70" i="43"/>
  <c r="O70" i="43" s="1"/>
  <c r="N69" i="43"/>
  <c r="O69" i="43" s="1"/>
  <c r="M68" i="43"/>
  <c r="L68" i="43"/>
  <c r="K68" i="43"/>
  <c r="J68" i="43"/>
  <c r="I68" i="43"/>
  <c r="H68" i="43"/>
  <c r="H86" i="43" s="1"/>
  <c r="G68" i="43"/>
  <c r="G86" i="43" s="1"/>
  <c r="F68" i="43"/>
  <c r="F86" i="43" s="1"/>
  <c r="E68" i="43"/>
  <c r="E86" i="43" s="1"/>
  <c r="D68" i="43"/>
  <c r="D86" i="43" s="1"/>
  <c r="N86" i="43" s="1"/>
  <c r="O86" i="43" s="1"/>
  <c r="N67" i="43"/>
  <c r="O67" i="43" s="1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K86" i="43" s="1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N16" i="43" s="1"/>
  <c r="O16" i="43" s="1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8" i="42"/>
  <c r="O88" i="42" s="1"/>
  <c r="N87" i="42"/>
  <c r="O87" i="42" s="1"/>
  <c r="N86" i="42"/>
  <c r="O86" i="42" s="1"/>
  <c r="N85" i="42"/>
  <c r="O85" i="42" s="1"/>
  <c r="N84" i="42"/>
  <c r="O84" i="42" s="1"/>
  <c r="N83" i="42"/>
  <c r="O83" i="42" s="1"/>
  <c r="M82" i="42"/>
  <c r="L82" i="42"/>
  <c r="K82" i="42"/>
  <c r="J82" i="42"/>
  <c r="I82" i="42"/>
  <c r="H82" i="42"/>
  <c r="G82" i="42"/>
  <c r="F82" i="42"/>
  <c r="E82" i="42"/>
  <c r="D82" i="42"/>
  <c r="N81" i="42"/>
  <c r="O81" i="42" s="1"/>
  <c r="N80" i="42"/>
  <c r="O80" i="42" s="1"/>
  <c r="N79" i="42"/>
  <c r="O79" i="42"/>
  <c r="N78" i="42"/>
  <c r="O78" i="42" s="1"/>
  <c r="N77" i="42"/>
  <c r="O77" i="42" s="1"/>
  <c r="N76" i="42"/>
  <c r="O76" i="42" s="1"/>
  <c r="N75" i="42"/>
  <c r="O75" i="42" s="1"/>
  <c r="N74" i="42"/>
  <c r="O74" i="42" s="1"/>
  <c r="M73" i="42"/>
  <c r="L73" i="42"/>
  <c r="K73" i="42"/>
  <c r="J73" i="42"/>
  <c r="I73" i="42"/>
  <c r="N73" i="42" s="1"/>
  <c r="O73" i="42" s="1"/>
  <c r="H73" i="42"/>
  <c r="G73" i="42"/>
  <c r="F73" i="42"/>
  <c r="E73" i="42"/>
  <c r="D73" i="42"/>
  <c r="N72" i="42"/>
  <c r="O72" i="42" s="1"/>
  <c r="N71" i="42"/>
  <c r="O71" i="42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F89" i="42" s="1"/>
  <c r="E68" i="42"/>
  <c r="D68" i="42"/>
  <c r="N68" i="42" s="1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M28" i="42"/>
  <c r="L28" i="42"/>
  <c r="K28" i="42"/>
  <c r="J28" i="42"/>
  <c r="I28" i="42"/>
  <c r="I89" i="42" s="1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/>
  <c r="M16" i="42"/>
  <c r="L16" i="42"/>
  <c r="N16" i="42" s="1"/>
  <c r="O16" i="42" s="1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7" i="41"/>
  <c r="O87" i="41" s="1"/>
  <c r="N86" i="41"/>
  <c r="O86" i="41" s="1"/>
  <c r="N85" i="41"/>
  <c r="O85" i="41" s="1"/>
  <c r="M84" i="41"/>
  <c r="L84" i="41"/>
  <c r="K84" i="41"/>
  <c r="J84" i="41"/>
  <c r="I84" i="41"/>
  <c r="H84" i="41"/>
  <c r="G84" i="41"/>
  <c r="F84" i="41"/>
  <c r="E84" i="41"/>
  <c r="D84" i="41"/>
  <c r="N83" i="41"/>
  <c r="O83" i="41" s="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/>
  <c r="M75" i="41"/>
  <c r="L75" i="41"/>
  <c r="K75" i="41"/>
  <c r="J75" i="41"/>
  <c r="I75" i="41"/>
  <c r="N75" i="41" s="1"/>
  <c r="O75" i="41" s="1"/>
  <c r="H75" i="41"/>
  <c r="H88" i="41" s="1"/>
  <c r="G75" i="41"/>
  <c r="F75" i="41"/>
  <c r="E75" i="41"/>
  <c r="D75" i="41"/>
  <c r="N74" i="41"/>
  <c r="O74" i="41"/>
  <c r="N73" i="41"/>
  <c r="O73" i="41" s="1"/>
  <c r="N72" i="41"/>
  <c r="O72" i="41" s="1"/>
  <c r="N71" i="41"/>
  <c r="O71" i="41" s="1"/>
  <c r="M70" i="41"/>
  <c r="L70" i="41"/>
  <c r="K70" i="41"/>
  <c r="J70" i="41"/>
  <c r="I70" i="41"/>
  <c r="H70" i="41"/>
  <c r="G70" i="41"/>
  <c r="G88" i="41" s="1"/>
  <c r="F70" i="41"/>
  <c r="F88" i="41" s="1"/>
  <c r="E70" i="41"/>
  <c r="D70" i="41"/>
  <c r="N70" i="41" s="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N28" i="41" s="1"/>
  <c r="O28" i="41" s="1"/>
  <c r="I28" i="41"/>
  <c r="I88" i="41" s="1"/>
  <c r="H28" i="41"/>
  <c r="G28" i="41"/>
  <c r="F28" i="41"/>
  <c r="E28" i="41"/>
  <c r="D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N16" i="41" s="1"/>
  <c r="O16" i="41" s="1"/>
  <c r="L16" i="41"/>
  <c r="L88" i="41" s="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N5" i="41" s="1"/>
  <c r="O5" i="41" s="1"/>
  <c r="L5" i="41"/>
  <c r="K5" i="41"/>
  <c r="J5" i="41"/>
  <c r="I5" i="41"/>
  <c r="H5" i="41"/>
  <c r="G5" i="41"/>
  <c r="F5" i="41"/>
  <c r="E5" i="41"/>
  <c r="D5" i="41"/>
  <c r="N82" i="40"/>
  <c r="O82" i="40"/>
  <c r="N81" i="40"/>
  <c r="O81" i="40" s="1"/>
  <c r="N80" i="40"/>
  <c r="O80" i="40" s="1"/>
  <c r="N79" i="40"/>
  <c r="O79" i="40" s="1"/>
  <c r="M78" i="40"/>
  <c r="L78" i="40"/>
  <c r="K78" i="40"/>
  <c r="J78" i="40"/>
  <c r="N78" i="40" s="1"/>
  <c r="O78" i="40" s="1"/>
  <c r="I78" i="40"/>
  <c r="H78" i="40"/>
  <c r="G78" i="40"/>
  <c r="F78" i="40"/>
  <c r="E78" i="40"/>
  <c r="D78" i="40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M70" i="40"/>
  <c r="L70" i="40"/>
  <c r="K70" i="40"/>
  <c r="J70" i="40"/>
  <c r="I70" i="40"/>
  <c r="H70" i="40"/>
  <c r="N70" i="40" s="1"/>
  <c r="O70" i="40" s="1"/>
  <c r="G70" i="40"/>
  <c r="F70" i="40"/>
  <c r="E70" i="40"/>
  <c r="D70" i="40"/>
  <c r="N69" i="40"/>
  <c r="O69" i="40" s="1"/>
  <c r="N68" i="40"/>
  <c r="O68" i="40"/>
  <c r="N67" i="40"/>
  <c r="O67" i="40" s="1"/>
  <c r="N66" i="40"/>
  <c r="O66" i="40"/>
  <c r="M65" i="40"/>
  <c r="L65" i="40"/>
  <c r="K65" i="40"/>
  <c r="J65" i="40"/>
  <c r="I65" i="40"/>
  <c r="H65" i="40"/>
  <c r="G65" i="40"/>
  <c r="F65" i="40"/>
  <c r="F83" i="40" s="1"/>
  <c r="E65" i="40"/>
  <c r="E83" i="40" s="1"/>
  <c r="D65" i="40"/>
  <c r="D83" i="40" s="1"/>
  <c r="N64" i="40"/>
  <c r="O64" i="40" s="1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/>
  <c r="N19" i="40"/>
  <c r="O19" i="40" s="1"/>
  <c r="N18" i="40"/>
  <c r="O18" i="40"/>
  <c r="N17" i="40"/>
  <c r="O17" i="40" s="1"/>
  <c r="M16" i="40"/>
  <c r="N16" i="40" s="1"/>
  <c r="O16" i="40" s="1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80" i="39"/>
  <c r="O80" i="39" s="1"/>
  <c r="N79" i="39"/>
  <c r="O79" i="39" s="1"/>
  <c r="N78" i="39"/>
  <c r="O78" i="39" s="1"/>
  <c r="M77" i="39"/>
  <c r="L77" i="39"/>
  <c r="K77" i="39"/>
  <c r="J77" i="39"/>
  <c r="I77" i="39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M69" i="39"/>
  <c r="L69" i="39"/>
  <c r="K69" i="39"/>
  <c r="N69" i="39" s="1"/>
  <c r="O69" i="39" s="1"/>
  <c r="J69" i="39"/>
  <c r="I69" i="39"/>
  <c r="H69" i="39"/>
  <c r="G69" i="39"/>
  <c r="F69" i="39"/>
  <c r="E69" i="39"/>
  <c r="D69" i="39"/>
  <c r="N68" i="39"/>
  <c r="O68" i="39" s="1"/>
  <c r="N67" i="39"/>
  <c r="O67" i="39" s="1"/>
  <c r="N66" i="39"/>
  <c r="O66" i="39" s="1"/>
  <c r="N65" i="39"/>
  <c r="O65" i="39" s="1"/>
  <c r="M64" i="39"/>
  <c r="L64" i="39"/>
  <c r="K64" i="39"/>
  <c r="J64" i="39"/>
  <c r="J81" i="39" s="1"/>
  <c r="I64" i="39"/>
  <c r="I81" i="39" s="1"/>
  <c r="H64" i="39"/>
  <c r="G64" i="39"/>
  <c r="F64" i="39"/>
  <c r="N64" i="39" s="1"/>
  <c r="O64" i="39" s="1"/>
  <c r="E64" i="39"/>
  <c r="D64" i="39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F81" i="39" s="1"/>
  <c r="E45" i="39"/>
  <c r="D45" i="39"/>
  <c r="N44" i="39"/>
  <c r="O44" i="39" s="1"/>
  <c r="N43" i="39"/>
  <c r="O43" i="39" s="1"/>
  <c r="N42" i="39"/>
  <c r="O42" i="39" s="1"/>
  <c r="N41" i="39"/>
  <c r="O41" i="39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D81" i="39" s="1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76" i="38"/>
  <c r="O76" i="38" s="1"/>
  <c r="N75" i="38"/>
  <c r="O75" i="38" s="1"/>
  <c r="M74" i="38"/>
  <c r="L74" i="38"/>
  <c r="K74" i="38"/>
  <c r="J74" i="38"/>
  <c r="I74" i="38"/>
  <c r="H74" i="38"/>
  <c r="G74" i="38"/>
  <c r="F74" i="38"/>
  <c r="E74" i="38"/>
  <c r="D74" i="38"/>
  <c r="N73" i="38"/>
  <c r="O73" i="38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/>
  <c r="N64" i="38"/>
  <c r="O64" i="38" s="1"/>
  <c r="N63" i="38"/>
  <c r="O63" i="38" s="1"/>
  <c r="N62" i="38"/>
  <c r="O62" i="38"/>
  <c r="M61" i="38"/>
  <c r="L61" i="38"/>
  <c r="K61" i="38"/>
  <c r="J61" i="38"/>
  <c r="I61" i="38"/>
  <c r="H61" i="38"/>
  <c r="H77" i="38" s="1"/>
  <c r="G61" i="38"/>
  <c r="F61" i="38"/>
  <c r="F77" i="38" s="1"/>
  <c r="E61" i="38"/>
  <c r="D61" i="38"/>
  <c r="N60" i="38"/>
  <c r="O60" i="38" s="1"/>
  <c r="N59" i="38"/>
  <c r="O59" i="38" s="1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D77" i="38" s="1"/>
  <c r="N55" i="38"/>
  <c r="O55" i="38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/>
  <c r="N42" i="38"/>
  <c r="O42" i="38" s="1"/>
  <c r="M41" i="38"/>
  <c r="L41" i="38"/>
  <c r="K41" i="38"/>
  <c r="N41" i="38" s="1"/>
  <c r="O41" i="38" s="1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77" i="38" s="1"/>
  <c r="K5" i="38"/>
  <c r="K77" i="38" s="1"/>
  <c r="J5" i="38"/>
  <c r="I5" i="38"/>
  <c r="N5" i="38" s="1"/>
  <c r="O5" i="38" s="1"/>
  <c r="H5" i="38"/>
  <c r="G5" i="38"/>
  <c r="F5" i="38"/>
  <c r="E5" i="38"/>
  <c r="D5" i="38"/>
  <c r="N84" i="37"/>
  <c r="O84" i="37" s="1"/>
  <c r="N83" i="37"/>
  <c r="O83" i="37" s="1"/>
  <c r="N82" i="37"/>
  <c r="O82" i="37"/>
  <c r="N81" i="37"/>
  <c r="O81" i="37"/>
  <c r="N80" i="37"/>
  <c r="O80" i="37" s="1"/>
  <c r="M79" i="37"/>
  <c r="L79" i="37"/>
  <c r="K79" i="37"/>
  <c r="J79" i="37"/>
  <c r="I79" i="37"/>
  <c r="H79" i="37"/>
  <c r="G79" i="37"/>
  <c r="F79" i="37"/>
  <c r="N79" i="37" s="1"/>
  <c r="O79" i="37" s="1"/>
  <c r="E79" i="37"/>
  <c r="D79" i="37"/>
  <c r="N78" i="37"/>
  <c r="O78" i="37" s="1"/>
  <c r="N77" i="37"/>
  <c r="O77" i="37"/>
  <c r="N76" i="37"/>
  <c r="O76" i="37" s="1"/>
  <c r="N75" i="37"/>
  <c r="O75" i="37" s="1"/>
  <c r="N74" i="37"/>
  <c r="O74" i="37"/>
  <c r="N73" i="37"/>
  <c r="O73" i="37"/>
  <c r="N72" i="37"/>
  <c r="O72" i="37" s="1"/>
  <c r="M71" i="37"/>
  <c r="L71" i="37"/>
  <c r="K71" i="37"/>
  <c r="J71" i="37"/>
  <c r="J85" i="37" s="1"/>
  <c r="I71" i="37"/>
  <c r="H71" i="37"/>
  <c r="G71" i="37"/>
  <c r="F71" i="37"/>
  <c r="E71" i="37"/>
  <c r="D71" i="37"/>
  <c r="N70" i="37"/>
  <c r="O70" i="37" s="1"/>
  <c r="N69" i="37"/>
  <c r="O69" i="37"/>
  <c r="N68" i="37"/>
  <c r="O68" i="37" s="1"/>
  <c r="N67" i="37"/>
  <c r="O67" i="37" s="1"/>
  <c r="M66" i="37"/>
  <c r="L66" i="37"/>
  <c r="K66" i="37"/>
  <c r="J66" i="37"/>
  <c r="I66" i="37"/>
  <c r="H66" i="37"/>
  <c r="G66" i="37"/>
  <c r="F66" i="37"/>
  <c r="E66" i="37"/>
  <c r="E85" i="37" s="1"/>
  <c r="D66" i="37"/>
  <c r="N65" i="37"/>
  <c r="O65" i="37" s="1"/>
  <c r="N64" i="37"/>
  <c r="O64" i="37" s="1"/>
  <c r="N63" i="37"/>
  <c r="O63" i="37"/>
  <c r="N62" i="37"/>
  <c r="O62" i="37" s="1"/>
  <c r="N61" i="37"/>
  <c r="O61" i="37"/>
  <c r="N60" i="37"/>
  <c r="O60" i="37" s="1"/>
  <c r="N59" i="37"/>
  <c r="O59" i="37" s="1"/>
  <c r="N58" i="37"/>
  <c r="O58" i="37"/>
  <c r="N57" i="37"/>
  <c r="O57" i="37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D85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85" i="37" s="1"/>
  <c r="G5" i="37"/>
  <c r="N5" i="37" s="1"/>
  <c r="O5" i="37" s="1"/>
  <c r="F5" i="37"/>
  <c r="E5" i="37"/>
  <c r="D5" i="37"/>
  <c r="N73" i="36"/>
  <c r="O73" i="36" s="1"/>
  <c r="N72" i="36"/>
  <c r="O72" i="36" s="1"/>
  <c r="N71" i="36"/>
  <c r="O71" i="36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D62" i="36"/>
  <c r="N61" i="36"/>
  <c r="O61" i="36" s="1"/>
  <c r="N60" i="36"/>
  <c r="O60" i="36" s="1"/>
  <c r="N59" i="36"/>
  <c r="O59" i="36" s="1"/>
  <c r="N58" i="36"/>
  <c r="O58" i="36" s="1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 s="1"/>
  <c r="M42" i="36"/>
  <c r="L42" i="36"/>
  <c r="K42" i="36"/>
  <c r="J42" i="36"/>
  <c r="N42" i="36" s="1"/>
  <c r="O42" i="36" s="1"/>
  <c r="I42" i="36"/>
  <c r="H42" i="36"/>
  <c r="G42" i="36"/>
  <c r="F42" i="36"/>
  <c r="E42" i="36"/>
  <c r="D42" i="36"/>
  <c r="N41" i="36"/>
  <c r="O41" i="36" s="1"/>
  <c r="N40" i="36"/>
  <c r="O40" i="36" s="1"/>
  <c r="N39" i="36"/>
  <c r="O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/>
  <c r="M23" i="36"/>
  <c r="L23" i="36"/>
  <c r="K23" i="36"/>
  <c r="J23" i="36"/>
  <c r="I23" i="36"/>
  <c r="H23" i="36"/>
  <c r="H74" i="36" s="1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M74" i="36" s="1"/>
  <c r="L5" i="36"/>
  <c r="K5" i="36"/>
  <c r="J5" i="36"/>
  <c r="J74" i="36" s="1"/>
  <c r="I5" i="36"/>
  <c r="I74" i="36" s="1"/>
  <c r="H5" i="36"/>
  <c r="G5" i="36"/>
  <c r="F5" i="36"/>
  <c r="E5" i="36"/>
  <c r="D5" i="36"/>
  <c r="N77" i="35"/>
  <c r="O77" i="35" s="1"/>
  <c r="N76" i="35"/>
  <c r="O76" i="35" s="1"/>
  <c r="N75" i="35"/>
  <c r="O75" i="35" s="1"/>
  <c r="M74" i="35"/>
  <c r="L74" i="35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/>
  <c r="N70" i="35"/>
  <c r="O70" i="35" s="1"/>
  <c r="N69" i="35"/>
  <c r="O69" i="35" s="1"/>
  <c r="N68" i="35"/>
  <c r="O68" i="35" s="1"/>
  <c r="N67" i="35"/>
  <c r="O67" i="35" s="1"/>
  <c r="M66" i="35"/>
  <c r="L66" i="35"/>
  <c r="K66" i="35"/>
  <c r="J66" i="35"/>
  <c r="I66" i="35"/>
  <c r="H66" i="35"/>
  <c r="G66" i="35"/>
  <c r="F66" i="35"/>
  <c r="E66" i="35"/>
  <c r="N66" i="35" s="1"/>
  <c r="O66" i="35" s="1"/>
  <c r="D66" i="35"/>
  <c r="N65" i="35"/>
  <c r="O65" i="35" s="1"/>
  <c r="N64" i="35"/>
  <c r="O64" i="35" s="1"/>
  <c r="N63" i="35"/>
  <c r="O63" i="35" s="1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/>
  <c r="N35" i="35"/>
  <c r="O35" i="35" s="1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/>
  <c r="N17" i="35"/>
  <c r="O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G78" i="35" s="1"/>
  <c r="F5" i="35"/>
  <c r="F78" i="35" s="1"/>
  <c r="E5" i="35"/>
  <c r="D5" i="35"/>
  <c r="N78" i="34"/>
  <c r="O78" i="34" s="1"/>
  <c r="N77" i="34"/>
  <c r="O77" i="34"/>
  <c r="M76" i="34"/>
  <c r="L76" i="34"/>
  <c r="K76" i="34"/>
  <c r="J76" i="34"/>
  <c r="I76" i="34"/>
  <c r="H76" i="34"/>
  <c r="G76" i="34"/>
  <c r="F76" i="34"/>
  <c r="E76" i="34"/>
  <c r="D76" i="34"/>
  <c r="N75" i="34"/>
  <c r="O75" i="34"/>
  <c r="N74" i="34"/>
  <c r="O74" i="34" s="1"/>
  <c r="N73" i="34"/>
  <c r="O73" i="34" s="1"/>
  <c r="N72" i="34"/>
  <c r="O72" i="34" s="1"/>
  <c r="N71" i="34"/>
  <c r="O71" i="34" s="1"/>
  <c r="N70" i="34"/>
  <c r="O70" i="34"/>
  <c r="N69" i="34"/>
  <c r="O69" i="34"/>
  <c r="M68" i="34"/>
  <c r="L68" i="34"/>
  <c r="K68" i="34"/>
  <c r="J68" i="34"/>
  <c r="I68" i="34"/>
  <c r="H68" i="34"/>
  <c r="G68" i="34"/>
  <c r="F68" i="34"/>
  <c r="E68" i="34"/>
  <c r="D68" i="34"/>
  <c r="N67" i="34"/>
  <c r="O67" i="34"/>
  <c r="N66" i="34"/>
  <c r="O66" i="34" s="1"/>
  <c r="N65" i="34"/>
  <c r="O65" i="34" s="1"/>
  <c r="N64" i="34"/>
  <c r="O64" i="34"/>
  <c r="N63" i="34"/>
  <c r="O63" i="34" s="1"/>
  <c r="M62" i="34"/>
  <c r="L62" i="34"/>
  <c r="K62" i="34"/>
  <c r="J62" i="34"/>
  <c r="I62" i="34"/>
  <c r="H62" i="34"/>
  <c r="G62" i="34"/>
  <c r="F62" i="34"/>
  <c r="E62" i="34"/>
  <c r="D62" i="34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/>
  <c r="N51" i="34"/>
  <c r="O51" i="34" s="1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E79" i="34" s="1"/>
  <c r="D46" i="34"/>
  <c r="N45" i="34"/>
  <c r="O45" i="34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J79" i="34" s="1"/>
  <c r="I5" i="34"/>
  <c r="I79" i="34" s="1"/>
  <c r="H5" i="34"/>
  <c r="G5" i="34"/>
  <c r="F5" i="34"/>
  <c r="E5" i="34"/>
  <c r="D5" i="34"/>
  <c r="D79" i="34" s="1"/>
  <c r="N47" i="33"/>
  <c r="O47" i="33" s="1"/>
  <c r="N76" i="33"/>
  <c r="O76" i="33" s="1"/>
  <c r="N77" i="33"/>
  <c r="O77" i="33" s="1"/>
  <c r="N78" i="33"/>
  <c r="O78" i="33" s="1"/>
  <c r="N59" i="33"/>
  <c r="O59" i="33" s="1"/>
  <c r="N48" i="33"/>
  <c r="O48" i="33" s="1"/>
  <c r="N49" i="33"/>
  <c r="O49" i="33" s="1"/>
  <c r="N50" i="33"/>
  <c r="O50" i="33" s="1"/>
  <c r="N51" i="33"/>
  <c r="O51" i="33"/>
  <c r="N52" i="33"/>
  <c r="O52" i="33" s="1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O58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E22" i="33"/>
  <c r="N22" i="33" s="1"/>
  <c r="O22" i="33" s="1"/>
  <c r="F22" i="33"/>
  <c r="G22" i="33"/>
  <c r="H22" i="33"/>
  <c r="I22" i="33"/>
  <c r="J22" i="33"/>
  <c r="K22" i="33"/>
  <c r="L22" i="33"/>
  <c r="M22" i="33"/>
  <c r="D22" i="33"/>
  <c r="E12" i="33"/>
  <c r="F12" i="33"/>
  <c r="G12" i="33"/>
  <c r="H12" i="33"/>
  <c r="H79" i="33" s="1"/>
  <c r="I12" i="33"/>
  <c r="J12" i="33"/>
  <c r="K12" i="33"/>
  <c r="K79" i="33" s="1"/>
  <c r="L12" i="33"/>
  <c r="M12" i="33"/>
  <c r="D12" i="33"/>
  <c r="N12" i="33" s="1"/>
  <c r="O12" i="33" s="1"/>
  <c r="E5" i="33"/>
  <c r="F5" i="33"/>
  <c r="G5" i="33"/>
  <c r="H5" i="33"/>
  <c r="I5" i="33"/>
  <c r="J5" i="33"/>
  <c r="K5" i="33"/>
  <c r="L5" i="33"/>
  <c r="M5" i="33"/>
  <c r="D5" i="33"/>
  <c r="E74" i="33"/>
  <c r="F74" i="33"/>
  <c r="G74" i="33"/>
  <c r="H74" i="33"/>
  <c r="I74" i="33"/>
  <c r="J74" i="33"/>
  <c r="K74" i="33"/>
  <c r="L74" i="33"/>
  <c r="M74" i="33"/>
  <c r="D74" i="33"/>
  <c r="N74" i="33" s="1"/>
  <c r="O74" i="33" s="1"/>
  <c r="N75" i="33"/>
  <c r="O75" i="33" s="1"/>
  <c r="N68" i="33"/>
  <c r="O68" i="33" s="1"/>
  <c r="N69" i="33"/>
  <c r="O69" i="33" s="1"/>
  <c r="N70" i="33"/>
  <c r="O70" i="33" s="1"/>
  <c r="N71" i="33"/>
  <c r="O71" i="33"/>
  <c r="N72" i="33"/>
  <c r="O72" i="33"/>
  <c r="N73" i="33"/>
  <c r="O73" i="33" s="1"/>
  <c r="N67" i="33"/>
  <c r="O67" i="33"/>
  <c r="E66" i="33"/>
  <c r="F66" i="33"/>
  <c r="G66" i="33"/>
  <c r="H66" i="33"/>
  <c r="I66" i="33"/>
  <c r="J66" i="33"/>
  <c r="K66" i="33"/>
  <c r="L66" i="33"/>
  <c r="M66" i="33"/>
  <c r="D66" i="33"/>
  <c r="E61" i="33"/>
  <c r="F61" i="33"/>
  <c r="G61" i="33"/>
  <c r="H61" i="33"/>
  <c r="I61" i="33"/>
  <c r="J61" i="33"/>
  <c r="K61" i="33"/>
  <c r="L61" i="33"/>
  <c r="M61" i="33"/>
  <c r="D61" i="33"/>
  <c r="N61" i="33" s="1"/>
  <c r="O61" i="33" s="1"/>
  <c r="N63" i="33"/>
  <c r="O63" i="33" s="1"/>
  <c r="N64" i="33"/>
  <c r="O64" i="33"/>
  <c r="N65" i="33"/>
  <c r="O65" i="33"/>
  <c r="N62" i="33"/>
  <c r="O62" i="33" s="1"/>
  <c r="N19" i="33"/>
  <c r="O19" i="33" s="1"/>
  <c r="N18" i="33"/>
  <c r="O18" i="33"/>
  <c r="N60" i="33"/>
  <c r="O60" i="33" s="1"/>
  <c r="N14" i="33"/>
  <c r="O14" i="33" s="1"/>
  <c r="N15" i="33"/>
  <c r="O15" i="33" s="1"/>
  <c r="N16" i="33"/>
  <c r="O16" i="33" s="1"/>
  <c r="N17" i="33"/>
  <c r="O17" i="33"/>
  <c r="N20" i="33"/>
  <c r="O20" i="33"/>
  <c r="N21" i="33"/>
  <c r="O21" i="33" s="1"/>
  <c r="N7" i="33"/>
  <c r="O7" i="33"/>
  <c r="N8" i="33"/>
  <c r="O8" i="33"/>
  <c r="N9" i="33"/>
  <c r="O9" i="33" s="1"/>
  <c r="N10" i="33"/>
  <c r="O10" i="33" s="1"/>
  <c r="N11" i="33"/>
  <c r="O11" i="33"/>
  <c r="N6" i="33"/>
  <c r="O6" i="33" s="1"/>
  <c r="N13" i="33"/>
  <c r="O13" i="33" s="1"/>
  <c r="H78" i="35"/>
  <c r="L74" i="36"/>
  <c r="N56" i="36"/>
  <c r="O56" i="36" s="1"/>
  <c r="E74" i="36"/>
  <c r="D74" i="36"/>
  <c r="J77" i="38"/>
  <c r="L85" i="37"/>
  <c r="F85" i="37"/>
  <c r="G85" i="37"/>
  <c r="H79" i="34"/>
  <c r="H81" i="39"/>
  <c r="L81" i="39"/>
  <c r="M83" i="40"/>
  <c r="N5" i="40"/>
  <c r="O5" i="40" s="1"/>
  <c r="K83" i="40"/>
  <c r="G83" i="40"/>
  <c r="I83" i="40"/>
  <c r="J83" i="40"/>
  <c r="L89" i="42"/>
  <c r="M89" i="42"/>
  <c r="K89" i="42"/>
  <c r="H89" i="42"/>
  <c r="J89" i="42"/>
  <c r="N50" i="42"/>
  <c r="O50" i="42" s="1"/>
  <c r="E89" i="42"/>
  <c r="G89" i="42"/>
  <c r="N5" i="42"/>
  <c r="O5" i="42" s="1"/>
  <c r="L86" i="43"/>
  <c r="N82" i="43"/>
  <c r="O82" i="43" s="1"/>
  <c r="M86" i="43"/>
  <c r="N73" i="43"/>
  <c r="O73" i="43" s="1"/>
  <c r="N68" i="43"/>
  <c r="O68" i="43" s="1"/>
  <c r="I86" i="43"/>
  <c r="N49" i="43"/>
  <c r="O49" i="43" s="1"/>
  <c r="J86" i="43"/>
  <c r="N5" i="43"/>
  <c r="O5" i="43" s="1"/>
  <c r="L88" i="44"/>
  <c r="M88" i="44"/>
  <c r="N84" i="44"/>
  <c r="O84" i="44" s="1"/>
  <c r="N74" i="44"/>
  <c r="O74" i="44" s="1"/>
  <c r="E88" i="44"/>
  <c r="N51" i="44"/>
  <c r="O51" i="44" s="1"/>
  <c r="F88" i="44"/>
  <c r="N16" i="44"/>
  <c r="O16" i="44" s="1"/>
  <c r="G88" i="44"/>
  <c r="D88" i="44"/>
  <c r="N5" i="44"/>
  <c r="O5" i="44" s="1"/>
  <c r="H89" i="45"/>
  <c r="J89" i="45"/>
  <c r="K89" i="45"/>
  <c r="N75" i="45"/>
  <c r="O75" i="45" s="1"/>
  <c r="I89" i="45"/>
  <c r="F89" i="45"/>
  <c r="E89" i="45"/>
  <c r="N16" i="45"/>
  <c r="O16" i="45" s="1"/>
  <c r="G89" i="45"/>
  <c r="D89" i="45"/>
  <c r="N5" i="45"/>
  <c r="O5" i="45" s="1"/>
  <c r="O56" i="46"/>
  <c r="P56" i="46" s="1"/>
  <c r="J95" i="46"/>
  <c r="G95" i="46"/>
  <c r="O16" i="46"/>
  <c r="P16" i="46"/>
  <c r="N95" i="46"/>
  <c r="F95" i="46"/>
  <c r="I95" i="46"/>
  <c r="M95" i="46"/>
  <c r="E95" i="46"/>
  <c r="O5" i="46"/>
  <c r="P5" i="46" s="1"/>
  <c r="O87" i="48" l="1"/>
  <c r="P87" i="48" s="1"/>
  <c r="N77" i="39"/>
  <c r="O77" i="39" s="1"/>
  <c r="H83" i="40"/>
  <c r="N83" i="40" s="1"/>
  <c r="O83" i="40" s="1"/>
  <c r="N82" i="42"/>
  <c r="O82" i="42" s="1"/>
  <c r="K88" i="44"/>
  <c r="N44" i="35"/>
  <c r="O44" i="35" s="1"/>
  <c r="K79" i="34"/>
  <c r="M79" i="34"/>
  <c r="N74" i="35"/>
  <c r="O74" i="35" s="1"/>
  <c r="D95" i="46"/>
  <c r="O95" i="46" s="1"/>
  <c r="P95" i="46" s="1"/>
  <c r="N61" i="38"/>
  <c r="O61" i="38" s="1"/>
  <c r="K88" i="41"/>
  <c r="G74" i="36"/>
  <c r="N71" i="37"/>
  <c r="O71" i="37" s="1"/>
  <c r="N28" i="39"/>
  <c r="O28" i="39" s="1"/>
  <c r="N70" i="36"/>
  <c r="O70" i="36" s="1"/>
  <c r="N23" i="36"/>
  <c r="O23" i="36" s="1"/>
  <c r="I85" i="37"/>
  <c r="N85" i="37" s="1"/>
  <c r="O85" i="37" s="1"/>
  <c r="N5" i="39"/>
  <c r="O5" i="39" s="1"/>
  <c r="K74" i="36"/>
  <c r="M81" i="39"/>
  <c r="L79" i="34"/>
  <c r="J88" i="41"/>
  <c r="D88" i="41"/>
  <c r="E79" i="33"/>
  <c r="N5" i="35"/>
  <c r="O5" i="35" s="1"/>
  <c r="N13" i="35"/>
  <c r="O13" i="35" s="1"/>
  <c r="K81" i="39"/>
  <c r="N65" i="40"/>
  <c r="O65" i="40" s="1"/>
  <c r="M79" i="33"/>
  <c r="N46" i="34"/>
  <c r="O46" i="34" s="1"/>
  <c r="N51" i="41"/>
  <c r="O51" i="41" s="1"/>
  <c r="O29" i="46"/>
  <c r="P29" i="46" s="1"/>
  <c r="M77" i="38"/>
  <c r="D89" i="42"/>
  <c r="N89" i="42" s="1"/>
  <c r="O89" i="42" s="1"/>
  <c r="N28" i="42"/>
  <c r="O28" i="42" s="1"/>
  <c r="G77" i="38"/>
  <c r="G79" i="33"/>
  <c r="N5" i="33"/>
  <c r="O5" i="33" s="1"/>
  <c r="I78" i="35"/>
  <c r="N22" i="35"/>
  <c r="O22" i="35" s="1"/>
  <c r="N60" i="35"/>
  <c r="O60" i="35" s="1"/>
  <c r="N12" i="38"/>
  <c r="O12" i="38" s="1"/>
  <c r="N20" i="38"/>
  <c r="O20" i="38" s="1"/>
  <c r="I79" i="33"/>
  <c r="J78" i="35"/>
  <c r="N13" i="36"/>
  <c r="O13" i="36" s="1"/>
  <c r="M85" i="37"/>
  <c r="N74" i="38"/>
  <c r="O74" i="38" s="1"/>
  <c r="L83" i="40"/>
  <c r="N28" i="44"/>
  <c r="O28" i="44" s="1"/>
  <c r="L79" i="33"/>
  <c r="N14" i="34"/>
  <c r="O14" i="34" s="1"/>
  <c r="N23" i="34"/>
  <c r="O23" i="34" s="1"/>
  <c r="N62" i="34"/>
  <c r="O62" i="34" s="1"/>
  <c r="N76" i="34"/>
  <c r="O76" i="34" s="1"/>
  <c r="K78" i="35"/>
  <c r="F74" i="36"/>
  <c r="N74" i="36" s="1"/>
  <c r="O74" i="36" s="1"/>
  <c r="K85" i="37"/>
  <c r="N66" i="33"/>
  <c r="O66" i="33" s="1"/>
  <c r="F79" i="34"/>
  <c r="G79" i="34"/>
  <c r="L78" i="35"/>
  <c r="F79" i="33"/>
  <c r="N68" i="34"/>
  <c r="O68" i="34" s="1"/>
  <c r="O91" i="47"/>
  <c r="P91" i="47" s="1"/>
  <c r="N79" i="34"/>
  <c r="O79" i="34" s="1"/>
  <c r="N26" i="43"/>
  <c r="O26" i="43" s="1"/>
  <c r="E88" i="41"/>
  <c r="D79" i="33"/>
  <c r="N29" i="37"/>
  <c r="O29" i="37" s="1"/>
  <c r="M78" i="35"/>
  <c r="N84" i="41"/>
  <c r="O84" i="41" s="1"/>
  <c r="N16" i="39"/>
  <c r="O16" i="39" s="1"/>
  <c r="D78" i="35"/>
  <c r="N28" i="40"/>
  <c r="O28" i="40" s="1"/>
  <c r="E81" i="39"/>
  <c r="N81" i="39" s="1"/>
  <c r="O81" i="39" s="1"/>
  <c r="H88" i="44"/>
  <c r="N5" i="34"/>
  <c r="O5" i="34" s="1"/>
  <c r="G81" i="39"/>
  <c r="N48" i="37"/>
  <c r="O48" i="37" s="1"/>
  <c r="J79" i="33"/>
  <c r="E77" i="38"/>
  <c r="N5" i="36"/>
  <c r="O5" i="36" s="1"/>
  <c r="M88" i="41"/>
  <c r="N46" i="40"/>
  <c r="O46" i="40" s="1"/>
  <c r="N45" i="39"/>
  <c r="O45" i="39" s="1"/>
  <c r="N56" i="38"/>
  <c r="O56" i="38" s="1"/>
  <c r="N62" i="36"/>
  <c r="O62" i="36" s="1"/>
  <c r="E78" i="35"/>
  <c r="I77" i="38"/>
  <c r="N66" i="37"/>
  <c r="O66" i="37" s="1"/>
  <c r="N16" i="37"/>
  <c r="O16" i="37" s="1"/>
  <c r="N88" i="41" l="1"/>
  <c r="O88" i="41" s="1"/>
  <c r="N77" i="38"/>
  <c r="O77" i="38" s="1"/>
  <c r="N88" i="44"/>
  <c r="O88" i="44" s="1"/>
  <c r="N79" i="33"/>
  <c r="O79" i="33" s="1"/>
  <c r="N78" i="35"/>
  <c r="O78" i="35" s="1"/>
</calcChain>
</file>

<file path=xl/sharedStrings.xml><?xml version="1.0" encoding="utf-8"?>
<sst xmlns="http://schemas.openxmlformats.org/spreadsheetml/2006/main" count="1608" uniqueCount="203">
  <si>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</si>
  <si>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</si>
  <si>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</si>
  <si>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</si>
  <si>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</si>
  <si>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</si>
  <si>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</si>
  <si>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</si>
  <si>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</si>
  <si>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</si>
  <si>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</si>
  <si>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</si>
  <si>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</si>
  <si>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</si>
  <si>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</si>
  <si>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</si>
  <si>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</si>
  <si>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</si>
  <si>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</si>
  <si>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</si>
  <si>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</si>
  <si>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Residential - Public Safety</t>
  </si>
  <si>
    <t>Impact Fees - Residential - Culture / Recreation</t>
  </si>
  <si>
    <t>Special Assessments - Capital Improvement</t>
  </si>
  <si>
    <t>Special Assessments - Charges for Public Services</t>
  </si>
  <si>
    <t>Federal Grant - Public Safety</t>
  </si>
  <si>
    <t>Intergovernmental Revenue</t>
  </si>
  <si>
    <t>Federal Grant - Economic Environment</t>
  </si>
  <si>
    <t>Federal Grant - Physical Environment - Water Supply System</t>
  </si>
  <si>
    <t>Federal Grant - Physical Environment - Other Physical Environment</t>
  </si>
  <si>
    <t>Federal Grant - Transportation - Other Transportation</t>
  </si>
  <si>
    <t>Federal Grant - Human Services - Public Assistance</t>
  </si>
  <si>
    <t>State Grant - Physical Environment - Water Supply System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</si>
  <si>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</si>
  <si>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</si>
  <si>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</si>
  <si>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</si>
  <si>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</si>
  <si>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</si>
  <si>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</si>
  <si>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</si>
  <si>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</si>
  <si>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</si>
  <si>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</si>
  <si>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</si>
  <si>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</si>
  <si>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Transportation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</si>
  <si>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</si>
  <si>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</si>
  <si>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</si>
  <si>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</si>
  <si>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</si>
  <si>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</si>
  <si>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</si>
  <si>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</si>
  <si>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</si>
  <si>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</si>
  <si>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</si>
  <si>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</si>
  <si>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</si>
  <si>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</si>
  <si>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</si>
  <si>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</si>
  <si>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</si>
  <si>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</si>
  <si>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Culture / Recreation - Parks and Recreation</t>
  </si>
  <si>
    <t>Culture / Recreation - Cultural Services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</si>
  <si>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</si>
  <si>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</si>
  <si>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</si>
  <si>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</si>
  <si>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</si>
  <si>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</si>
  <si>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</si>
  <si>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</si>
  <si>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</si>
  <si>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</si>
  <si>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</si>
  <si>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</si>
  <si>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</si>
  <si>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</si>
  <si>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</si>
  <si>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</si>
  <si>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</si>
  <si>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</si>
  <si>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</si>
  <si>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</si>
  <si>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</si>
  <si>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</si>
  <si>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</si>
  <si>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</si>
  <si>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</si>
  <si>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</si>
  <si>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Miramar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</si>
  <si>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</si>
  <si>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</si>
  <si>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</si>
  <si>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Federal Grant - Human Services - Other Human Services</t>
  </si>
  <si>
    <t>State Grant - Public Safety</t>
  </si>
  <si>
    <t>State Grant - Human Services - Health or Hospitals</t>
  </si>
  <si>
    <t>State Shared Revenues - Public Safety - Emergency Management Assistance</t>
  </si>
  <si>
    <t>Grants from Other Local Units - Physical Environment</t>
  </si>
  <si>
    <t>General Gov't (Not Court-Related) - Recording Fees</t>
  </si>
  <si>
    <t>Culture / Recreation - Special Events</t>
  </si>
  <si>
    <t>Court-Ordered Judgments and Fines - As Decided by Traffic Court</t>
  </si>
  <si>
    <t>Federal Fines and Forfeits</t>
  </si>
  <si>
    <t>State Fines and Forfeits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</si>
  <si>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</si>
  <si>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</si>
  <si>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</si>
  <si>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</si>
  <si>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Other Physical Environment Charges</t>
  </si>
  <si>
    <t>Contributions from Enterprise Operations</t>
  </si>
  <si>
    <t>2011 Municipal Population:</t>
  </si>
  <si>
    <t>Local Fiscal Year Ended September 30, 2012</t>
  </si>
  <si>
    <t>2012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</si>
  <si>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</si>
  <si>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</si>
  <si>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</si>
  <si>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</si>
  <si>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</si>
  <si>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Franchise Fee - Telecommunications</t>
  </si>
  <si>
    <t>Impact Fees - Residential - Physical Environment</t>
  </si>
  <si>
    <t>Impact Fees - Commercial - Physical Environment</t>
  </si>
  <si>
    <t>Other Permits, Fees, and Special Assessments</t>
  </si>
  <si>
    <t>State Grant - Economic Environment</t>
  </si>
  <si>
    <t>State Grant - Human Services - Public Welfare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</si>
  <si>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</si>
  <si>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</si>
  <si>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</si>
  <si>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</si>
  <si>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Public Safety - Enhanced 911 Fee</t>
  </si>
  <si>
    <t>Grants from Other Local Units - Human Services</t>
  </si>
  <si>
    <t>General Government - Internal Service Fund Fees and Charges</t>
  </si>
  <si>
    <t>General Government - Administrative Service Fees</t>
  </si>
  <si>
    <t>General Government - Other General Government Charges and Fees</t>
  </si>
  <si>
    <t>Public Safety - Fire Protection</t>
  </si>
  <si>
    <t>Public Safety - Other Public Safety Charges and Fees</t>
  </si>
  <si>
    <t>Physical Environment - Water / Sewer Combination Utility</t>
  </si>
  <si>
    <t>Human Services - Other Human Services Charges</t>
  </si>
  <si>
    <t>Sales - Disposition of Fixed Assets</t>
  </si>
  <si>
    <t>Proprietary Non-Operating - Other Grants and Donations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</si>
  <si>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</si>
  <si>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</si>
  <si>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</si>
  <si>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</si>
  <si>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</si>
  <si>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</si>
  <si>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</si>
  <si>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</si>
  <si>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</si>
  <si>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</si>
  <si>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</si>
  <si>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</si>
  <si>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</si>
  <si>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Proceeds - Proceeds from Refunding Bonds</t>
  </si>
  <si>
    <t>2015 Municipal Population:</t>
  </si>
  <si>
    <t>Local Fiscal Year Ended September 30, 2016</t>
  </si>
  <si>
    <t>Grants from Other Local Units - Culture / Recreation</t>
  </si>
  <si>
    <t>Grants from Other Local Units - Other</t>
  </si>
  <si>
    <t>Other Miscellaneous Revenues - Settlements</t>
  </si>
  <si>
    <t>Proceeds - Installment Purchases and Capital Lease Proceeds</t>
  </si>
  <si>
    <t>2016 Municipal Population:</t>
  </si>
  <si>
    <t>Local Fiscal Year Ended September 30, 2017</t>
  </si>
  <si>
    <t>Proceeds of General Capital Asset Dispositions - Sales</t>
  </si>
  <si>
    <t>Proprietary Non-Operating - Capital Contributions from State Government</t>
  </si>
  <si>
    <t>2017 Municipal Population:</t>
  </si>
  <si>
    <t>Local Fiscal Year Ended September 30, 2018</t>
  </si>
  <si>
    <t>Federal Grant - Culture / Recreation</t>
  </si>
  <si>
    <t>2018 Municipal Population:</t>
  </si>
  <si>
    <t>Local Fiscal Year Ended September 30, 2019</t>
  </si>
  <si>
    <t>Interest and Other Earnings - Dividends</t>
  </si>
  <si>
    <t>2019 Municipal Population:</t>
  </si>
  <si>
    <t>Local Fiscal Year Ended September 30, 2020</t>
  </si>
  <si>
    <t>Impact Fees - Commercial - Public Safety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</si>
  <si>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</si>
  <si>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</si>
  <si>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</si>
  <si>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</si>
  <si>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</si>
  <si>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</si>
  <si>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</si>
  <si>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</si>
  <si>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</si>
  <si>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</si>
  <si>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</si>
  <si>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</si>
  <si>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</si>
  <si>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</si>
  <si>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</si>
  <si>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</si>
  <si>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</si>
  <si>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</si>
  <si>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Sale of Contraband Property Seized by Law Enforcement</t>
  </si>
  <si>
    <t>2021 Municipal Population:</t>
  </si>
  <si>
    <t>Local Fiscal Year Ended September 30, 2022</t>
  </si>
  <si>
    <t>Proprietary Non-Operating Sources - Interest</t>
  </si>
  <si>
    <t>Proprietary Non-Operating Sources - Federal Grants and Donations</t>
  </si>
  <si>
    <t>2022 Municipal Population:</t>
  </si>
  <si>
    <t>Proceeds - Leases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</si>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</sst>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8754-43A4-4859-9B19-AC8F56457704}">
  <sheetPr>
    <pageSetUpPr fitToPage="1"/>
  </sheetPr>
  <dimension ref="A1:ED9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86</v>
      </c>
      <c r="B3" s="108"/>
      <c r="C3" s="109"/>
      <c r="D3" s="113" t="s">
        <v>49</v>
      </c>
      <c r="E3" s="114"/>
      <c r="F3" s="114"/>
      <c r="G3" s="114"/>
      <c r="H3" s="115"/>
      <c r="I3" s="113" t="s">
        <v>50</v>
      </c>
      <c r="J3" s="115"/>
      <c r="K3" s="113" t="s">
        <v>52</v>
      </c>
      <c r="L3" s="114"/>
      <c r="M3" s="115"/>
      <c r="N3" s="49"/>
      <c r="O3" s="50"/>
      <c r="P3" s="116" t="s">
        <v>178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87</v>
      </c>
      <c r="F4" s="52" t="s">
        <v>88</v>
      </c>
      <c r="G4" s="52" t="s">
        <v>89</v>
      </c>
      <c r="H4" s="52" t="s">
        <v>6</v>
      </c>
      <c r="I4" s="52" t="s">
        <v>7</v>
      </c>
      <c r="J4" s="53" t="s">
        <v>90</v>
      </c>
      <c r="K4" s="53" t="s">
        <v>8</v>
      </c>
      <c r="L4" s="53" t="s">
        <v>9</v>
      </c>
      <c r="M4" s="53" t="s">
        <v>179</v>
      </c>
      <c r="N4" s="53" t="s">
        <v>10</v>
      </c>
      <c r="O4" s="53" t="s">
        <v>180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181</v>
      </c>
      <c r="B5" s="57"/>
      <c r="C5" s="57"/>
      <c r="D5" s="58">
        <f>SUM(D6:D15)</f>
        <v>109257599</v>
      </c>
      <c r="E5" s="58">
        <f>SUM(E6:E15)</f>
        <v>0</v>
      </c>
      <c r="F5" s="58">
        <f>SUM(F6:F15)</f>
        <v>0</v>
      </c>
      <c r="G5" s="58">
        <f>SUM(G6:G15)</f>
        <v>2368857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0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111626456</v>
      </c>
      <c r="P5" s="60">
        <f>(O5/P$89)</f>
        <v>805.44379825384226</v>
      </c>
      <c r="Q5" s="61"/>
    </row>
    <row r="6" spans="1:134">
      <c r="A6" s="63"/>
      <c r="B6" s="64">
        <v>311</v>
      </c>
      <c r="C6" s="65" t="s">
        <v>3</v>
      </c>
      <c r="D6" s="66">
        <v>85708861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85708861</v>
      </c>
      <c r="P6" s="67">
        <f>(O6/P$89)</f>
        <v>618.43467061115518</v>
      </c>
      <c r="Q6" s="68"/>
    </row>
    <row r="7" spans="1:134">
      <c r="A7" s="63"/>
      <c r="B7" s="64">
        <v>312.41000000000003</v>
      </c>
      <c r="C7" s="65" t="s">
        <v>182</v>
      </c>
      <c r="D7" s="66">
        <v>0</v>
      </c>
      <c r="E7" s="66">
        <v>0</v>
      </c>
      <c r="F7" s="66">
        <v>0</v>
      </c>
      <c r="G7" s="66">
        <v>1393776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1393776</v>
      </c>
      <c r="P7" s="67">
        <f>(O7/P$89)</f>
        <v>10.056829497077711</v>
      </c>
      <c r="Q7" s="68"/>
    </row>
    <row r="8" spans="1:134">
      <c r="A8" s="63"/>
      <c r="B8" s="64">
        <v>312.43</v>
      </c>
      <c r="C8" s="65" t="s">
        <v>183</v>
      </c>
      <c r="D8" s="66">
        <v>0</v>
      </c>
      <c r="E8" s="66">
        <v>0</v>
      </c>
      <c r="F8" s="66">
        <v>0</v>
      </c>
      <c r="G8" s="66">
        <v>975081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975081</v>
      </c>
      <c r="P8" s="67">
        <f>(O8/P$89)</f>
        <v>7.0357240782163215</v>
      </c>
      <c r="Q8" s="68"/>
    </row>
    <row r="9" spans="1:134">
      <c r="A9" s="63"/>
      <c r="B9" s="64">
        <v>312.51</v>
      </c>
      <c r="C9" s="65" t="s">
        <v>117</v>
      </c>
      <c r="D9" s="66">
        <v>2128056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2128056</v>
      </c>
      <c r="P9" s="67">
        <f>(O9/P$89)</f>
        <v>15.355047261707194</v>
      </c>
      <c r="Q9" s="68"/>
    </row>
    <row r="10" spans="1:134">
      <c r="A10" s="63"/>
      <c r="B10" s="64">
        <v>312.52</v>
      </c>
      <c r="C10" s="65" t="s">
        <v>118</v>
      </c>
      <c r="D10" s="66">
        <v>1521206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1521206</v>
      </c>
      <c r="P10" s="67">
        <f>(O10/P$89)</f>
        <v>10.976304206652717</v>
      </c>
      <c r="Q10" s="68"/>
    </row>
    <row r="11" spans="1:134">
      <c r="A11" s="63"/>
      <c r="B11" s="64">
        <v>314.10000000000002</v>
      </c>
      <c r="C11" s="65" t="s">
        <v>11</v>
      </c>
      <c r="D11" s="66">
        <v>11302566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11302566</v>
      </c>
      <c r="P11" s="67">
        <f>(O11/P$89)</f>
        <v>81.553979363590443</v>
      </c>
      <c r="Q11" s="68"/>
    </row>
    <row r="12" spans="1:134">
      <c r="A12" s="63"/>
      <c r="B12" s="64">
        <v>314.3</v>
      </c>
      <c r="C12" s="65" t="s">
        <v>12</v>
      </c>
      <c r="D12" s="66">
        <v>2595874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2595874</v>
      </c>
      <c r="P12" s="67">
        <f>(O12/P$89)</f>
        <v>18.730601053467062</v>
      </c>
      <c r="Q12" s="68"/>
    </row>
    <row r="13" spans="1:134">
      <c r="A13" s="63"/>
      <c r="B13" s="64">
        <v>314.39999999999998</v>
      </c>
      <c r="C13" s="65" t="s">
        <v>13</v>
      </c>
      <c r="D13" s="66">
        <v>337550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337550</v>
      </c>
      <c r="P13" s="67">
        <f>(O13/P$89)</f>
        <v>2.4356014142434521</v>
      </c>
      <c r="Q13" s="68"/>
    </row>
    <row r="14" spans="1:134">
      <c r="A14" s="63"/>
      <c r="B14" s="64">
        <v>315.10000000000002</v>
      </c>
      <c r="C14" s="65" t="s">
        <v>184</v>
      </c>
      <c r="D14" s="66">
        <v>3901332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3901332</v>
      </c>
      <c r="P14" s="67">
        <f>(O14/P$89)</f>
        <v>28.150169564903674</v>
      </c>
      <c r="Q14" s="68"/>
    </row>
    <row r="15" spans="1:134">
      <c r="A15" s="63"/>
      <c r="B15" s="64">
        <v>316</v>
      </c>
      <c r="C15" s="65" t="s">
        <v>120</v>
      </c>
      <c r="D15" s="66">
        <v>1762154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1762154</v>
      </c>
      <c r="P15" s="67">
        <f>(O15/P$89)</f>
        <v>12.714871202828487</v>
      </c>
      <c r="Q15" s="68"/>
    </row>
    <row r="16" spans="1:134" ht="15.75">
      <c r="A16" s="69" t="s">
        <v>16</v>
      </c>
      <c r="B16" s="70"/>
      <c r="C16" s="71"/>
      <c r="D16" s="72">
        <f>SUM(D17:D28)</f>
        <v>42433302</v>
      </c>
      <c r="E16" s="72">
        <f>SUM(E17:E28)</f>
        <v>0</v>
      </c>
      <c r="F16" s="72">
        <f>SUM(F17:F28)</f>
        <v>0</v>
      </c>
      <c r="G16" s="72">
        <f>SUM(G17:G28)</f>
        <v>117145</v>
      </c>
      <c r="H16" s="72">
        <f>SUM(H17:H28)</f>
        <v>0</v>
      </c>
      <c r="I16" s="72">
        <f>SUM(I17:I28)</f>
        <v>7233954</v>
      </c>
      <c r="J16" s="72">
        <f>SUM(J17:J28)</f>
        <v>0</v>
      </c>
      <c r="K16" s="72">
        <f>SUM(K17:K28)</f>
        <v>0</v>
      </c>
      <c r="L16" s="72">
        <f>SUM(L17:L28)</f>
        <v>0</v>
      </c>
      <c r="M16" s="72">
        <f>SUM(M17:M28)</f>
        <v>0</v>
      </c>
      <c r="N16" s="72">
        <f>SUM(N17:N28)</f>
        <v>0</v>
      </c>
      <c r="O16" s="73">
        <f>SUM(D16:N16)</f>
        <v>49784401</v>
      </c>
      <c r="P16" s="74">
        <f>(O16/P$89)</f>
        <v>359.22073021141495</v>
      </c>
      <c r="Q16" s="75"/>
    </row>
    <row r="17" spans="1:17">
      <c r="A17" s="63"/>
      <c r="B17" s="64">
        <v>322</v>
      </c>
      <c r="C17" s="65" t="s">
        <v>185</v>
      </c>
      <c r="D17" s="66">
        <v>8342133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8342133</v>
      </c>
      <c r="P17" s="67">
        <f>(O17/P$89)</f>
        <v>60.192892705101379</v>
      </c>
      <c r="Q17" s="68"/>
    </row>
    <row r="18" spans="1:17">
      <c r="A18" s="63"/>
      <c r="B18" s="64">
        <v>322.89999999999998</v>
      </c>
      <c r="C18" s="65" t="s">
        <v>186</v>
      </c>
      <c r="D18" s="66">
        <v>2389</v>
      </c>
      <c r="E18" s="66">
        <v>0</v>
      </c>
      <c r="F18" s="66">
        <v>0</v>
      </c>
      <c r="G18" s="66">
        <v>0</v>
      </c>
      <c r="H18" s="66">
        <v>0</v>
      </c>
      <c r="I18" s="66">
        <v>151096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8" si="1">SUM(D18:N18)</f>
        <v>153485</v>
      </c>
      <c r="P18" s="67">
        <f>(O18/P$89)</f>
        <v>1.1074752868172306</v>
      </c>
      <c r="Q18" s="68"/>
    </row>
    <row r="19" spans="1:17">
      <c r="A19" s="63"/>
      <c r="B19" s="64">
        <v>323.10000000000002</v>
      </c>
      <c r="C19" s="65" t="s">
        <v>17</v>
      </c>
      <c r="D19" s="66">
        <v>8997630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8997630</v>
      </c>
      <c r="P19" s="67">
        <f>(O19/P$89)</f>
        <v>64.922649541813982</v>
      </c>
      <c r="Q19" s="68"/>
    </row>
    <row r="20" spans="1:17">
      <c r="A20" s="63"/>
      <c r="B20" s="64">
        <v>323.39999999999998</v>
      </c>
      <c r="C20" s="65" t="s">
        <v>18</v>
      </c>
      <c r="D20" s="66">
        <v>20823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20823</v>
      </c>
      <c r="P20" s="67">
        <f>(O20/P$89)</f>
        <v>0.15024893570964717</v>
      </c>
      <c r="Q20" s="68"/>
    </row>
    <row r="21" spans="1:17">
      <c r="A21" s="63"/>
      <c r="B21" s="64">
        <v>323.7</v>
      </c>
      <c r="C21" s="65" t="s">
        <v>19</v>
      </c>
      <c r="D21" s="66">
        <v>2714490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2714490</v>
      </c>
      <c r="P21" s="67">
        <f>(O21/P$89)</f>
        <v>19.58647810087308</v>
      </c>
      <c r="Q21" s="68"/>
    </row>
    <row r="22" spans="1:17">
      <c r="A22" s="63"/>
      <c r="B22" s="64">
        <v>323.89999999999998</v>
      </c>
      <c r="C22" s="65" t="s">
        <v>20</v>
      </c>
      <c r="D22" s="66">
        <v>76800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76800</v>
      </c>
      <c r="P22" s="67">
        <f>(O22/P$89)</f>
        <v>0.5541525362580273</v>
      </c>
      <c r="Q22" s="68"/>
    </row>
    <row r="23" spans="1:17">
      <c r="A23" s="63"/>
      <c r="B23" s="64">
        <v>324.11</v>
      </c>
      <c r="C23" s="65" t="s">
        <v>21</v>
      </c>
      <c r="D23" s="66">
        <v>0</v>
      </c>
      <c r="E23" s="66">
        <v>0</v>
      </c>
      <c r="F23" s="66">
        <v>0</v>
      </c>
      <c r="G23" s="66">
        <v>12425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12425</v>
      </c>
      <c r="P23" s="67">
        <f>(O23/P$89)</f>
        <v>8.9652933112057145E-2</v>
      </c>
      <c r="Q23" s="68"/>
    </row>
    <row r="24" spans="1:17">
      <c r="A24" s="63"/>
      <c r="B24" s="64">
        <v>324.12</v>
      </c>
      <c r="C24" s="65" t="s">
        <v>174</v>
      </c>
      <c r="D24" s="66">
        <v>0</v>
      </c>
      <c r="E24" s="66">
        <v>0</v>
      </c>
      <c r="F24" s="66">
        <v>0</v>
      </c>
      <c r="G24" s="66">
        <v>45151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45151</v>
      </c>
      <c r="P24" s="67">
        <f>(O24/P$89)</f>
        <v>0.32578829641388268</v>
      </c>
      <c r="Q24" s="68"/>
    </row>
    <row r="25" spans="1:17">
      <c r="A25" s="63"/>
      <c r="B25" s="64">
        <v>324.20999999999998</v>
      </c>
      <c r="C25" s="65" t="s">
        <v>122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119178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119178</v>
      </c>
      <c r="P25" s="67">
        <f>(O25/P$89)</f>
        <v>0.85993217403853095</v>
      </c>
      <c r="Q25" s="68"/>
    </row>
    <row r="26" spans="1:17">
      <c r="A26" s="63"/>
      <c r="B26" s="64">
        <v>324.22000000000003</v>
      </c>
      <c r="C26" s="65" t="s">
        <v>123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382701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382701</v>
      </c>
      <c r="P26" s="67">
        <f>(O26/P$89)</f>
        <v>2.7613897106573346</v>
      </c>
      <c r="Q26" s="68"/>
    </row>
    <row r="27" spans="1:17">
      <c r="A27" s="63"/>
      <c r="B27" s="64">
        <v>324.61</v>
      </c>
      <c r="C27" s="65" t="s">
        <v>22</v>
      </c>
      <c r="D27" s="66">
        <v>0</v>
      </c>
      <c r="E27" s="66">
        <v>0</v>
      </c>
      <c r="F27" s="66">
        <v>0</v>
      </c>
      <c r="G27" s="66">
        <v>59569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59569</v>
      </c>
      <c r="P27" s="67">
        <f>(O27/P$89)</f>
        <v>0.42982177646294828</v>
      </c>
      <c r="Q27" s="68"/>
    </row>
    <row r="28" spans="1:17">
      <c r="A28" s="63"/>
      <c r="B28" s="64">
        <v>325.2</v>
      </c>
      <c r="C28" s="65" t="s">
        <v>24</v>
      </c>
      <c r="D28" s="66">
        <v>22279037</v>
      </c>
      <c r="E28" s="66">
        <v>0</v>
      </c>
      <c r="F28" s="66">
        <v>0</v>
      </c>
      <c r="G28" s="66">
        <v>0</v>
      </c>
      <c r="H28" s="66">
        <v>0</v>
      </c>
      <c r="I28" s="66">
        <v>6580979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28860016</v>
      </c>
      <c r="P28" s="67">
        <f>(O28/P$89)</f>
        <v>208.24024821415688</v>
      </c>
      <c r="Q28" s="68"/>
    </row>
    <row r="29" spans="1:17" ht="15.75">
      <c r="A29" s="69" t="s">
        <v>187</v>
      </c>
      <c r="B29" s="70"/>
      <c r="C29" s="71"/>
      <c r="D29" s="72">
        <f>SUM(D30:D50)</f>
        <v>20872313</v>
      </c>
      <c r="E29" s="72">
        <f>SUM(E30:E50)</f>
        <v>6523872</v>
      </c>
      <c r="F29" s="72">
        <f>SUM(F30:F50)</f>
        <v>0</v>
      </c>
      <c r="G29" s="72">
        <f>SUM(G30:G50)</f>
        <v>7068474</v>
      </c>
      <c r="H29" s="72">
        <f>SUM(H30:H50)</f>
        <v>0</v>
      </c>
      <c r="I29" s="72">
        <f>SUM(I30:I50)</f>
        <v>0</v>
      </c>
      <c r="J29" s="72">
        <f>SUM(J30:J50)</f>
        <v>0</v>
      </c>
      <c r="K29" s="72">
        <f>SUM(K30:K50)</f>
        <v>0</v>
      </c>
      <c r="L29" s="72">
        <f>SUM(L30:L50)</f>
        <v>0</v>
      </c>
      <c r="M29" s="72">
        <f>SUM(M30:M50)</f>
        <v>0</v>
      </c>
      <c r="N29" s="72">
        <f>SUM(N30:N50)</f>
        <v>0</v>
      </c>
      <c r="O29" s="73">
        <f>SUM(D29:N29)</f>
        <v>34464659</v>
      </c>
      <c r="P29" s="74">
        <f>(O29/P$89)</f>
        <v>248.6807056786204</v>
      </c>
      <c r="Q29" s="75"/>
    </row>
    <row r="30" spans="1:17">
      <c r="A30" s="63"/>
      <c r="B30" s="64">
        <v>331.2</v>
      </c>
      <c r="C30" s="65" t="s">
        <v>25</v>
      </c>
      <c r="D30" s="66">
        <v>0</v>
      </c>
      <c r="E30" s="66">
        <v>359717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359717</v>
      </c>
      <c r="P30" s="67">
        <f>(O30/P$89)</f>
        <v>2.5955480193376146</v>
      </c>
      <c r="Q30" s="68"/>
    </row>
    <row r="31" spans="1:17">
      <c r="A31" s="63"/>
      <c r="B31" s="64">
        <v>331.49</v>
      </c>
      <c r="C31" s="65" t="s">
        <v>30</v>
      </c>
      <c r="D31" s="66">
        <v>0</v>
      </c>
      <c r="E31" s="66">
        <v>64677</v>
      </c>
      <c r="F31" s="66">
        <v>0</v>
      </c>
      <c r="G31" s="66">
        <v>715754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45" si="2">SUM(D31:N31)</f>
        <v>780431</v>
      </c>
      <c r="P31" s="67">
        <f>(O31/P$89)</f>
        <v>5.6312215888592254</v>
      </c>
      <c r="Q31" s="68"/>
    </row>
    <row r="32" spans="1:17">
      <c r="A32" s="63"/>
      <c r="B32" s="64">
        <v>331.5</v>
      </c>
      <c r="C32" s="65" t="s">
        <v>27</v>
      </c>
      <c r="D32" s="66">
        <v>1062823</v>
      </c>
      <c r="E32" s="66">
        <v>2180388</v>
      </c>
      <c r="F32" s="66">
        <v>0</v>
      </c>
      <c r="G32" s="66">
        <v>995554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4238765</v>
      </c>
      <c r="P32" s="67">
        <f>(O32/P$89)</f>
        <v>30.584926762392669</v>
      </c>
      <c r="Q32" s="68"/>
    </row>
    <row r="33" spans="1:17">
      <c r="A33" s="63"/>
      <c r="B33" s="64">
        <v>331.51</v>
      </c>
      <c r="C33" s="65" t="s">
        <v>188</v>
      </c>
      <c r="D33" s="66">
        <v>0</v>
      </c>
      <c r="E33" s="66">
        <v>647669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647669</v>
      </c>
      <c r="P33" s="67">
        <f>(O33/P$89)</f>
        <v>4.6732736849700558</v>
      </c>
      <c r="Q33" s="68"/>
    </row>
    <row r="34" spans="1:17">
      <c r="A34" s="63"/>
      <c r="B34" s="64">
        <v>331.62</v>
      </c>
      <c r="C34" s="65" t="s">
        <v>31</v>
      </c>
      <c r="D34" s="66">
        <v>0</v>
      </c>
      <c r="E34" s="66">
        <v>1104460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1104460</v>
      </c>
      <c r="P34" s="67">
        <f>(O34/P$89)</f>
        <v>7.9692618515044371</v>
      </c>
      <c r="Q34" s="68"/>
    </row>
    <row r="35" spans="1:17">
      <c r="A35" s="63"/>
      <c r="B35" s="64">
        <v>331.69</v>
      </c>
      <c r="C35" s="65" t="s">
        <v>97</v>
      </c>
      <c r="D35" s="66">
        <v>0</v>
      </c>
      <c r="E35" s="66">
        <v>517156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517156</v>
      </c>
      <c r="P35" s="67">
        <f>(O35/P$89)</f>
        <v>3.7315535031387546</v>
      </c>
      <c r="Q35" s="68"/>
    </row>
    <row r="36" spans="1:17">
      <c r="A36" s="63"/>
      <c r="B36" s="64">
        <v>334.39</v>
      </c>
      <c r="C36" s="65" t="s">
        <v>34</v>
      </c>
      <c r="D36" s="66">
        <v>0</v>
      </c>
      <c r="E36" s="66">
        <v>0</v>
      </c>
      <c r="F36" s="66">
        <v>0</v>
      </c>
      <c r="G36" s="66">
        <v>250000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250000</v>
      </c>
      <c r="P36" s="67">
        <f>(O36/P$89)</f>
        <v>1.8038819539649324</v>
      </c>
      <c r="Q36" s="68"/>
    </row>
    <row r="37" spans="1:17">
      <c r="A37" s="63"/>
      <c r="B37" s="64">
        <v>334.49</v>
      </c>
      <c r="C37" s="65" t="s">
        <v>35</v>
      </c>
      <c r="D37" s="66">
        <v>0</v>
      </c>
      <c r="E37" s="66">
        <v>100287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100287</v>
      </c>
      <c r="P37" s="67">
        <f>(O37/P$89)</f>
        <v>0.72362363806912477</v>
      </c>
      <c r="Q37" s="68"/>
    </row>
    <row r="38" spans="1:17">
      <c r="A38" s="63"/>
      <c r="B38" s="64">
        <v>334.5</v>
      </c>
      <c r="C38" s="65" t="s">
        <v>125</v>
      </c>
      <c r="D38" s="66">
        <v>52273</v>
      </c>
      <c r="E38" s="66">
        <v>950052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1002325</v>
      </c>
      <c r="P38" s="67">
        <f>(O38/P$89)</f>
        <v>7.2323039180316044</v>
      </c>
      <c r="Q38" s="68"/>
    </row>
    <row r="39" spans="1:17">
      <c r="A39" s="63"/>
      <c r="B39" s="64">
        <v>334.69</v>
      </c>
      <c r="C39" s="65" t="s">
        <v>36</v>
      </c>
      <c r="D39" s="66">
        <v>0</v>
      </c>
      <c r="E39" s="66">
        <v>287263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287263</v>
      </c>
      <c r="P39" s="67">
        <f>(O39/P$89)</f>
        <v>2.0727541669673135</v>
      </c>
      <c r="Q39" s="68"/>
    </row>
    <row r="40" spans="1:17">
      <c r="A40" s="63"/>
      <c r="B40" s="64">
        <v>334.7</v>
      </c>
      <c r="C40" s="65" t="s">
        <v>37</v>
      </c>
      <c r="D40" s="66">
        <v>0</v>
      </c>
      <c r="E40" s="66">
        <v>0</v>
      </c>
      <c r="F40" s="66">
        <v>0</v>
      </c>
      <c r="G40" s="66">
        <v>50000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50000</v>
      </c>
      <c r="P40" s="67">
        <f>(O40/P$89)</f>
        <v>0.36077639079298651</v>
      </c>
      <c r="Q40" s="68"/>
    </row>
    <row r="41" spans="1:17">
      <c r="A41" s="63"/>
      <c r="B41" s="64">
        <v>335.125</v>
      </c>
      <c r="C41" s="65" t="s">
        <v>189</v>
      </c>
      <c r="D41" s="66">
        <v>5644278</v>
      </c>
      <c r="E41" s="66">
        <v>0</v>
      </c>
      <c r="F41" s="66">
        <v>0</v>
      </c>
      <c r="G41" s="66">
        <v>1350729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6995007</v>
      </c>
      <c r="P41" s="67">
        <f>(O41/P$89)</f>
        <v>50.472667580633527</v>
      </c>
      <c r="Q41" s="68"/>
    </row>
    <row r="42" spans="1:17">
      <c r="A42" s="63"/>
      <c r="B42" s="64">
        <v>335.14</v>
      </c>
      <c r="C42" s="65" t="s">
        <v>128</v>
      </c>
      <c r="D42" s="66">
        <v>24990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24990</v>
      </c>
      <c r="P42" s="67">
        <f>(O42/P$89)</f>
        <v>0.18031604011833466</v>
      </c>
      <c r="Q42" s="68"/>
    </row>
    <row r="43" spans="1:17">
      <c r="A43" s="63"/>
      <c r="B43" s="64">
        <v>335.15</v>
      </c>
      <c r="C43" s="65" t="s">
        <v>129</v>
      </c>
      <c r="D43" s="66">
        <v>27798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27798</v>
      </c>
      <c r="P43" s="67">
        <f>(O43/P$89)</f>
        <v>0.20057724222526876</v>
      </c>
      <c r="Q43" s="68"/>
    </row>
    <row r="44" spans="1:17">
      <c r="A44" s="63"/>
      <c r="B44" s="64">
        <v>335.18</v>
      </c>
      <c r="C44" s="65" t="s">
        <v>190</v>
      </c>
      <c r="D44" s="66">
        <v>11419789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2"/>
        <v>11419789</v>
      </c>
      <c r="P44" s="67">
        <f>(O44/P$89)</f>
        <v>82.39980518074897</v>
      </c>
      <c r="Q44" s="68"/>
    </row>
    <row r="45" spans="1:17">
      <c r="A45" s="63"/>
      <c r="B45" s="64">
        <v>335.21</v>
      </c>
      <c r="C45" s="65" t="s">
        <v>43</v>
      </c>
      <c r="D45" s="66">
        <v>81941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2"/>
        <v>81941</v>
      </c>
      <c r="P45" s="67">
        <f>(O45/P$89)</f>
        <v>0.59124756475936213</v>
      </c>
      <c r="Q45" s="68"/>
    </row>
    <row r="46" spans="1:17">
      <c r="A46" s="63"/>
      <c r="B46" s="64">
        <v>335.45</v>
      </c>
      <c r="C46" s="65" t="s">
        <v>191</v>
      </c>
      <c r="D46" s="66">
        <v>67557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49" si="3">SUM(D46:N46)</f>
        <v>67557</v>
      </c>
      <c r="P46" s="67">
        <f>(O46/P$89)</f>
        <v>0.48745941265603576</v>
      </c>
      <c r="Q46" s="68"/>
    </row>
    <row r="47" spans="1:17">
      <c r="A47" s="63"/>
      <c r="B47" s="64">
        <v>337.4</v>
      </c>
      <c r="C47" s="65" t="s">
        <v>46</v>
      </c>
      <c r="D47" s="66">
        <v>186734</v>
      </c>
      <c r="E47" s="66">
        <v>0</v>
      </c>
      <c r="F47" s="66">
        <v>0</v>
      </c>
      <c r="G47" s="66">
        <v>3706437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3"/>
        <v>3893171</v>
      </c>
      <c r="P47" s="67">
        <f>(O47/P$89)</f>
        <v>28.091283642398441</v>
      </c>
      <c r="Q47" s="68"/>
    </row>
    <row r="48" spans="1:17">
      <c r="A48" s="63"/>
      <c r="B48" s="64">
        <v>337.6</v>
      </c>
      <c r="C48" s="65" t="s">
        <v>132</v>
      </c>
      <c r="D48" s="66">
        <v>33641</v>
      </c>
      <c r="E48" s="66">
        <v>288026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321667</v>
      </c>
      <c r="P48" s="67">
        <f>(O48/P$89)</f>
        <v>2.3209971859441518</v>
      </c>
      <c r="Q48" s="68"/>
    </row>
    <row r="49" spans="1:17">
      <c r="A49" s="63"/>
      <c r="B49" s="64">
        <v>337.9</v>
      </c>
      <c r="C49" s="65" t="s">
        <v>159</v>
      </c>
      <c r="D49" s="66">
        <v>0</v>
      </c>
      <c r="E49" s="66">
        <v>24177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24177</v>
      </c>
      <c r="P49" s="67">
        <f>(O49/P$89)</f>
        <v>0.17444981600404069</v>
      </c>
      <c r="Q49" s="68"/>
    </row>
    <row r="50" spans="1:17">
      <c r="A50" s="63"/>
      <c r="B50" s="64">
        <v>338</v>
      </c>
      <c r="C50" s="65" t="s">
        <v>47</v>
      </c>
      <c r="D50" s="66">
        <v>2270489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>SUM(D50:N50)</f>
        <v>2270489</v>
      </c>
      <c r="P50" s="67">
        <f>(O50/P$89)</f>
        <v>16.382776535103542</v>
      </c>
      <c r="Q50" s="68"/>
    </row>
    <row r="51" spans="1:17" ht="15.75">
      <c r="A51" s="69" t="s">
        <v>53</v>
      </c>
      <c r="B51" s="70"/>
      <c r="C51" s="71"/>
      <c r="D51" s="72">
        <f>SUM(D52:D67)</f>
        <v>21920834</v>
      </c>
      <c r="E51" s="72">
        <f>SUM(E52:E67)</f>
        <v>1586861</v>
      </c>
      <c r="F51" s="72">
        <f>SUM(F52:F67)</f>
        <v>0</v>
      </c>
      <c r="G51" s="72">
        <f>SUM(G52:G67)</f>
        <v>0</v>
      </c>
      <c r="H51" s="72">
        <f>SUM(H52:H67)</f>
        <v>0</v>
      </c>
      <c r="I51" s="72">
        <f>SUM(I52:I67)</f>
        <v>53657853</v>
      </c>
      <c r="J51" s="72">
        <f>SUM(J52:J67)</f>
        <v>41760368</v>
      </c>
      <c r="K51" s="72">
        <f>SUM(K52:K67)</f>
        <v>0</v>
      </c>
      <c r="L51" s="72">
        <f>SUM(L52:L67)</f>
        <v>0</v>
      </c>
      <c r="M51" s="72">
        <f>SUM(M52:M67)</f>
        <v>0</v>
      </c>
      <c r="N51" s="72">
        <f>SUM(N52:N67)</f>
        <v>0</v>
      </c>
      <c r="O51" s="72">
        <f>SUM(D51:N51)</f>
        <v>118925916</v>
      </c>
      <c r="P51" s="74">
        <f>(O51/P$89)</f>
        <v>858.11325492459775</v>
      </c>
      <c r="Q51" s="75"/>
    </row>
    <row r="52" spans="1:17">
      <c r="A52" s="63"/>
      <c r="B52" s="64">
        <v>341.2</v>
      </c>
      <c r="C52" s="65" t="s">
        <v>133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41760368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66" si="4">SUM(D52:N52)</f>
        <v>41760368</v>
      </c>
      <c r="P52" s="67">
        <f>(O52/P$89)</f>
        <v>301.32309690453855</v>
      </c>
      <c r="Q52" s="68"/>
    </row>
    <row r="53" spans="1:17">
      <c r="A53" s="63"/>
      <c r="B53" s="64">
        <v>341.3</v>
      </c>
      <c r="C53" s="65" t="s">
        <v>134</v>
      </c>
      <c r="D53" s="66">
        <v>6874500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6874500</v>
      </c>
      <c r="P53" s="67">
        <f>(O53/P$89)</f>
        <v>49.603145970127713</v>
      </c>
      <c r="Q53" s="68"/>
    </row>
    <row r="54" spans="1:17">
      <c r="A54" s="63"/>
      <c r="B54" s="64">
        <v>341.9</v>
      </c>
      <c r="C54" s="65" t="s">
        <v>135</v>
      </c>
      <c r="D54" s="66">
        <v>2830050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2830050</v>
      </c>
      <c r="P54" s="67">
        <f>(O54/P$89)</f>
        <v>20.420304495273829</v>
      </c>
      <c r="Q54" s="68"/>
    </row>
    <row r="55" spans="1:17">
      <c r="A55" s="63"/>
      <c r="B55" s="64">
        <v>342.1</v>
      </c>
      <c r="C55" s="65" t="s">
        <v>59</v>
      </c>
      <c r="D55" s="66">
        <v>242405</v>
      </c>
      <c r="E55" s="66">
        <v>1517119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1759524</v>
      </c>
      <c r="P55" s="67">
        <f>(O55/P$89)</f>
        <v>12.695894364672776</v>
      </c>
      <c r="Q55" s="68"/>
    </row>
    <row r="56" spans="1:17">
      <c r="A56" s="63"/>
      <c r="B56" s="64">
        <v>342.2</v>
      </c>
      <c r="C56" s="65" t="s">
        <v>136</v>
      </c>
      <c r="D56" s="66">
        <v>0</v>
      </c>
      <c r="E56" s="66">
        <v>69742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69742</v>
      </c>
      <c r="P56" s="67">
        <f>(O56/P$89)</f>
        <v>0.50322534093368931</v>
      </c>
      <c r="Q56" s="68"/>
    </row>
    <row r="57" spans="1:17">
      <c r="A57" s="63"/>
      <c r="B57" s="64">
        <v>342.5</v>
      </c>
      <c r="C57" s="65" t="s">
        <v>60</v>
      </c>
      <c r="D57" s="66">
        <v>2385020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2385020</v>
      </c>
      <c r="P57" s="67">
        <f>(O57/P$89)</f>
        <v>17.209178151381774</v>
      </c>
      <c r="Q57" s="68"/>
    </row>
    <row r="58" spans="1:17">
      <c r="A58" s="63"/>
      <c r="B58" s="64">
        <v>342.6</v>
      </c>
      <c r="C58" s="65" t="s">
        <v>61</v>
      </c>
      <c r="D58" s="66">
        <v>2463678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2463678</v>
      </c>
      <c r="P58" s="67">
        <f>(O58/P$89)</f>
        <v>17.776737138321668</v>
      </c>
      <c r="Q58" s="68"/>
    </row>
    <row r="59" spans="1:17">
      <c r="A59" s="63"/>
      <c r="B59" s="64">
        <v>343.3</v>
      </c>
      <c r="C59" s="65" t="s">
        <v>62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22911372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22911372</v>
      </c>
      <c r="P59" s="67">
        <f>(O59/P$89)</f>
        <v>165.31764196550978</v>
      </c>
      <c r="Q59" s="68"/>
    </row>
    <row r="60" spans="1:17">
      <c r="A60" s="63"/>
      <c r="B60" s="64">
        <v>343.5</v>
      </c>
      <c r="C60" s="65" t="s">
        <v>64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28393552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28393552</v>
      </c>
      <c r="P60" s="67">
        <f>(O60/P$89)</f>
        <v>204.87446424705968</v>
      </c>
      <c r="Q60" s="68"/>
    </row>
    <row r="61" spans="1:17">
      <c r="A61" s="63"/>
      <c r="B61" s="64">
        <v>343.6</v>
      </c>
      <c r="C61" s="65" t="s">
        <v>138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2352929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2352929</v>
      </c>
      <c r="P61" s="67">
        <f>(O61/P$89)</f>
        <v>16.977624648243019</v>
      </c>
      <c r="Q61" s="68"/>
    </row>
    <row r="62" spans="1:17">
      <c r="A62" s="63"/>
      <c r="B62" s="64">
        <v>343.9</v>
      </c>
      <c r="C62" s="65" t="s">
        <v>111</v>
      </c>
      <c r="D62" s="66">
        <v>366863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366863</v>
      </c>
      <c r="P62" s="67">
        <f>(O62/P$89)</f>
        <v>2.6471101811097482</v>
      </c>
      <c r="Q62" s="68"/>
    </row>
    <row r="63" spans="1:17">
      <c r="A63" s="63"/>
      <c r="B63" s="64">
        <v>346.9</v>
      </c>
      <c r="C63" s="65" t="s">
        <v>139</v>
      </c>
      <c r="D63" s="66">
        <v>1610339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1610339</v>
      </c>
      <c r="P63" s="67">
        <f>(O63/P$89)</f>
        <v>11.619445847463743</v>
      </c>
      <c r="Q63" s="68"/>
    </row>
    <row r="64" spans="1:17">
      <c r="A64" s="63"/>
      <c r="B64" s="64">
        <v>347.2</v>
      </c>
      <c r="C64" s="65" t="s">
        <v>65</v>
      </c>
      <c r="D64" s="66">
        <v>2082889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2082889</v>
      </c>
      <c r="P64" s="67">
        <f>(O64/P$89)</f>
        <v>15.029143516848258</v>
      </c>
      <c r="Q64" s="68"/>
    </row>
    <row r="65" spans="1:17">
      <c r="A65" s="63"/>
      <c r="B65" s="64">
        <v>347.3</v>
      </c>
      <c r="C65" s="65" t="s">
        <v>66</v>
      </c>
      <c r="D65" s="66">
        <v>1165506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1165506</v>
      </c>
      <c r="P65" s="67">
        <f>(O65/P$89)</f>
        <v>8.4097409625514103</v>
      </c>
      <c r="Q65" s="68"/>
    </row>
    <row r="66" spans="1:17">
      <c r="A66" s="63"/>
      <c r="B66" s="64">
        <v>347.4</v>
      </c>
      <c r="C66" s="65" t="s">
        <v>103</v>
      </c>
      <c r="D66" s="66">
        <v>45353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4"/>
        <v>45353</v>
      </c>
      <c r="P66" s="67">
        <f>(O66/P$89)</f>
        <v>0.32724583303268634</v>
      </c>
      <c r="Q66" s="68"/>
    </row>
    <row r="67" spans="1:17">
      <c r="A67" s="63"/>
      <c r="B67" s="64">
        <v>349</v>
      </c>
      <c r="C67" s="65" t="s">
        <v>192</v>
      </c>
      <c r="D67" s="66">
        <v>1854231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>SUM(D67:N67)</f>
        <v>1854231</v>
      </c>
      <c r="P67" s="67">
        <f>(O67/P$89)</f>
        <v>13.379255357529404</v>
      </c>
      <c r="Q67" s="68"/>
    </row>
    <row r="68" spans="1:17" ht="15.75">
      <c r="A68" s="69" t="s">
        <v>54</v>
      </c>
      <c r="B68" s="70"/>
      <c r="C68" s="71"/>
      <c r="D68" s="72">
        <f>SUM(D69:D72)</f>
        <v>417522</v>
      </c>
      <c r="E68" s="72">
        <f>SUM(E69:E72)</f>
        <v>605249</v>
      </c>
      <c r="F68" s="72">
        <f>SUM(F69:F72)</f>
        <v>0</v>
      </c>
      <c r="G68" s="72">
        <f>SUM(G69:G72)</f>
        <v>0</v>
      </c>
      <c r="H68" s="72">
        <f>SUM(H69:H72)</f>
        <v>0</v>
      </c>
      <c r="I68" s="72">
        <f>SUM(I69:I72)</f>
        <v>0</v>
      </c>
      <c r="J68" s="72">
        <f>SUM(J69:J72)</f>
        <v>0</v>
      </c>
      <c r="K68" s="72">
        <f>SUM(K69:K72)</f>
        <v>0</v>
      </c>
      <c r="L68" s="72">
        <f>SUM(L69:L72)</f>
        <v>0</v>
      </c>
      <c r="M68" s="72">
        <f>SUM(M69:M72)</f>
        <v>0</v>
      </c>
      <c r="N68" s="72">
        <f>SUM(N69:N72)</f>
        <v>0</v>
      </c>
      <c r="O68" s="72">
        <f>SUM(D68:N68)</f>
        <v>1022771</v>
      </c>
      <c r="P68" s="74">
        <f>(O68/P$89)</f>
        <v>7.3798325997546721</v>
      </c>
      <c r="Q68" s="75"/>
    </row>
    <row r="69" spans="1:17">
      <c r="A69" s="76"/>
      <c r="B69" s="77">
        <v>351.5</v>
      </c>
      <c r="C69" s="78" t="s">
        <v>104</v>
      </c>
      <c r="D69" s="66">
        <v>198315</v>
      </c>
      <c r="E69" s="66">
        <v>23773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ref="O69:O72" si="5">SUM(D69:N69)</f>
        <v>222088</v>
      </c>
      <c r="P69" s="67">
        <f>(O69/P$89)</f>
        <v>1.6024821415686556</v>
      </c>
      <c r="Q69" s="68"/>
    </row>
    <row r="70" spans="1:17">
      <c r="A70" s="76"/>
      <c r="B70" s="77">
        <v>354</v>
      </c>
      <c r="C70" s="78" t="s">
        <v>74</v>
      </c>
      <c r="D70" s="66">
        <v>219207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5"/>
        <v>219207</v>
      </c>
      <c r="P70" s="67">
        <f>(O70/P$89)</f>
        <v>1.5816942059311638</v>
      </c>
      <c r="Q70" s="68"/>
    </row>
    <row r="71" spans="1:17">
      <c r="A71" s="76"/>
      <c r="B71" s="77">
        <v>355</v>
      </c>
      <c r="C71" s="78" t="s">
        <v>105</v>
      </c>
      <c r="D71" s="66">
        <v>0</v>
      </c>
      <c r="E71" s="66">
        <v>410235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5"/>
        <v>410235</v>
      </c>
      <c r="P71" s="67">
        <f>(O71/P$89)</f>
        <v>2.9600620535392164</v>
      </c>
      <c r="Q71" s="68"/>
    </row>
    <row r="72" spans="1:17">
      <c r="A72" s="76"/>
      <c r="B72" s="77">
        <v>356</v>
      </c>
      <c r="C72" s="78" t="s">
        <v>106</v>
      </c>
      <c r="D72" s="66">
        <v>0</v>
      </c>
      <c r="E72" s="66">
        <v>171241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5"/>
        <v>171241</v>
      </c>
      <c r="P72" s="67">
        <f>(O72/P$89)</f>
        <v>1.235594198715636</v>
      </c>
      <c r="Q72" s="68"/>
    </row>
    <row r="73" spans="1:17" ht="15.75">
      <c r="A73" s="69" t="s">
        <v>4</v>
      </c>
      <c r="B73" s="70"/>
      <c r="C73" s="71"/>
      <c r="D73" s="72">
        <f>SUM(D74:D81)</f>
        <v>8003492</v>
      </c>
      <c r="E73" s="72">
        <f>SUM(E74:E81)</f>
        <v>250235</v>
      </c>
      <c r="F73" s="72">
        <f>SUM(F74:F81)</f>
        <v>11419</v>
      </c>
      <c r="G73" s="72">
        <f>SUM(G74:G81)</f>
        <v>789514</v>
      </c>
      <c r="H73" s="72">
        <f>SUM(H74:H81)</f>
        <v>0</v>
      </c>
      <c r="I73" s="72">
        <f>SUM(I74:I81)</f>
        <v>62972</v>
      </c>
      <c r="J73" s="72">
        <f>SUM(J74:J81)</f>
        <v>1506639</v>
      </c>
      <c r="K73" s="72">
        <f>SUM(K74:K81)</f>
        <v>105239283</v>
      </c>
      <c r="L73" s="72">
        <f>SUM(L74:L81)</f>
        <v>0</v>
      </c>
      <c r="M73" s="72">
        <f>SUM(M74:M81)</f>
        <v>0</v>
      </c>
      <c r="N73" s="72">
        <f>SUM(N74:N81)</f>
        <v>0</v>
      </c>
      <c r="O73" s="72">
        <f>SUM(D73:N73)</f>
        <v>115863554</v>
      </c>
      <c r="P73" s="74">
        <f>(O73/P$89)</f>
        <v>836.01669673136587</v>
      </c>
      <c r="Q73" s="75"/>
    </row>
    <row r="74" spans="1:17">
      <c r="A74" s="63"/>
      <c r="B74" s="64">
        <v>361.1</v>
      </c>
      <c r="C74" s="65" t="s">
        <v>75</v>
      </c>
      <c r="D74" s="66">
        <v>4729204</v>
      </c>
      <c r="E74" s="66">
        <v>215235</v>
      </c>
      <c r="F74" s="66">
        <v>11419</v>
      </c>
      <c r="G74" s="66">
        <v>789514</v>
      </c>
      <c r="H74" s="66">
        <v>0</v>
      </c>
      <c r="I74" s="66">
        <v>0</v>
      </c>
      <c r="J74" s="66">
        <v>0</v>
      </c>
      <c r="K74" s="66">
        <v>15729463</v>
      </c>
      <c r="L74" s="66">
        <v>0</v>
      </c>
      <c r="M74" s="66">
        <v>0</v>
      </c>
      <c r="N74" s="66">
        <v>0</v>
      </c>
      <c r="O74" s="66">
        <f>SUM(D74:N74)</f>
        <v>21474835</v>
      </c>
      <c r="P74" s="67">
        <f>(O74/P$89)</f>
        <v>154.95226928349808</v>
      </c>
      <c r="Q74" s="68"/>
    </row>
    <row r="75" spans="1:17">
      <c r="A75" s="63"/>
      <c r="B75" s="64">
        <v>361.3</v>
      </c>
      <c r="C75" s="65" t="s">
        <v>76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43940593</v>
      </c>
      <c r="L75" s="66">
        <v>0</v>
      </c>
      <c r="M75" s="66">
        <v>0</v>
      </c>
      <c r="N75" s="66">
        <v>0</v>
      </c>
      <c r="O75" s="66">
        <f t="shared" ref="O75:O86" si="6">SUM(D75:N75)</f>
        <v>43940593</v>
      </c>
      <c r="P75" s="67">
        <f>(O75/P$89)</f>
        <v>317.05457103687132</v>
      </c>
      <c r="Q75" s="68"/>
    </row>
    <row r="76" spans="1:17">
      <c r="A76" s="63"/>
      <c r="B76" s="64">
        <v>362</v>
      </c>
      <c r="C76" s="65" t="s">
        <v>77</v>
      </c>
      <c r="D76" s="66">
        <v>241874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241874</v>
      </c>
      <c r="P76" s="67">
        <f>(O76/P$89)</f>
        <v>1.7452485749332565</v>
      </c>
      <c r="Q76" s="68"/>
    </row>
    <row r="77" spans="1:17">
      <c r="A77" s="63"/>
      <c r="B77" s="64">
        <v>364</v>
      </c>
      <c r="C77" s="65" t="s">
        <v>140</v>
      </c>
      <c r="D77" s="66">
        <v>97438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97438</v>
      </c>
      <c r="P77" s="67">
        <f>(O77/P$89)</f>
        <v>0.70306659932174043</v>
      </c>
      <c r="Q77" s="68"/>
    </row>
    <row r="78" spans="1:17">
      <c r="A78" s="63"/>
      <c r="B78" s="64">
        <v>366</v>
      </c>
      <c r="C78" s="65" t="s">
        <v>79</v>
      </c>
      <c r="D78" s="66">
        <v>29217</v>
      </c>
      <c r="E78" s="66">
        <v>35000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64217</v>
      </c>
      <c r="P78" s="67">
        <f>(O78/P$89)</f>
        <v>0.4633595497510643</v>
      </c>
      <c r="Q78" s="68"/>
    </row>
    <row r="79" spans="1:17">
      <c r="A79" s="63"/>
      <c r="B79" s="64">
        <v>368</v>
      </c>
      <c r="C79" s="65" t="s">
        <v>80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45548115</v>
      </c>
      <c r="L79" s="66">
        <v>0</v>
      </c>
      <c r="M79" s="66">
        <v>0</v>
      </c>
      <c r="N79" s="66">
        <v>0</v>
      </c>
      <c r="O79" s="66">
        <f t="shared" si="6"/>
        <v>45548115</v>
      </c>
      <c r="P79" s="67">
        <f>(O79/P$89)</f>
        <v>328.65369074247781</v>
      </c>
      <c r="Q79" s="68"/>
    </row>
    <row r="80" spans="1:17">
      <c r="A80" s="63"/>
      <c r="B80" s="64">
        <v>369.3</v>
      </c>
      <c r="C80" s="65" t="s">
        <v>160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1475004</v>
      </c>
      <c r="K80" s="66">
        <v>0</v>
      </c>
      <c r="L80" s="66">
        <v>0</v>
      </c>
      <c r="M80" s="66">
        <v>0</v>
      </c>
      <c r="N80" s="66">
        <v>0</v>
      </c>
      <c r="O80" s="66">
        <f>SUM(D80:N80)</f>
        <v>1475004</v>
      </c>
      <c r="P80" s="67">
        <f>(O80/P$89)</f>
        <v>10.642932390504365</v>
      </c>
      <c r="Q80" s="68"/>
    </row>
    <row r="81" spans="1:120">
      <c r="A81" s="63"/>
      <c r="B81" s="64">
        <v>369.9</v>
      </c>
      <c r="C81" s="65" t="s">
        <v>81</v>
      </c>
      <c r="D81" s="66">
        <v>2905759</v>
      </c>
      <c r="E81" s="66">
        <v>0</v>
      </c>
      <c r="F81" s="66">
        <v>0</v>
      </c>
      <c r="G81" s="66">
        <v>0</v>
      </c>
      <c r="H81" s="66">
        <v>0</v>
      </c>
      <c r="I81" s="66">
        <v>62972</v>
      </c>
      <c r="J81" s="66">
        <v>31635</v>
      </c>
      <c r="K81" s="66">
        <v>21112</v>
      </c>
      <c r="L81" s="66">
        <v>0</v>
      </c>
      <c r="M81" s="66">
        <v>0</v>
      </c>
      <c r="N81" s="66">
        <v>0</v>
      </c>
      <c r="O81" s="66">
        <f t="shared" si="6"/>
        <v>3021478</v>
      </c>
      <c r="P81" s="67">
        <f>(O81/P$89)</f>
        <v>21.801558554008224</v>
      </c>
      <c r="Q81" s="68"/>
    </row>
    <row r="82" spans="1:120" ht="15.75">
      <c r="A82" s="69" t="s">
        <v>55</v>
      </c>
      <c r="B82" s="70"/>
      <c r="C82" s="71"/>
      <c r="D82" s="72">
        <f>SUM(D83:D86)</f>
        <v>5087873</v>
      </c>
      <c r="E82" s="72">
        <f>SUM(E83:E86)</f>
        <v>0</v>
      </c>
      <c r="F82" s="72">
        <f>SUM(F83:F86)</f>
        <v>11762257</v>
      </c>
      <c r="G82" s="72">
        <f>SUM(G83:G86)</f>
        <v>1950000</v>
      </c>
      <c r="H82" s="72">
        <f>SUM(H83:H86)</f>
        <v>0</v>
      </c>
      <c r="I82" s="72">
        <f>SUM(I83:I86)</f>
        <v>5795964</v>
      </c>
      <c r="J82" s="72">
        <f>SUM(J83:J86)</f>
        <v>2162281</v>
      </c>
      <c r="K82" s="72">
        <f>SUM(K83:K86)</f>
        <v>0</v>
      </c>
      <c r="L82" s="72">
        <f>SUM(L83:L86)</f>
        <v>0</v>
      </c>
      <c r="M82" s="72">
        <f>SUM(M83:M86)</f>
        <v>0</v>
      </c>
      <c r="N82" s="72">
        <f>SUM(N83:N86)</f>
        <v>0</v>
      </c>
      <c r="O82" s="72">
        <f t="shared" si="6"/>
        <v>26758375</v>
      </c>
      <c r="P82" s="74">
        <f>(O82/P$89)</f>
        <v>193.07579911970561</v>
      </c>
      <c r="Q82" s="68"/>
    </row>
    <row r="83" spans="1:120">
      <c r="A83" s="63"/>
      <c r="B83" s="64">
        <v>381</v>
      </c>
      <c r="C83" s="65" t="s">
        <v>82</v>
      </c>
      <c r="D83" s="66">
        <v>4222646</v>
      </c>
      <c r="E83" s="66">
        <v>0</v>
      </c>
      <c r="F83" s="66">
        <v>11762257</v>
      </c>
      <c r="G83" s="66">
        <v>1950000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17934903</v>
      </c>
      <c r="P83" s="67">
        <f>(O83/P$89)</f>
        <v>129.40979147124611</v>
      </c>
      <c r="Q83" s="68"/>
    </row>
    <row r="84" spans="1:120">
      <c r="A84" s="63"/>
      <c r="B84" s="64">
        <v>383.1</v>
      </c>
      <c r="C84" s="65" t="s">
        <v>201</v>
      </c>
      <c r="D84" s="66">
        <v>865227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6"/>
        <v>865227</v>
      </c>
      <c r="P84" s="67">
        <f>(O84/P$89)</f>
        <v>6.2430694855328666</v>
      </c>
      <c r="Q84" s="68"/>
    </row>
    <row r="85" spans="1:120">
      <c r="A85" s="63"/>
      <c r="B85" s="64">
        <v>389.1</v>
      </c>
      <c r="C85" s="65" t="s">
        <v>196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3983881</v>
      </c>
      <c r="J85" s="66">
        <v>2162281</v>
      </c>
      <c r="K85" s="66">
        <v>0</v>
      </c>
      <c r="L85" s="66">
        <v>0</v>
      </c>
      <c r="M85" s="66">
        <v>0</v>
      </c>
      <c r="N85" s="66">
        <v>0</v>
      </c>
      <c r="O85" s="66">
        <f t="shared" si="6"/>
        <v>6146162</v>
      </c>
      <c r="P85" s="67">
        <f>(O85/P$89)</f>
        <v>44.347802871780068</v>
      </c>
      <c r="Q85" s="68"/>
    </row>
    <row r="86" spans="1:120" ht="15.75" thickBot="1">
      <c r="A86" s="63"/>
      <c r="B86" s="64">
        <v>389.8</v>
      </c>
      <c r="C86" s="65" t="s">
        <v>85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1812083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6"/>
        <v>1812083</v>
      </c>
      <c r="P86" s="67">
        <f>(O86/P$89)</f>
        <v>13.075135291146548</v>
      </c>
      <c r="Q86" s="68"/>
    </row>
    <row r="87" spans="1:120" ht="16.5" thickBot="1">
      <c r="A87" s="79" t="s">
        <v>69</v>
      </c>
      <c r="B87" s="80"/>
      <c r="C87" s="81"/>
      <c r="D87" s="82">
        <f>SUM(D5,D16,D29,D51,D68,D73,D82)</f>
        <v>207992935</v>
      </c>
      <c r="E87" s="82">
        <f>SUM(E5,E16,E29,E51,E68,E73,E82)</f>
        <v>8966217</v>
      </c>
      <c r="F87" s="82">
        <f>SUM(F5,F16,F29,F51,F68,F73,F82)</f>
        <v>11773676</v>
      </c>
      <c r="G87" s="82">
        <f>SUM(G5,G16,G29,G51,G68,G73,G82)</f>
        <v>12293990</v>
      </c>
      <c r="H87" s="82">
        <f>SUM(H5,H16,H29,H51,H68,H73,H82)</f>
        <v>0</v>
      </c>
      <c r="I87" s="82">
        <f>SUM(I5,I16,I29,I51,I68,I73,I82)</f>
        <v>66750743</v>
      </c>
      <c r="J87" s="82">
        <f>SUM(J5,J16,J29,J51,J68,J73,J82)</f>
        <v>45429288</v>
      </c>
      <c r="K87" s="82">
        <f>SUM(K5,K16,K29,K51,K68,K73,K82)</f>
        <v>105239283</v>
      </c>
      <c r="L87" s="82">
        <f>SUM(L5,L16,L29,L51,L68,L73,L82)</f>
        <v>0</v>
      </c>
      <c r="M87" s="82">
        <f>SUM(M5,M16,M29,M51,M68,M73,M82)</f>
        <v>0</v>
      </c>
      <c r="N87" s="82">
        <f>SUM(N5,N16,N29,N51,N68,N73,N82)</f>
        <v>0</v>
      </c>
      <c r="O87" s="82">
        <f>SUM(D87:N87)</f>
        <v>458446132</v>
      </c>
      <c r="P87" s="83">
        <f>(O87/P$89)</f>
        <v>3307.9308175193014</v>
      </c>
      <c r="Q87" s="61"/>
      <c r="R87" s="84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</row>
    <row r="88" spans="1:120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</row>
    <row r="89" spans="1:120">
      <c r="A89" s="89"/>
      <c r="B89" s="90"/>
      <c r="C89" s="90"/>
      <c r="D89" s="91"/>
      <c r="E89" s="91"/>
      <c r="F89" s="91"/>
      <c r="G89" s="91"/>
      <c r="H89" s="91"/>
      <c r="I89" s="91"/>
      <c r="J89" s="91"/>
      <c r="K89" s="91"/>
      <c r="L89" s="91"/>
      <c r="M89" s="94" t="s">
        <v>202</v>
      </c>
      <c r="N89" s="94"/>
      <c r="O89" s="94"/>
      <c r="P89" s="92">
        <v>138590</v>
      </c>
    </row>
    <row r="90" spans="1:120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98" t="s">
        <v>109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61216305</v>
      </c>
      <c r="E5" s="27">
        <f t="shared" si="0"/>
        <v>0</v>
      </c>
      <c r="F5" s="27">
        <f t="shared" si="0"/>
        <v>0</v>
      </c>
      <c r="G5" s="27">
        <f t="shared" si="0"/>
        <v>2145907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63362212</v>
      </c>
      <c r="O5" s="33">
        <f t="shared" ref="O5:O36" si="1">(N5/O$83)</f>
        <v>493.35221751588386</v>
      </c>
      <c r="P5" s="6"/>
    </row>
    <row r="6" spans="1:133">
      <c r="A6" s="12"/>
      <c r="B6" s="25">
        <v>311</v>
      </c>
      <c r="C6" s="20" t="s">
        <v>3</v>
      </c>
      <c r="D6" s="46">
        <v>43292622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43292622</v>
      </c>
      <c r="O6" s="47">
        <f t="shared" si="1"/>
        <v>337.08594431294381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1242674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1242674</v>
      </c>
      <c r="O7" s="47">
        <f t="shared" si="1"/>
        <v>9.6757350193098297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903233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903233</v>
      </c>
      <c r="O8" s="47">
        <f t="shared" si="1"/>
        <v>7.0327722063037248</v>
      </c>
      <c r="P8" s="9"/>
    </row>
    <row r="9" spans="1:133">
      <c r="A9" s="12"/>
      <c r="B9" s="25">
        <v>312.51</v>
      </c>
      <c r="C9" s="20" t="s">
        <v>117</v>
      </c>
      <c r="D9" s="46">
        <v>1124210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1124210</v>
      </c>
      <c r="O9" s="47">
        <f t="shared" si="1"/>
        <v>8.7533480752460449</v>
      </c>
      <c r="P9" s="9"/>
    </row>
    <row r="10" spans="1:133">
      <c r="A10" s="12"/>
      <c r="B10" s="25">
        <v>312.52</v>
      </c>
      <c r="C10" s="20" t="s">
        <v>118</v>
      </c>
      <c r="D10" s="46">
        <v>864308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864308</v>
      </c>
      <c r="O10" s="47">
        <f t="shared" si="1"/>
        <v>6.7296935343216644</v>
      </c>
      <c r="P10" s="9"/>
    </row>
    <row r="11" spans="1:133">
      <c r="A11" s="12"/>
      <c r="B11" s="25">
        <v>314.10000000000002</v>
      </c>
      <c r="C11" s="20" t="s">
        <v>11</v>
      </c>
      <c r="D11" s="46">
        <v>7910064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7910064</v>
      </c>
      <c r="O11" s="47">
        <f t="shared" si="1"/>
        <v>61.58951040239193</v>
      </c>
      <c r="P11" s="9"/>
    </row>
    <row r="12" spans="1:133">
      <c r="A12" s="12"/>
      <c r="B12" s="25">
        <v>314.3</v>
      </c>
      <c r="C12" s="20" t="s">
        <v>12</v>
      </c>
      <c r="D12" s="46">
        <v>1472369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1472369</v>
      </c>
      <c r="O12" s="47">
        <f t="shared" si="1"/>
        <v>11.464191167310327</v>
      </c>
      <c r="P12" s="9"/>
    </row>
    <row r="13" spans="1:133">
      <c r="A13" s="12"/>
      <c r="B13" s="25">
        <v>314.39999999999998</v>
      </c>
      <c r="C13" s="20" t="s">
        <v>13</v>
      </c>
      <c r="D13" s="46">
        <v>175994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175994</v>
      </c>
      <c r="O13" s="47">
        <f t="shared" si="1"/>
        <v>1.3703282670985424</v>
      </c>
      <c r="P13" s="9"/>
    </row>
    <row r="14" spans="1:133">
      <c r="A14" s="12"/>
      <c r="B14" s="25">
        <v>315</v>
      </c>
      <c r="C14" s="20" t="s">
        <v>119</v>
      </c>
      <c r="D14" s="46">
        <v>4986163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4986163</v>
      </c>
      <c r="O14" s="47">
        <f t="shared" si="1"/>
        <v>38.823369565217391</v>
      </c>
      <c r="P14" s="9"/>
    </row>
    <row r="15" spans="1:133">
      <c r="A15" s="12"/>
      <c r="B15" s="25">
        <v>316</v>
      </c>
      <c r="C15" s="20" t="s">
        <v>120</v>
      </c>
      <c r="D15" s="46">
        <v>1390575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1390575</v>
      </c>
      <c r="O15" s="47">
        <f t="shared" si="1"/>
        <v>10.827324965740626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SUM(D17:D27)</f>
        <v>26913444</v>
      </c>
      <c r="E16" s="32">
        <f t="shared" si="3"/>
        <v>0</v>
      </c>
      <c r="F16" s="32">
        <f t="shared" si="3"/>
        <v>0</v>
      </c>
      <c r="G16" s="32">
        <f t="shared" si="3"/>
        <v>1768746</v>
      </c>
      <c r="H16" s="32">
        <f t="shared" si="3"/>
        <v>0</v>
      </c>
      <c r="I16" s="32">
        <f t="shared" si="3"/>
        <v>1561041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30243231</v>
      </c>
      <c r="O16" s="45">
        <f t="shared" si="1"/>
        <v>235.48049551513643</v>
      </c>
      <c r="P16" s="10"/>
    </row>
    <row r="17" spans="1:16">
      <c r="A17" s="12"/>
      <c r="B17" s="25">
        <v>322</v>
      </c>
      <c r="C17" s="20" t="s">
        <v>0</v>
      </c>
      <c r="D17" s="46">
        <v>2687521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2687521</v>
      </c>
      <c r="O17" s="47">
        <f t="shared" si="1"/>
        <v>20.925633798430297</v>
      </c>
      <c r="P17" s="9"/>
    </row>
    <row r="18" spans="1:16">
      <c r="A18" s="12"/>
      <c r="B18" s="25">
        <v>323.10000000000002</v>
      </c>
      <c r="C18" s="20" t="s">
        <v>17</v>
      </c>
      <c r="D18" s="46">
        <v>6389778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6389778</v>
      </c>
      <c r="O18" s="47">
        <f t="shared" si="1"/>
        <v>49.752226859349697</v>
      </c>
      <c r="P18" s="9"/>
    </row>
    <row r="19" spans="1:16">
      <c r="A19" s="12"/>
      <c r="B19" s="25">
        <v>323.39999999999998</v>
      </c>
      <c r="C19" s="20" t="s">
        <v>18</v>
      </c>
      <c r="D19" s="46">
        <v>86227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86227</v>
      </c>
      <c r="O19" s="47">
        <f t="shared" si="1"/>
        <v>0.67138252148997135</v>
      </c>
      <c r="P19" s="9"/>
    </row>
    <row r="20" spans="1:16">
      <c r="A20" s="12"/>
      <c r="B20" s="25">
        <v>323.7</v>
      </c>
      <c r="C20" s="20" t="s">
        <v>19</v>
      </c>
      <c r="D20" s="46">
        <v>1941159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1941159</v>
      </c>
      <c r="O20" s="47">
        <f t="shared" si="1"/>
        <v>15.114293945434159</v>
      </c>
      <c r="P20" s="9"/>
    </row>
    <row r="21" spans="1:16">
      <c r="A21" s="12"/>
      <c r="B21" s="25">
        <v>323.89999999999998</v>
      </c>
      <c r="C21" s="20" t="s">
        <v>20</v>
      </c>
      <c r="D21" s="46">
        <v>70000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70000</v>
      </c>
      <c r="O21" s="47">
        <f t="shared" si="1"/>
        <v>0.54503550517005106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233409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233409</v>
      </c>
      <c r="O22" s="47">
        <f t="shared" si="1"/>
        <v>1.8173741746605208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1353439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1353439</v>
      </c>
      <c r="O23" s="47">
        <f t="shared" si="1"/>
        <v>10.53817584402641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8328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8328</v>
      </c>
      <c r="O24" s="47">
        <f t="shared" si="1"/>
        <v>6.4843652672231217E-2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1535337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1535337</v>
      </c>
      <c r="O25" s="47">
        <f t="shared" si="1"/>
        <v>11.954473962875296</v>
      </c>
      <c r="P25" s="9"/>
    </row>
    <row r="26" spans="1:16">
      <c r="A26" s="12"/>
      <c r="B26" s="25">
        <v>325.2</v>
      </c>
      <c r="C26" s="20" t="s">
        <v>24</v>
      </c>
      <c r="D26" s="46">
        <v>15714299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15714299</v>
      </c>
      <c r="O26" s="47">
        <f t="shared" si="1"/>
        <v>122.35501276940326</v>
      </c>
      <c r="P26" s="9"/>
    </row>
    <row r="27" spans="1:16">
      <c r="A27" s="12"/>
      <c r="B27" s="25">
        <v>329</v>
      </c>
      <c r="C27" s="20" t="s">
        <v>124</v>
      </c>
      <c r="D27" s="46">
        <v>24460</v>
      </c>
      <c r="E27" s="46">
        <v>0</v>
      </c>
      <c r="F27" s="46">
        <v>0</v>
      </c>
      <c r="G27" s="46">
        <v>0</v>
      </c>
      <c r="H27" s="46">
        <v>0</v>
      </c>
      <c r="I27" s="46">
        <v>199274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223734</v>
      </c>
      <c r="O27" s="47">
        <f t="shared" si="1"/>
        <v>1.7420424816245172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SUM(D29:D44)</f>
        <v>11428215</v>
      </c>
      <c r="E28" s="32">
        <f t="shared" si="6"/>
        <v>3364001</v>
      </c>
      <c r="F28" s="32">
        <f t="shared" si="6"/>
        <v>0</v>
      </c>
      <c r="G28" s="32">
        <f t="shared" si="6"/>
        <v>842685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15634901</v>
      </c>
      <c r="O28" s="45">
        <f t="shared" si="1"/>
        <v>121.73680235455338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280928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280928</v>
      </c>
      <c r="O29" s="47">
        <f t="shared" si="1"/>
        <v>2.1873676342344588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2491053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2491053</v>
      </c>
      <c r="O30" s="47">
        <f t="shared" si="1"/>
        <v>19.395890432291019</v>
      </c>
      <c r="P30" s="9"/>
    </row>
    <row r="31" spans="1:16">
      <c r="A31" s="12"/>
      <c r="B31" s="25">
        <v>331.62</v>
      </c>
      <c r="C31" s="20" t="s">
        <v>31</v>
      </c>
      <c r="D31" s="46">
        <v>0</v>
      </c>
      <c r="E31" s="46">
        <v>22350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22350</v>
      </c>
      <c r="O31" s="47">
        <f t="shared" si="1"/>
        <v>0.17402205057929487</v>
      </c>
      <c r="P31" s="9"/>
    </row>
    <row r="32" spans="1:16">
      <c r="A32" s="12"/>
      <c r="B32" s="25">
        <v>331.69</v>
      </c>
      <c r="C32" s="20" t="s">
        <v>97</v>
      </c>
      <c r="D32" s="46">
        <v>0</v>
      </c>
      <c r="E32" s="46">
        <v>258187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258187</v>
      </c>
      <c r="O32" s="47">
        <f t="shared" si="1"/>
        <v>2.0103011710477139</v>
      </c>
      <c r="P32" s="9"/>
    </row>
    <row r="33" spans="1:16">
      <c r="A33" s="12"/>
      <c r="B33" s="25">
        <v>334.49</v>
      </c>
      <c r="C33" s="20" t="s">
        <v>35</v>
      </c>
      <c r="D33" s="46">
        <v>0</v>
      </c>
      <c r="E33" s="46">
        <v>69698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69698</v>
      </c>
      <c r="O33" s="47">
        <f t="shared" si="1"/>
        <v>0.54268406627631738</v>
      </c>
      <c r="P33" s="9"/>
    </row>
    <row r="34" spans="1:16">
      <c r="A34" s="12"/>
      <c r="B34" s="25">
        <v>334.5</v>
      </c>
      <c r="C34" s="20" t="s">
        <v>125</v>
      </c>
      <c r="D34" s="46">
        <v>0</v>
      </c>
      <c r="E34" s="46">
        <v>129348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129348</v>
      </c>
      <c r="O34" s="47">
        <f t="shared" si="1"/>
        <v>1.0071321788962253</v>
      </c>
      <c r="P34" s="9"/>
    </row>
    <row r="35" spans="1:16">
      <c r="A35" s="12"/>
      <c r="B35" s="25">
        <v>335.12</v>
      </c>
      <c r="C35" s="20" t="s">
        <v>127</v>
      </c>
      <c r="D35" s="46">
        <v>2453103</v>
      </c>
      <c r="E35" s="46">
        <v>0</v>
      </c>
      <c r="F35" s="46">
        <v>0</v>
      </c>
      <c r="G35" s="46">
        <v>842685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3295788</v>
      </c>
      <c r="O35" s="47">
        <f t="shared" si="1"/>
        <v>25.66173539304846</v>
      </c>
      <c r="P35" s="9"/>
    </row>
    <row r="36" spans="1:16">
      <c r="A36" s="12"/>
      <c r="B36" s="25">
        <v>335.14</v>
      </c>
      <c r="C36" s="20" t="s">
        <v>128</v>
      </c>
      <c r="D36" s="46">
        <v>17768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17768</v>
      </c>
      <c r="O36" s="47">
        <f t="shared" si="1"/>
        <v>0.13834558365516383</v>
      </c>
      <c r="P36" s="9"/>
    </row>
    <row r="37" spans="1:16">
      <c r="A37" s="12"/>
      <c r="B37" s="25">
        <v>335.15</v>
      </c>
      <c r="C37" s="20" t="s">
        <v>129</v>
      </c>
      <c r="D37" s="46">
        <v>18032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18032</v>
      </c>
      <c r="O37" s="47">
        <f t="shared" ref="O37:O68" si="8">(N37/O$83)</f>
        <v>0.14040114613180515</v>
      </c>
      <c r="P37" s="9"/>
    </row>
    <row r="38" spans="1:16">
      <c r="A38" s="12"/>
      <c r="B38" s="25">
        <v>335.18</v>
      </c>
      <c r="C38" s="20" t="s">
        <v>130</v>
      </c>
      <c r="D38" s="46">
        <v>7662622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7662622</v>
      </c>
      <c r="O38" s="47">
        <f t="shared" si="8"/>
        <v>59.662872181387819</v>
      </c>
      <c r="P38" s="9"/>
    </row>
    <row r="39" spans="1:16">
      <c r="A39" s="12"/>
      <c r="B39" s="25">
        <v>335.21</v>
      </c>
      <c r="C39" s="20" t="s">
        <v>43</v>
      </c>
      <c r="D39" s="46">
        <v>61395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61395</v>
      </c>
      <c r="O39" s="47">
        <f t="shared" si="8"/>
        <v>0.47803506914164695</v>
      </c>
      <c r="P39" s="9"/>
    </row>
    <row r="40" spans="1:16">
      <c r="A40" s="12"/>
      <c r="B40" s="25">
        <v>335.49</v>
      </c>
      <c r="C40" s="20" t="s">
        <v>44</v>
      </c>
      <c r="D40" s="46">
        <v>66102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66102</v>
      </c>
      <c r="O40" s="47">
        <f t="shared" si="8"/>
        <v>0.51468481375358166</v>
      </c>
      <c r="P40" s="9"/>
    </row>
    <row r="41" spans="1:16">
      <c r="A41" s="12"/>
      <c r="B41" s="25">
        <v>337.3</v>
      </c>
      <c r="C41" s="20" t="s">
        <v>101</v>
      </c>
      <c r="D41" s="46">
        <v>0</v>
      </c>
      <c r="E41" s="46">
        <v>-46153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-46153</v>
      </c>
      <c r="O41" s="47">
        <f t="shared" si="8"/>
        <v>-0.35935748100161952</v>
      </c>
      <c r="P41" s="9"/>
    </row>
    <row r="42" spans="1:16">
      <c r="A42" s="12"/>
      <c r="B42" s="25">
        <v>337.4</v>
      </c>
      <c r="C42" s="20" t="s">
        <v>46</v>
      </c>
      <c r="D42" s="46">
        <v>181609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181609</v>
      </c>
      <c r="O42" s="47">
        <f t="shared" si="8"/>
        <v>1.4140479008346829</v>
      </c>
      <c r="P42" s="9"/>
    </row>
    <row r="43" spans="1:16">
      <c r="A43" s="12"/>
      <c r="B43" s="25">
        <v>337.6</v>
      </c>
      <c r="C43" s="20" t="s">
        <v>132</v>
      </c>
      <c r="D43" s="46">
        <v>19548</v>
      </c>
      <c r="E43" s="46">
        <v>158590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178138</v>
      </c>
      <c r="O43" s="47">
        <f t="shared" si="8"/>
        <v>1.3870219259997509</v>
      </c>
      <c r="P43" s="9"/>
    </row>
    <row r="44" spans="1:16">
      <c r="A44" s="12"/>
      <c r="B44" s="25">
        <v>338</v>
      </c>
      <c r="C44" s="20" t="s">
        <v>47</v>
      </c>
      <c r="D44" s="46">
        <v>948036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948036</v>
      </c>
      <c r="O44" s="47">
        <f t="shared" si="8"/>
        <v>7.3816182882770649</v>
      </c>
      <c r="P44" s="9"/>
    </row>
    <row r="45" spans="1:16" ht="15.75">
      <c r="A45" s="29" t="s">
        <v>53</v>
      </c>
      <c r="B45" s="30"/>
      <c r="C45" s="31"/>
      <c r="D45" s="32">
        <f t="shared" ref="D45:M45" si="9">SUM(D46:D63)</f>
        <v>8638594</v>
      </c>
      <c r="E45" s="32">
        <f t="shared" si="9"/>
        <v>1026670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39790302</v>
      </c>
      <c r="J45" s="32">
        <f t="shared" si="9"/>
        <v>21282697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70738263</v>
      </c>
      <c r="O45" s="45">
        <f t="shared" si="8"/>
        <v>550.78378441509903</v>
      </c>
      <c r="P45" s="10"/>
    </row>
    <row r="46" spans="1:16">
      <c r="A46" s="12"/>
      <c r="B46" s="25">
        <v>341.2</v>
      </c>
      <c r="C46" s="20" t="s">
        <v>133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21282697</v>
      </c>
      <c r="K46" s="46">
        <v>0</v>
      </c>
      <c r="L46" s="46">
        <v>0</v>
      </c>
      <c r="M46" s="46">
        <v>0</v>
      </c>
      <c r="N46" s="46">
        <f t="shared" ref="N46:N63" si="10">SUM(D46:M46)</f>
        <v>21282697</v>
      </c>
      <c r="O46" s="47">
        <f t="shared" si="8"/>
        <v>165.71179301108759</v>
      </c>
      <c r="P46" s="9"/>
    </row>
    <row r="47" spans="1:16">
      <c r="A47" s="12"/>
      <c r="B47" s="25">
        <v>341.3</v>
      </c>
      <c r="C47" s="20" t="s">
        <v>134</v>
      </c>
      <c r="D47" s="46">
        <v>4528074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4528074</v>
      </c>
      <c r="O47" s="47">
        <f t="shared" si="8"/>
        <v>35.256587143391059</v>
      </c>
      <c r="P47" s="9"/>
    </row>
    <row r="48" spans="1:16">
      <c r="A48" s="12"/>
      <c r="B48" s="25">
        <v>341.9</v>
      </c>
      <c r="C48" s="20" t="s">
        <v>135</v>
      </c>
      <c r="D48" s="46">
        <v>973800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973800</v>
      </c>
      <c r="O48" s="47">
        <f t="shared" si="8"/>
        <v>7.5822224990656535</v>
      </c>
      <c r="P48" s="9"/>
    </row>
    <row r="49" spans="1:16">
      <c r="A49" s="12"/>
      <c r="B49" s="25">
        <v>342.1</v>
      </c>
      <c r="C49" s="20" t="s">
        <v>59</v>
      </c>
      <c r="D49" s="46">
        <v>105579</v>
      </c>
      <c r="E49" s="46">
        <v>1010118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1115697</v>
      </c>
      <c r="O49" s="47">
        <f t="shared" si="8"/>
        <v>8.6870639715958635</v>
      </c>
      <c r="P49" s="9"/>
    </row>
    <row r="50" spans="1:16">
      <c r="A50" s="12"/>
      <c r="B50" s="25">
        <v>342.2</v>
      </c>
      <c r="C50" s="20" t="s">
        <v>136</v>
      </c>
      <c r="D50" s="46">
        <v>360252</v>
      </c>
      <c r="E50" s="46">
        <v>16552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376804</v>
      </c>
      <c r="O50" s="47">
        <f t="shared" si="8"/>
        <v>2.9338794070013705</v>
      </c>
      <c r="P50" s="9"/>
    </row>
    <row r="51" spans="1:16">
      <c r="A51" s="12"/>
      <c r="B51" s="25">
        <v>342.6</v>
      </c>
      <c r="C51" s="20" t="s">
        <v>61</v>
      </c>
      <c r="D51" s="46">
        <v>881910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881910</v>
      </c>
      <c r="O51" s="47">
        <f t="shared" si="8"/>
        <v>6.8667466052074246</v>
      </c>
      <c r="P51" s="9"/>
    </row>
    <row r="52" spans="1:16">
      <c r="A52" s="12"/>
      <c r="B52" s="25">
        <v>342.9</v>
      </c>
      <c r="C52" s="20" t="s">
        <v>137</v>
      </c>
      <c r="D52" s="46">
        <v>4240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4240</v>
      </c>
      <c r="O52" s="47">
        <f t="shared" si="8"/>
        <v>3.3013579170300233E-2</v>
      </c>
      <c r="P52" s="9"/>
    </row>
    <row r="53" spans="1:16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14528399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14528399</v>
      </c>
      <c r="O53" s="47">
        <f t="shared" si="8"/>
        <v>113.12133268967236</v>
      </c>
      <c r="P53" s="9"/>
    </row>
    <row r="54" spans="1:16">
      <c r="A54" s="12"/>
      <c r="B54" s="25">
        <v>343.4</v>
      </c>
      <c r="C54" s="20" t="s">
        <v>63</v>
      </c>
      <c r="D54" s="46">
        <v>145097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145097</v>
      </c>
      <c r="O54" s="47">
        <f t="shared" si="8"/>
        <v>1.1297573813379842</v>
      </c>
      <c r="P54" s="9"/>
    </row>
    <row r="55" spans="1:16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17944165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17944165</v>
      </c>
      <c r="O55" s="47">
        <f t="shared" si="8"/>
        <v>139.71724336613929</v>
      </c>
      <c r="P55" s="9"/>
    </row>
    <row r="56" spans="1:16">
      <c r="A56" s="12"/>
      <c r="B56" s="25">
        <v>343.6</v>
      </c>
      <c r="C56" s="20" t="s">
        <v>138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1897074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1897074</v>
      </c>
      <c r="O56" s="47">
        <f t="shared" si="8"/>
        <v>14.771038370499564</v>
      </c>
      <c r="P56" s="9"/>
    </row>
    <row r="57" spans="1:16">
      <c r="A57" s="12"/>
      <c r="B57" s="25">
        <v>343.9</v>
      </c>
      <c r="C57" s="20" t="s">
        <v>111</v>
      </c>
      <c r="D57" s="46">
        <v>133490</v>
      </c>
      <c r="E57" s="46">
        <v>0</v>
      </c>
      <c r="F57" s="46">
        <v>0</v>
      </c>
      <c r="G57" s="46">
        <v>0</v>
      </c>
      <c r="H57" s="46">
        <v>0</v>
      </c>
      <c r="I57" s="46">
        <v>2871292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3004782</v>
      </c>
      <c r="O57" s="47">
        <f t="shared" si="8"/>
        <v>23.395898218512521</v>
      </c>
      <c r="P57" s="9"/>
    </row>
    <row r="58" spans="1:16">
      <c r="A58" s="12"/>
      <c r="B58" s="25">
        <v>346.9</v>
      </c>
      <c r="C58" s="20" t="s">
        <v>139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1522004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1522004</v>
      </c>
      <c r="O58" s="47">
        <f t="shared" si="8"/>
        <v>11.850660271583406</v>
      </c>
      <c r="P58" s="9"/>
    </row>
    <row r="59" spans="1:16">
      <c r="A59" s="12"/>
      <c r="B59" s="25">
        <v>347.2</v>
      </c>
      <c r="C59" s="20" t="s">
        <v>65</v>
      </c>
      <c r="D59" s="46">
        <v>1173205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1173205</v>
      </c>
      <c r="O59" s="47">
        <f t="shared" si="8"/>
        <v>9.1348339977575677</v>
      </c>
      <c r="P59" s="9"/>
    </row>
    <row r="60" spans="1:16">
      <c r="A60" s="12"/>
      <c r="B60" s="25">
        <v>347.3</v>
      </c>
      <c r="C60" s="20" t="s">
        <v>66</v>
      </c>
      <c r="D60" s="46">
        <v>8584</v>
      </c>
      <c r="E60" s="46">
        <v>0</v>
      </c>
      <c r="F60" s="46">
        <v>0</v>
      </c>
      <c r="G60" s="46">
        <v>0</v>
      </c>
      <c r="H60" s="46">
        <v>0</v>
      </c>
      <c r="I60" s="46">
        <v>782193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790777</v>
      </c>
      <c r="O60" s="47">
        <f t="shared" si="8"/>
        <v>6.1571648810265351</v>
      </c>
      <c r="P60" s="9"/>
    </row>
    <row r="61" spans="1:16">
      <c r="A61" s="12"/>
      <c r="B61" s="25">
        <v>347.4</v>
      </c>
      <c r="C61" s="20" t="s">
        <v>103</v>
      </c>
      <c r="D61" s="46">
        <v>22604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22604</v>
      </c>
      <c r="O61" s="47">
        <f t="shared" si="8"/>
        <v>0.17599975084091193</v>
      </c>
      <c r="P61" s="9"/>
    </row>
    <row r="62" spans="1:16">
      <c r="A62" s="12"/>
      <c r="B62" s="25">
        <v>347.9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245175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245175</v>
      </c>
      <c r="O62" s="47">
        <f t="shared" si="8"/>
        <v>1.9089868568581039</v>
      </c>
      <c r="P62" s="9"/>
    </row>
    <row r="63" spans="1:16">
      <c r="A63" s="12"/>
      <c r="B63" s="25">
        <v>349</v>
      </c>
      <c r="C63" s="20" t="s">
        <v>1</v>
      </c>
      <c r="D63" s="46">
        <v>301759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301759</v>
      </c>
      <c r="O63" s="47">
        <f t="shared" si="8"/>
        <v>2.3495624143515634</v>
      </c>
      <c r="P63" s="9"/>
    </row>
    <row r="64" spans="1:16" ht="15.75">
      <c r="A64" s="29" t="s">
        <v>54</v>
      </c>
      <c r="B64" s="30"/>
      <c r="C64" s="31"/>
      <c r="D64" s="32">
        <f t="shared" ref="D64:M64" si="11">SUM(D65:D68)</f>
        <v>777085</v>
      </c>
      <c r="E64" s="32">
        <f t="shared" si="11"/>
        <v>175005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0" si="12">SUM(D64:M64)</f>
        <v>952090</v>
      </c>
      <c r="O64" s="45">
        <f t="shared" si="8"/>
        <v>7.4131836302479135</v>
      </c>
      <c r="P64" s="10"/>
    </row>
    <row r="65" spans="1:16">
      <c r="A65" s="13"/>
      <c r="B65" s="39">
        <v>351.5</v>
      </c>
      <c r="C65" s="21" t="s">
        <v>104</v>
      </c>
      <c r="D65" s="46">
        <v>498007</v>
      </c>
      <c r="E65" s="46">
        <v>17117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515124</v>
      </c>
      <c r="O65" s="47">
        <f t="shared" si="8"/>
        <v>4.0108695652173916</v>
      </c>
      <c r="P65" s="9"/>
    </row>
    <row r="66" spans="1:16">
      <c r="A66" s="13"/>
      <c r="B66" s="39">
        <v>354</v>
      </c>
      <c r="C66" s="21" t="s">
        <v>74</v>
      </c>
      <c r="D66" s="46">
        <v>279078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279078</v>
      </c>
      <c r="O66" s="47">
        <f t="shared" si="8"/>
        <v>2.1729631244549643</v>
      </c>
      <c r="P66" s="9"/>
    </row>
    <row r="67" spans="1:16">
      <c r="A67" s="13"/>
      <c r="B67" s="39">
        <v>355</v>
      </c>
      <c r="C67" s="21" t="s">
        <v>105</v>
      </c>
      <c r="D67" s="46">
        <v>0</v>
      </c>
      <c r="E67" s="46">
        <v>107515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107515</v>
      </c>
      <c r="O67" s="47">
        <f t="shared" si="8"/>
        <v>0.83713560483368632</v>
      </c>
      <c r="P67" s="9"/>
    </row>
    <row r="68" spans="1:16">
      <c r="A68" s="13"/>
      <c r="B68" s="39">
        <v>356</v>
      </c>
      <c r="C68" s="21" t="s">
        <v>106</v>
      </c>
      <c r="D68" s="46">
        <v>0</v>
      </c>
      <c r="E68" s="46">
        <v>50373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50373</v>
      </c>
      <c r="O68" s="47">
        <f t="shared" si="8"/>
        <v>0.39221533574187117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SUM(D70:D76)</f>
        <v>3775968</v>
      </c>
      <c r="E69" s="32">
        <f t="shared" si="13"/>
        <v>18536</v>
      </c>
      <c r="F69" s="32">
        <f t="shared" si="13"/>
        <v>26395</v>
      </c>
      <c r="G69" s="32">
        <f t="shared" si="13"/>
        <v>167144</v>
      </c>
      <c r="H69" s="32">
        <f t="shared" si="13"/>
        <v>0</v>
      </c>
      <c r="I69" s="32">
        <f t="shared" si="13"/>
        <v>128270</v>
      </c>
      <c r="J69" s="32">
        <f t="shared" si="13"/>
        <v>260887</v>
      </c>
      <c r="K69" s="32">
        <f t="shared" si="13"/>
        <v>55011334</v>
      </c>
      <c r="L69" s="32">
        <f t="shared" si="13"/>
        <v>0</v>
      </c>
      <c r="M69" s="32">
        <f t="shared" si="13"/>
        <v>0</v>
      </c>
      <c r="N69" s="32">
        <f t="shared" si="12"/>
        <v>59388534</v>
      </c>
      <c r="O69" s="45">
        <f t="shared" ref="O69:O81" si="14">(N69/O$83)</f>
        <v>462.41228042855363</v>
      </c>
      <c r="P69" s="10"/>
    </row>
    <row r="70" spans="1:16">
      <c r="A70" s="12"/>
      <c r="B70" s="25">
        <v>361.1</v>
      </c>
      <c r="C70" s="20" t="s">
        <v>75</v>
      </c>
      <c r="D70" s="46">
        <v>289537</v>
      </c>
      <c r="E70" s="46">
        <v>3769</v>
      </c>
      <c r="F70" s="46">
        <v>27343</v>
      </c>
      <c r="G70" s="46">
        <v>251209</v>
      </c>
      <c r="H70" s="46">
        <v>0</v>
      </c>
      <c r="I70" s="46">
        <v>160975</v>
      </c>
      <c r="J70" s="46">
        <v>51131</v>
      </c>
      <c r="K70" s="46">
        <v>5160559</v>
      </c>
      <c r="L70" s="46">
        <v>0</v>
      </c>
      <c r="M70" s="46">
        <v>0</v>
      </c>
      <c r="N70" s="46">
        <f t="shared" si="12"/>
        <v>5944523</v>
      </c>
      <c r="O70" s="47">
        <f t="shared" si="14"/>
        <v>46.285372804285537</v>
      </c>
      <c r="P70" s="9"/>
    </row>
    <row r="71" spans="1:16">
      <c r="A71" s="12"/>
      <c r="B71" s="25">
        <v>361.3</v>
      </c>
      <c r="C71" s="20" t="s">
        <v>76</v>
      </c>
      <c r="D71" s="46">
        <v>-98315</v>
      </c>
      <c r="E71" s="46">
        <v>-167</v>
      </c>
      <c r="F71" s="46">
        <v>-948</v>
      </c>
      <c r="G71" s="46">
        <v>-84065</v>
      </c>
      <c r="H71" s="46">
        <v>0</v>
      </c>
      <c r="I71" s="46">
        <v>-48697</v>
      </c>
      <c r="J71" s="46">
        <v>-18611</v>
      </c>
      <c r="K71" s="46">
        <v>25171185</v>
      </c>
      <c r="L71" s="46">
        <v>0</v>
      </c>
      <c r="M71" s="46">
        <v>0</v>
      </c>
      <c r="N71" s="46">
        <f t="shared" ref="N71:N76" si="15">SUM(D71:M71)</f>
        <v>24920382</v>
      </c>
      <c r="O71" s="47">
        <f t="shared" si="14"/>
        <v>194.0356141771521</v>
      </c>
      <c r="P71" s="9"/>
    </row>
    <row r="72" spans="1:16">
      <c r="A72" s="12"/>
      <c r="B72" s="25">
        <v>362</v>
      </c>
      <c r="C72" s="20" t="s">
        <v>77</v>
      </c>
      <c r="D72" s="46">
        <v>662920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662920</v>
      </c>
      <c r="O72" s="47">
        <f t="shared" si="14"/>
        <v>5.1616419583904323</v>
      </c>
      <c r="P72" s="9"/>
    </row>
    <row r="73" spans="1:16">
      <c r="A73" s="12"/>
      <c r="B73" s="25">
        <v>364</v>
      </c>
      <c r="C73" s="20" t="s">
        <v>140</v>
      </c>
      <c r="D73" s="46">
        <v>44900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44900</v>
      </c>
      <c r="O73" s="47">
        <f t="shared" si="14"/>
        <v>0.34960134545907562</v>
      </c>
      <c r="P73" s="9"/>
    </row>
    <row r="74" spans="1:16">
      <c r="A74" s="12"/>
      <c r="B74" s="25">
        <v>366</v>
      </c>
      <c r="C74" s="20" t="s">
        <v>79</v>
      </c>
      <c r="D74" s="46">
        <v>141268</v>
      </c>
      <c r="E74" s="46">
        <v>14934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156202</v>
      </c>
      <c r="O74" s="47">
        <f t="shared" si="14"/>
        <v>1.2162233711224617</v>
      </c>
      <c r="P74" s="9"/>
    </row>
    <row r="75" spans="1:16">
      <c r="A75" s="12"/>
      <c r="B75" s="25">
        <v>368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24669761</v>
      </c>
      <c r="L75" s="46">
        <v>0</v>
      </c>
      <c r="M75" s="46">
        <v>0</v>
      </c>
      <c r="N75" s="46">
        <f t="shared" si="15"/>
        <v>24669761</v>
      </c>
      <c r="O75" s="47">
        <f t="shared" si="14"/>
        <v>192.08422355799178</v>
      </c>
      <c r="P75" s="9"/>
    </row>
    <row r="76" spans="1:16">
      <c r="A76" s="12"/>
      <c r="B76" s="25">
        <v>369.9</v>
      </c>
      <c r="C76" s="20" t="s">
        <v>81</v>
      </c>
      <c r="D76" s="46">
        <v>2735658</v>
      </c>
      <c r="E76" s="46">
        <v>0</v>
      </c>
      <c r="F76" s="46">
        <v>0</v>
      </c>
      <c r="G76" s="46">
        <v>0</v>
      </c>
      <c r="H76" s="46">
        <v>0</v>
      </c>
      <c r="I76" s="46">
        <v>15992</v>
      </c>
      <c r="J76" s="46">
        <v>228367</v>
      </c>
      <c r="K76" s="46">
        <v>9829</v>
      </c>
      <c r="L76" s="46">
        <v>0</v>
      </c>
      <c r="M76" s="46">
        <v>0</v>
      </c>
      <c r="N76" s="46">
        <f t="shared" si="15"/>
        <v>2989846</v>
      </c>
      <c r="O76" s="47">
        <f t="shared" si="14"/>
        <v>23.279603214152235</v>
      </c>
      <c r="P76" s="9"/>
    </row>
    <row r="77" spans="1:16" ht="15.75">
      <c r="A77" s="29" t="s">
        <v>55</v>
      </c>
      <c r="B77" s="30"/>
      <c r="C77" s="31"/>
      <c r="D77" s="32">
        <f t="shared" ref="D77:M77" si="16">SUM(D78:D80)</f>
        <v>2725002</v>
      </c>
      <c r="E77" s="32">
        <f t="shared" si="16"/>
        <v>0</v>
      </c>
      <c r="F77" s="32">
        <f t="shared" si="16"/>
        <v>9451430</v>
      </c>
      <c r="G77" s="32">
        <f t="shared" si="16"/>
        <v>510000</v>
      </c>
      <c r="H77" s="32">
        <f t="shared" si="16"/>
        <v>0</v>
      </c>
      <c r="I77" s="32">
        <f t="shared" si="16"/>
        <v>6393786</v>
      </c>
      <c r="J77" s="32">
        <f t="shared" si="16"/>
        <v>17800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19098018</v>
      </c>
      <c r="O77" s="45">
        <f t="shared" si="14"/>
        <v>148.70139840538184</v>
      </c>
      <c r="P77" s="9"/>
    </row>
    <row r="78" spans="1:16">
      <c r="A78" s="12"/>
      <c r="B78" s="25">
        <v>381</v>
      </c>
      <c r="C78" s="20" t="s">
        <v>82</v>
      </c>
      <c r="D78" s="46">
        <v>2725002</v>
      </c>
      <c r="E78" s="46">
        <v>0</v>
      </c>
      <c r="F78" s="46">
        <v>9451430</v>
      </c>
      <c r="G78" s="46">
        <v>510000</v>
      </c>
      <c r="H78" s="46">
        <v>0</v>
      </c>
      <c r="I78" s="46">
        <v>5022393</v>
      </c>
      <c r="J78" s="46">
        <v>17800</v>
      </c>
      <c r="K78" s="46">
        <v>0</v>
      </c>
      <c r="L78" s="46">
        <v>0</v>
      </c>
      <c r="M78" s="46">
        <v>0</v>
      </c>
      <c r="N78" s="46">
        <f>SUM(D78:M78)</f>
        <v>17726625</v>
      </c>
      <c r="O78" s="47">
        <f t="shared" si="14"/>
        <v>138.0234287405008</v>
      </c>
      <c r="P78" s="9"/>
    </row>
    <row r="79" spans="1:16">
      <c r="A79" s="12"/>
      <c r="B79" s="25">
        <v>389.4</v>
      </c>
      <c r="C79" s="20" t="s">
        <v>141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20599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20599</v>
      </c>
      <c r="O79" s="47">
        <f t="shared" si="14"/>
        <v>0.16038837672854117</v>
      </c>
      <c r="P79" s="9"/>
    </row>
    <row r="80" spans="1:16" ht="15.75" thickBot="1">
      <c r="A80" s="12"/>
      <c r="B80" s="25">
        <v>389.8</v>
      </c>
      <c r="C80" s="20" t="s">
        <v>143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1350794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1350794</v>
      </c>
      <c r="O80" s="47">
        <f t="shared" si="14"/>
        <v>10.517581288152485</v>
      </c>
      <c r="P80" s="9"/>
    </row>
    <row r="81" spans="1:119" ht="16.5" thickBot="1">
      <c r="A81" s="14" t="s">
        <v>69</v>
      </c>
      <c r="B81" s="23"/>
      <c r="C81" s="22"/>
      <c r="D81" s="15">
        <f t="shared" ref="D81:M81" si="17">SUM(D5,D16,D28,D45,D64,D69,D77)</f>
        <v>115474613</v>
      </c>
      <c r="E81" s="15">
        <f t="shared" si="17"/>
        <v>4584212</v>
      </c>
      <c r="F81" s="15">
        <f t="shared" si="17"/>
        <v>9477825</v>
      </c>
      <c r="G81" s="15">
        <f t="shared" si="17"/>
        <v>5434482</v>
      </c>
      <c r="H81" s="15">
        <f t="shared" si="17"/>
        <v>0</v>
      </c>
      <c r="I81" s="15">
        <f t="shared" si="17"/>
        <v>47873399</v>
      </c>
      <c r="J81" s="15">
        <f t="shared" si="17"/>
        <v>21561384</v>
      </c>
      <c r="K81" s="15">
        <f t="shared" si="17"/>
        <v>55011334</v>
      </c>
      <c r="L81" s="15">
        <f t="shared" si="17"/>
        <v>0</v>
      </c>
      <c r="M81" s="15">
        <f t="shared" si="17"/>
        <v>0</v>
      </c>
      <c r="N81" s="15">
        <f>SUM(D81:M81)</f>
        <v>259417249</v>
      </c>
      <c r="O81" s="38">
        <f t="shared" si="14"/>
        <v>2019.8801622648562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153</v>
      </c>
      <c r="M83" s="118"/>
      <c r="N83" s="118"/>
      <c r="O83" s="43">
        <v>128432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58487652</v>
      </c>
      <c r="E5" s="27">
        <f t="shared" si="0"/>
        <v>0</v>
      </c>
      <c r="F5" s="27">
        <f t="shared" si="0"/>
        <v>0</v>
      </c>
      <c r="G5" s="27">
        <f t="shared" si="0"/>
        <v>2119039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60606691</v>
      </c>
      <c r="O5" s="33">
        <f t="shared" ref="O5:O36" si="1">(N5/O$87)</f>
        <v>478.65400137420136</v>
      </c>
      <c r="P5" s="6"/>
    </row>
    <row r="6" spans="1:133">
      <c r="A6" s="12"/>
      <c r="B6" s="25">
        <v>311</v>
      </c>
      <c r="C6" s="20" t="s">
        <v>3</v>
      </c>
      <c r="D6" s="46">
        <v>41179595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41179595</v>
      </c>
      <c r="O6" s="47">
        <f t="shared" si="1"/>
        <v>325.2244528862177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1222567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1222567</v>
      </c>
      <c r="O7" s="47">
        <f t="shared" si="1"/>
        <v>9.6554782457609054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896472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896472</v>
      </c>
      <c r="O8" s="47">
        <f t="shared" si="1"/>
        <v>7.0800748702801322</v>
      </c>
      <c r="P8" s="9"/>
    </row>
    <row r="9" spans="1:133">
      <c r="A9" s="12"/>
      <c r="B9" s="25">
        <v>312.51</v>
      </c>
      <c r="C9" s="20" t="s">
        <v>117</v>
      </c>
      <c r="D9" s="46">
        <v>1103116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1103116</v>
      </c>
      <c r="O9" s="47">
        <f t="shared" si="1"/>
        <v>8.7120890229744354</v>
      </c>
      <c r="P9" s="9"/>
    </row>
    <row r="10" spans="1:133">
      <c r="A10" s="12"/>
      <c r="B10" s="25">
        <v>312.52</v>
      </c>
      <c r="C10" s="20" t="s">
        <v>118</v>
      </c>
      <c r="D10" s="46">
        <v>798782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798782</v>
      </c>
      <c r="O10" s="47">
        <f t="shared" si="1"/>
        <v>6.3085476903150397</v>
      </c>
      <c r="P10" s="9"/>
    </row>
    <row r="11" spans="1:133">
      <c r="A11" s="12"/>
      <c r="B11" s="25">
        <v>314.10000000000002</v>
      </c>
      <c r="C11" s="20" t="s">
        <v>11</v>
      </c>
      <c r="D11" s="46">
        <v>7127144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7127144</v>
      </c>
      <c r="O11" s="47">
        <f t="shared" si="1"/>
        <v>56.288108419747431</v>
      </c>
      <c r="P11" s="9"/>
    </row>
    <row r="12" spans="1:133">
      <c r="A12" s="12"/>
      <c r="B12" s="25">
        <v>314.3</v>
      </c>
      <c r="C12" s="20" t="s">
        <v>12</v>
      </c>
      <c r="D12" s="46">
        <v>1291652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1291652</v>
      </c>
      <c r="O12" s="47">
        <f t="shared" si="1"/>
        <v>10.201091463366478</v>
      </c>
      <c r="P12" s="9"/>
    </row>
    <row r="13" spans="1:133">
      <c r="A13" s="12"/>
      <c r="B13" s="25">
        <v>314.39999999999998</v>
      </c>
      <c r="C13" s="20" t="s">
        <v>13</v>
      </c>
      <c r="D13" s="46">
        <v>183280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183280</v>
      </c>
      <c r="O13" s="47">
        <f t="shared" si="1"/>
        <v>1.4474920825468531</v>
      </c>
      <c r="P13" s="9"/>
    </row>
    <row r="14" spans="1:133">
      <c r="A14" s="12"/>
      <c r="B14" s="25">
        <v>315</v>
      </c>
      <c r="C14" s="20" t="s">
        <v>119</v>
      </c>
      <c r="D14" s="46">
        <v>5345857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5345857</v>
      </c>
      <c r="O14" s="47">
        <f t="shared" si="1"/>
        <v>42.22002227153903</v>
      </c>
      <c r="P14" s="9"/>
    </row>
    <row r="15" spans="1:133">
      <c r="A15" s="12"/>
      <c r="B15" s="25">
        <v>316</v>
      </c>
      <c r="C15" s="20" t="s">
        <v>120</v>
      </c>
      <c r="D15" s="46">
        <v>1458226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1458226</v>
      </c>
      <c r="O15" s="47">
        <f t="shared" si="1"/>
        <v>11.516644421453336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SUM(D17:D28)</f>
        <v>28278579</v>
      </c>
      <c r="E16" s="32">
        <f t="shared" si="3"/>
        <v>0</v>
      </c>
      <c r="F16" s="32">
        <f t="shared" si="3"/>
        <v>138773</v>
      </c>
      <c r="G16" s="32">
        <f t="shared" si="3"/>
        <v>1959139</v>
      </c>
      <c r="H16" s="32">
        <f t="shared" si="3"/>
        <v>0</v>
      </c>
      <c r="I16" s="32">
        <f t="shared" si="3"/>
        <v>2833529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33210020</v>
      </c>
      <c r="O16" s="45">
        <f t="shared" si="1"/>
        <v>262.28306968148542</v>
      </c>
      <c r="P16" s="10"/>
    </row>
    <row r="17" spans="1:16">
      <c r="A17" s="12"/>
      <c r="B17" s="25">
        <v>322</v>
      </c>
      <c r="C17" s="20" t="s">
        <v>0</v>
      </c>
      <c r="D17" s="46">
        <v>4332862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4332862</v>
      </c>
      <c r="O17" s="47">
        <f t="shared" si="1"/>
        <v>34.219682670057416</v>
      </c>
      <c r="P17" s="9"/>
    </row>
    <row r="18" spans="1:16">
      <c r="A18" s="12"/>
      <c r="B18" s="25">
        <v>323.10000000000002</v>
      </c>
      <c r="C18" s="20" t="s">
        <v>17</v>
      </c>
      <c r="D18" s="46">
        <v>5829325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5829325</v>
      </c>
      <c r="O18" s="47">
        <f t="shared" si="1"/>
        <v>46.038311785750956</v>
      </c>
      <c r="P18" s="9"/>
    </row>
    <row r="19" spans="1:16">
      <c r="A19" s="12"/>
      <c r="B19" s="25">
        <v>323.39999999999998</v>
      </c>
      <c r="C19" s="20" t="s">
        <v>18</v>
      </c>
      <c r="D19" s="46">
        <v>81298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81298</v>
      </c>
      <c r="O19" s="47">
        <f t="shared" si="1"/>
        <v>0.64206793609173973</v>
      </c>
      <c r="P19" s="9"/>
    </row>
    <row r="20" spans="1:16">
      <c r="A20" s="12"/>
      <c r="B20" s="25">
        <v>323.7</v>
      </c>
      <c r="C20" s="20" t="s">
        <v>19</v>
      </c>
      <c r="D20" s="46">
        <v>1807132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1807132</v>
      </c>
      <c r="O20" s="47">
        <f t="shared" si="1"/>
        <v>14.272202434073876</v>
      </c>
      <c r="P20" s="9"/>
    </row>
    <row r="21" spans="1:16">
      <c r="A21" s="12"/>
      <c r="B21" s="25">
        <v>323.89999999999998</v>
      </c>
      <c r="C21" s="20" t="s">
        <v>20</v>
      </c>
      <c r="D21" s="46">
        <v>75000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75000</v>
      </c>
      <c r="O21" s="47">
        <f t="shared" si="1"/>
        <v>0.59232816559915968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550928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550928</v>
      </c>
      <c r="O22" s="47">
        <f t="shared" si="1"/>
        <v>4.3510689548961849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2372035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2372035</v>
      </c>
      <c r="O23" s="47">
        <f t="shared" si="1"/>
        <v>18.733641870493368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148943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148943</v>
      </c>
      <c r="O24" s="47">
        <f t="shared" si="1"/>
        <v>1.1763084529178085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1408211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1408211</v>
      </c>
      <c r="O25" s="47">
        <f t="shared" si="1"/>
        <v>11.121640512087444</v>
      </c>
      <c r="P25" s="9"/>
    </row>
    <row r="26" spans="1:16">
      <c r="A26" s="12"/>
      <c r="B26" s="25">
        <v>325.10000000000002</v>
      </c>
      <c r="C26" s="20" t="s">
        <v>23</v>
      </c>
      <c r="D26" s="46">
        <v>0</v>
      </c>
      <c r="E26" s="46">
        <v>0</v>
      </c>
      <c r="F26" s="46">
        <v>138773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138773</v>
      </c>
      <c r="O26" s="47">
        <f t="shared" si="1"/>
        <v>1.0959887536625625</v>
      </c>
      <c r="P26" s="9"/>
    </row>
    <row r="27" spans="1:16">
      <c r="A27" s="12"/>
      <c r="B27" s="25">
        <v>325.2</v>
      </c>
      <c r="C27" s="20" t="s">
        <v>24</v>
      </c>
      <c r="D27" s="46">
        <v>15816530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15816530</v>
      </c>
      <c r="O27" s="47">
        <f t="shared" si="1"/>
        <v>124.91434934725436</v>
      </c>
      <c r="P27" s="9"/>
    </row>
    <row r="28" spans="1:16">
      <c r="A28" s="12"/>
      <c r="B28" s="25">
        <v>329</v>
      </c>
      <c r="C28" s="20" t="s">
        <v>124</v>
      </c>
      <c r="D28" s="46">
        <v>336432</v>
      </c>
      <c r="E28" s="46">
        <v>0</v>
      </c>
      <c r="F28" s="46">
        <v>0</v>
      </c>
      <c r="G28" s="46">
        <v>0</v>
      </c>
      <c r="H28" s="46">
        <v>0</v>
      </c>
      <c r="I28" s="46">
        <v>312551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5">SUM(D28:M28)</f>
        <v>648983</v>
      </c>
      <c r="O28" s="47">
        <f t="shared" si="1"/>
        <v>5.1254787986005264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SUM(D30:D47)</f>
        <v>11129095</v>
      </c>
      <c r="E29" s="32">
        <f t="shared" si="6"/>
        <v>14158659</v>
      </c>
      <c r="F29" s="32">
        <f t="shared" si="6"/>
        <v>0</v>
      </c>
      <c r="G29" s="32">
        <f t="shared" si="6"/>
        <v>760693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26048447</v>
      </c>
      <c r="O29" s="45">
        <f t="shared" si="1"/>
        <v>205.72305104289245</v>
      </c>
      <c r="P29" s="10"/>
    </row>
    <row r="30" spans="1:16">
      <c r="A30" s="12"/>
      <c r="B30" s="25">
        <v>331.2</v>
      </c>
      <c r="C30" s="20" t="s">
        <v>25</v>
      </c>
      <c r="D30" s="46">
        <v>0</v>
      </c>
      <c r="E30" s="46">
        <v>10781229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10781229</v>
      </c>
      <c r="O30" s="47">
        <f t="shared" si="1"/>
        <v>85.147007952992837</v>
      </c>
      <c r="P30" s="9"/>
    </row>
    <row r="31" spans="1:16">
      <c r="A31" s="12"/>
      <c r="B31" s="25">
        <v>331.39</v>
      </c>
      <c r="C31" s="20" t="s">
        <v>29</v>
      </c>
      <c r="D31" s="46">
        <v>0</v>
      </c>
      <c r="E31" s="46">
        <v>39434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39434</v>
      </c>
      <c r="O31" s="47">
        <f t="shared" si="1"/>
        <v>0.31143825176316353</v>
      </c>
      <c r="P31" s="9"/>
    </row>
    <row r="32" spans="1:16">
      <c r="A32" s="12"/>
      <c r="B32" s="25">
        <v>331.49</v>
      </c>
      <c r="C32" s="20" t="s">
        <v>30</v>
      </c>
      <c r="D32" s="46">
        <v>0</v>
      </c>
      <c r="E32" s="46">
        <v>444795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444795</v>
      </c>
      <c r="O32" s="47">
        <f t="shared" si="1"/>
        <v>3.5128614189023764</v>
      </c>
      <c r="P32" s="9"/>
    </row>
    <row r="33" spans="1:16">
      <c r="A33" s="12"/>
      <c r="B33" s="25">
        <v>331.5</v>
      </c>
      <c r="C33" s="20" t="s">
        <v>27</v>
      </c>
      <c r="D33" s="46">
        <v>384160</v>
      </c>
      <c r="E33" s="46">
        <v>2283869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2668029</v>
      </c>
      <c r="O33" s="47">
        <f t="shared" si="1"/>
        <v>21.071316311138141</v>
      </c>
      <c r="P33" s="9"/>
    </row>
    <row r="34" spans="1:16">
      <c r="A34" s="12"/>
      <c r="B34" s="25">
        <v>331.62</v>
      </c>
      <c r="C34" s="20" t="s">
        <v>31</v>
      </c>
      <c r="D34" s="46">
        <v>0</v>
      </c>
      <c r="E34" s="46">
        <v>21644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21644</v>
      </c>
      <c r="O34" s="47">
        <f t="shared" si="1"/>
        <v>0.17093801088304283</v>
      </c>
      <c r="P34" s="9"/>
    </row>
    <row r="35" spans="1:16">
      <c r="A35" s="12"/>
      <c r="B35" s="25">
        <v>331.69</v>
      </c>
      <c r="C35" s="20" t="s">
        <v>97</v>
      </c>
      <c r="D35" s="46">
        <v>0</v>
      </c>
      <c r="E35" s="46">
        <v>258512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258512</v>
      </c>
      <c r="O35" s="47">
        <f t="shared" si="1"/>
        <v>2.0416525166049331</v>
      </c>
      <c r="P35" s="9"/>
    </row>
    <row r="36" spans="1:16">
      <c r="A36" s="12"/>
      <c r="B36" s="25">
        <v>334.49</v>
      </c>
      <c r="C36" s="20" t="s">
        <v>35</v>
      </c>
      <c r="D36" s="46">
        <v>0</v>
      </c>
      <c r="E36" s="46">
        <v>62288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7">SUM(D36:M36)</f>
        <v>62288</v>
      </c>
      <c r="O36" s="47">
        <f t="shared" si="1"/>
        <v>0.49193249038453946</v>
      </c>
      <c r="P36" s="9"/>
    </row>
    <row r="37" spans="1:16">
      <c r="A37" s="12"/>
      <c r="B37" s="25">
        <v>334.5</v>
      </c>
      <c r="C37" s="20" t="s">
        <v>125</v>
      </c>
      <c r="D37" s="46">
        <v>0</v>
      </c>
      <c r="E37" s="46">
        <v>115604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115604</v>
      </c>
      <c r="O37" s="47">
        <f t="shared" ref="O37:O68" si="8">(N37/O$87)</f>
        <v>0.91300673674567012</v>
      </c>
      <c r="P37" s="9"/>
    </row>
    <row r="38" spans="1:16">
      <c r="A38" s="12"/>
      <c r="B38" s="25">
        <v>335.12</v>
      </c>
      <c r="C38" s="20" t="s">
        <v>127</v>
      </c>
      <c r="D38" s="46">
        <v>2124161</v>
      </c>
      <c r="E38" s="46">
        <v>0</v>
      </c>
      <c r="F38" s="46">
        <v>0</v>
      </c>
      <c r="G38" s="46">
        <v>760693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2884854</v>
      </c>
      <c r="O38" s="47">
        <f t="shared" si="8"/>
        <v>22.783737037885309</v>
      </c>
      <c r="P38" s="9"/>
    </row>
    <row r="39" spans="1:16">
      <c r="A39" s="12"/>
      <c r="B39" s="25">
        <v>335.14</v>
      </c>
      <c r="C39" s="20" t="s">
        <v>128</v>
      </c>
      <c r="D39" s="46">
        <v>16580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16580</v>
      </c>
      <c r="O39" s="47">
        <f t="shared" si="8"/>
        <v>0.13094401314178758</v>
      </c>
      <c r="P39" s="9"/>
    </row>
    <row r="40" spans="1:16">
      <c r="A40" s="12"/>
      <c r="B40" s="25">
        <v>335.15</v>
      </c>
      <c r="C40" s="20" t="s">
        <v>129</v>
      </c>
      <c r="D40" s="46">
        <v>15856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15856</v>
      </c>
      <c r="O40" s="47">
        <f t="shared" si="8"/>
        <v>0.12522607191653701</v>
      </c>
      <c r="P40" s="9"/>
    </row>
    <row r="41" spans="1:16">
      <c r="A41" s="12"/>
      <c r="B41" s="25">
        <v>335.18</v>
      </c>
      <c r="C41" s="20" t="s">
        <v>130</v>
      </c>
      <c r="D41" s="46">
        <v>7215406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7215406</v>
      </c>
      <c r="O41" s="47">
        <f t="shared" si="8"/>
        <v>56.985176000442273</v>
      </c>
      <c r="P41" s="9"/>
    </row>
    <row r="42" spans="1:16">
      <c r="A42" s="12"/>
      <c r="B42" s="25">
        <v>335.21</v>
      </c>
      <c r="C42" s="20" t="s">
        <v>43</v>
      </c>
      <c r="D42" s="46">
        <v>59900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59900</v>
      </c>
      <c r="O42" s="47">
        <f t="shared" si="8"/>
        <v>0.47307276159186218</v>
      </c>
      <c r="P42" s="9"/>
    </row>
    <row r="43" spans="1:16">
      <c r="A43" s="12"/>
      <c r="B43" s="25">
        <v>335.22</v>
      </c>
      <c r="C43" s="20" t="s">
        <v>131</v>
      </c>
      <c r="D43" s="46">
        <v>81792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81792</v>
      </c>
      <c r="O43" s="47">
        <f t="shared" si="8"/>
        <v>0.64596940427581961</v>
      </c>
      <c r="P43" s="9"/>
    </row>
    <row r="44" spans="1:16">
      <c r="A44" s="12"/>
      <c r="B44" s="25">
        <v>335.49</v>
      </c>
      <c r="C44" s="20" t="s">
        <v>44</v>
      </c>
      <c r="D44" s="46">
        <v>63133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63133</v>
      </c>
      <c r="O44" s="47">
        <f t="shared" si="8"/>
        <v>0.49860605438362332</v>
      </c>
      <c r="P44" s="9"/>
    </row>
    <row r="45" spans="1:16">
      <c r="A45" s="12"/>
      <c r="B45" s="25">
        <v>337.4</v>
      </c>
      <c r="C45" s="20" t="s">
        <v>46</v>
      </c>
      <c r="D45" s="46">
        <v>188870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188870</v>
      </c>
      <c r="O45" s="47">
        <f t="shared" si="8"/>
        <v>1.4916402751561773</v>
      </c>
      <c r="P45" s="9"/>
    </row>
    <row r="46" spans="1:16">
      <c r="A46" s="12"/>
      <c r="B46" s="25">
        <v>337.6</v>
      </c>
      <c r="C46" s="20" t="s">
        <v>132</v>
      </c>
      <c r="D46" s="46">
        <v>12779</v>
      </c>
      <c r="E46" s="46">
        <v>151284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164063</v>
      </c>
      <c r="O46" s="47">
        <f t="shared" si="8"/>
        <v>1.2957218111025992</v>
      </c>
      <c r="P46" s="9"/>
    </row>
    <row r="47" spans="1:16">
      <c r="A47" s="12"/>
      <c r="B47" s="25">
        <v>338</v>
      </c>
      <c r="C47" s="20" t="s">
        <v>47</v>
      </c>
      <c r="D47" s="46">
        <v>966458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966458</v>
      </c>
      <c r="O47" s="47">
        <f t="shared" si="8"/>
        <v>7.6328039235817693</v>
      </c>
      <c r="P47" s="9"/>
    </row>
    <row r="48" spans="1:16" ht="15.75">
      <c r="A48" s="29" t="s">
        <v>53</v>
      </c>
      <c r="B48" s="30"/>
      <c r="C48" s="31"/>
      <c r="D48" s="32">
        <f t="shared" ref="D48:M48" si="9">SUM(D49:D65)</f>
        <v>8191566</v>
      </c>
      <c r="E48" s="32">
        <f t="shared" si="9"/>
        <v>899729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37887222</v>
      </c>
      <c r="J48" s="32">
        <f t="shared" si="9"/>
        <v>17791578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64770095</v>
      </c>
      <c r="O48" s="45">
        <f t="shared" si="8"/>
        <v>511.53535409377741</v>
      </c>
      <c r="P48" s="10"/>
    </row>
    <row r="49" spans="1:16">
      <c r="A49" s="12"/>
      <c r="B49" s="25">
        <v>341.2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17791578</v>
      </c>
      <c r="K49" s="46">
        <v>0</v>
      </c>
      <c r="L49" s="46">
        <v>0</v>
      </c>
      <c r="M49" s="46">
        <v>0</v>
      </c>
      <c r="N49" s="46">
        <f t="shared" ref="N49:N65" si="10">SUM(D49:M49)</f>
        <v>17791578</v>
      </c>
      <c r="O49" s="47">
        <f t="shared" si="8"/>
        <v>140.51270346472489</v>
      </c>
      <c r="P49" s="9"/>
    </row>
    <row r="50" spans="1:16">
      <c r="A50" s="12"/>
      <c r="B50" s="25">
        <v>341.3</v>
      </c>
      <c r="C50" s="20" t="s">
        <v>134</v>
      </c>
      <c r="D50" s="46">
        <v>4041256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4041256</v>
      </c>
      <c r="O50" s="47">
        <f t="shared" si="8"/>
        <v>31.916663375954634</v>
      </c>
      <c r="P50" s="9"/>
    </row>
    <row r="51" spans="1:16">
      <c r="A51" s="12"/>
      <c r="B51" s="25">
        <v>341.9</v>
      </c>
      <c r="C51" s="20" t="s">
        <v>135</v>
      </c>
      <c r="D51" s="46">
        <v>1237355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1237355</v>
      </c>
      <c r="O51" s="47">
        <f t="shared" si="8"/>
        <v>9.7722695645993092</v>
      </c>
      <c r="P51" s="9"/>
    </row>
    <row r="52" spans="1:16">
      <c r="A52" s="12"/>
      <c r="B52" s="25">
        <v>342.1</v>
      </c>
      <c r="C52" s="20" t="s">
        <v>59</v>
      </c>
      <c r="D52" s="46">
        <v>100743</v>
      </c>
      <c r="E52" s="46">
        <v>893009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993752</v>
      </c>
      <c r="O52" s="47">
        <f t="shared" si="8"/>
        <v>7.8483639896066153</v>
      </c>
      <c r="P52" s="9"/>
    </row>
    <row r="53" spans="1:16">
      <c r="A53" s="12"/>
      <c r="B53" s="25">
        <v>342.2</v>
      </c>
      <c r="C53" s="20" t="s">
        <v>136</v>
      </c>
      <c r="D53" s="46">
        <v>344634</v>
      </c>
      <c r="E53" s="46">
        <v>6720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351354</v>
      </c>
      <c r="O53" s="47">
        <f t="shared" si="8"/>
        <v>2.7748916039456955</v>
      </c>
      <c r="P53" s="9"/>
    </row>
    <row r="54" spans="1:16">
      <c r="A54" s="12"/>
      <c r="B54" s="25">
        <v>342.6</v>
      </c>
      <c r="C54" s="20" t="s">
        <v>61</v>
      </c>
      <c r="D54" s="46">
        <v>852029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852029</v>
      </c>
      <c r="O54" s="47">
        <f t="shared" si="8"/>
        <v>6.7290769947638189</v>
      </c>
      <c r="P54" s="9"/>
    </row>
    <row r="55" spans="1:16">
      <c r="A55" s="12"/>
      <c r="B55" s="25">
        <v>342.9</v>
      </c>
      <c r="C55" s="20" t="s">
        <v>137</v>
      </c>
      <c r="D55" s="46">
        <v>5695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5695</v>
      </c>
      <c r="O55" s="47">
        <f t="shared" si="8"/>
        <v>4.4977452041162859E-2</v>
      </c>
      <c r="P55" s="9"/>
    </row>
    <row r="56" spans="1:16">
      <c r="A56" s="12"/>
      <c r="B56" s="25">
        <v>343.3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12891299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12891299</v>
      </c>
      <c r="O56" s="47">
        <f t="shared" si="8"/>
        <v>101.81172651813709</v>
      </c>
      <c r="P56" s="9"/>
    </row>
    <row r="57" spans="1:16">
      <c r="A57" s="12"/>
      <c r="B57" s="25">
        <v>343.4</v>
      </c>
      <c r="C57" s="20" t="s">
        <v>63</v>
      </c>
      <c r="D57" s="46">
        <v>32449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32449</v>
      </c>
      <c r="O57" s="47">
        <f t="shared" si="8"/>
        <v>0.25627275527369509</v>
      </c>
      <c r="P57" s="9"/>
    </row>
    <row r="58" spans="1:16">
      <c r="A58" s="12"/>
      <c r="B58" s="25">
        <v>343.5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17507717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17507717</v>
      </c>
      <c r="O58" s="47">
        <f t="shared" si="8"/>
        <v>138.27085192585631</v>
      </c>
      <c r="P58" s="9"/>
    </row>
    <row r="59" spans="1:16">
      <c r="A59" s="12"/>
      <c r="B59" s="25">
        <v>343.6</v>
      </c>
      <c r="C59" s="20" t="s">
        <v>138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2492356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2492356</v>
      </c>
      <c r="O59" s="47">
        <f t="shared" si="8"/>
        <v>19.68390210000079</v>
      </c>
      <c r="P59" s="9"/>
    </row>
    <row r="60" spans="1:16">
      <c r="A60" s="12"/>
      <c r="B60" s="25">
        <v>343.9</v>
      </c>
      <c r="C60" s="20" t="s">
        <v>111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2860547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2860547</v>
      </c>
      <c r="O60" s="47">
        <f t="shared" si="8"/>
        <v>22.591767428269058</v>
      </c>
      <c r="P60" s="9"/>
    </row>
    <row r="61" spans="1:16">
      <c r="A61" s="12"/>
      <c r="B61" s="25">
        <v>346.9</v>
      </c>
      <c r="C61" s="20" t="s">
        <v>139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1556972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1556972</v>
      </c>
      <c r="O61" s="47">
        <f t="shared" si="8"/>
        <v>12.296511581990064</v>
      </c>
      <c r="P61" s="9"/>
    </row>
    <row r="62" spans="1:16">
      <c r="A62" s="12"/>
      <c r="B62" s="25">
        <v>347.2</v>
      </c>
      <c r="C62" s="20" t="s">
        <v>65</v>
      </c>
      <c r="D62" s="46">
        <v>1249302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1249302</v>
      </c>
      <c r="O62" s="47">
        <f t="shared" si="8"/>
        <v>9.866623492524818</v>
      </c>
      <c r="P62" s="9"/>
    </row>
    <row r="63" spans="1:16">
      <c r="A63" s="12"/>
      <c r="B63" s="25">
        <v>347.3</v>
      </c>
      <c r="C63" s="20" t="s">
        <v>66</v>
      </c>
      <c r="D63" s="46">
        <v>2000</v>
      </c>
      <c r="E63" s="46">
        <v>0</v>
      </c>
      <c r="F63" s="46">
        <v>0</v>
      </c>
      <c r="G63" s="46">
        <v>0</v>
      </c>
      <c r="H63" s="46">
        <v>0</v>
      </c>
      <c r="I63" s="46">
        <v>337423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339423</v>
      </c>
      <c r="O63" s="47">
        <f t="shared" si="8"/>
        <v>2.6806640393621812</v>
      </c>
      <c r="P63" s="9"/>
    </row>
    <row r="64" spans="1:16">
      <c r="A64" s="12"/>
      <c r="B64" s="25">
        <v>347.9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240908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240908</v>
      </c>
      <c r="O64" s="47">
        <f t="shared" si="8"/>
        <v>1.9026212495754982</v>
      </c>
      <c r="P64" s="9"/>
    </row>
    <row r="65" spans="1:16">
      <c r="A65" s="12"/>
      <c r="B65" s="25">
        <v>349</v>
      </c>
      <c r="C65" s="20" t="s">
        <v>1</v>
      </c>
      <c r="D65" s="46">
        <v>326103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326103</v>
      </c>
      <c r="O65" s="47">
        <f t="shared" si="8"/>
        <v>2.5754665571517701</v>
      </c>
      <c r="P65" s="9"/>
    </row>
    <row r="66" spans="1:16" ht="15.75">
      <c r="A66" s="29" t="s">
        <v>54</v>
      </c>
      <c r="B66" s="30"/>
      <c r="C66" s="31"/>
      <c r="D66" s="32">
        <f t="shared" ref="D66:M66" si="11">SUM(D67:D70)</f>
        <v>754270</v>
      </c>
      <c r="E66" s="32">
        <f t="shared" si="11"/>
        <v>546439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2" si="12">SUM(D66:M66)</f>
        <v>1300709</v>
      </c>
      <c r="O66" s="45">
        <f t="shared" si="8"/>
        <v>10.272621012644231</v>
      </c>
      <c r="P66" s="10"/>
    </row>
    <row r="67" spans="1:16">
      <c r="A67" s="13"/>
      <c r="B67" s="39">
        <v>351.5</v>
      </c>
      <c r="C67" s="21" t="s">
        <v>104</v>
      </c>
      <c r="D67" s="46">
        <v>463219</v>
      </c>
      <c r="E67" s="46">
        <v>18395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481614</v>
      </c>
      <c r="O67" s="47">
        <f t="shared" si="8"/>
        <v>3.8036471619583159</v>
      </c>
      <c r="P67" s="9"/>
    </row>
    <row r="68" spans="1:16">
      <c r="A68" s="13"/>
      <c r="B68" s="39">
        <v>354</v>
      </c>
      <c r="C68" s="21" t="s">
        <v>74</v>
      </c>
      <c r="D68" s="46">
        <v>291051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291051</v>
      </c>
      <c r="O68" s="47">
        <f t="shared" si="8"/>
        <v>2.2986360656773468</v>
      </c>
      <c r="P68" s="9"/>
    </row>
    <row r="69" spans="1:16">
      <c r="A69" s="13"/>
      <c r="B69" s="39">
        <v>355</v>
      </c>
      <c r="C69" s="21" t="s">
        <v>105</v>
      </c>
      <c r="D69" s="46">
        <v>0</v>
      </c>
      <c r="E69" s="46">
        <v>75929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75929</v>
      </c>
      <c r="O69" s="47">
        <f t="shared" ref="O69:O85" si="13">(N69/O$87)</f>
        <v>0.59966513714371461</v>
      </c>
      <c r="P69" s="9"/>
    </row>
    <row r="70" spans="1:16">
      <c r="A70" s="13"/>
      <c r="B70" s="39">
        <v>356</v>
      </c>
      <c r="C70" s="21" t="s">
        <v>106</v>
      </c>
      <c r="D70" s="46">
        <v>0</v>
      </c>
      <c r="E70" s="46">
        <v>452115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452115</v>
      </c>
      <c r="O70" s="47">
        <f t="shared" si="13"/>
        <v>3.5706726478648543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SUM(D72:D78)</f>
        <v>4237006</v>
      </c>
      <c r="E71" s="32">
        <f t="shared" si="14"/>
        <v>4744</v>
      </c>
      <c r="F71" s="32">
        <f t="shared" si="14"/>
        <v>11185</v>
      </c>
      <c r="G71" s="32">
        <f t="shared" si="14"/>
        <v>98099</v>
      </c>
      <c r="H71" s="32">
        <f t="shared" si="14"/>
        <v>0</v>
      </c>
      <c r="I71" s="32">
        <f t="shared" si="14"/>
        <v>89401</v>
      </c>
      <c r="J71" s="32">
        <f t="shared" si="14"/>
        <v>703715</v>
      </c>
      <c r="K71" s="32">
        <f t="shared" si="14"/>
        <v>55262613</v>
      </c>
      <c r="L71" s="32">
        <f t="shared" si="14"/>
        <v>0</v>
      </c>
      <c r="M71" s="32">
        <f t="shared" si="14"/>
        <v>0</v>
      </c>
      <c r="N71" s="32">
        <f t="shared" si="12"/>
        <v>60406763</v>
      </c>
      <c r="O71" s="45">
        <f t="shared" si="13"/>
        <v>477.07502823430923</v>
      </c>
      <c r="P71" s="10"/>
    </row>
    <row r="72" spans="1:16">
      <c r="A72" s="12"/>
      <c r="B72" s="25">
        <v>361.1</v>
      </c>
      <c r="C72" s="20" t="s">
        <v>75</v>
      </c>
      <c r="D72" s="46">
        <v>273498</v>
      </c>
      <c r="E72" s="46">
        <v>4744</v>
      </c>
      <c r="F72" s="46">
        <v>10851</v>
      </c>
      <c r="G72" s="46">
        <v>66118</v>
      </c>
      <c r="H72" s="46">
        <v>0</v>
      </c>
      <c r="I72" s="46">
        <v>74075</v>
      </c>
      <c r="J72" s="46">
        <v>68923</v>
      </c>
      <c r="K72" s="46">
        <v>5656890</v>
      </c>
      <c r="L72" s="46">
        <v>0</v>
      </c>
      <c r="M72" s="46">
        <v>0</v>
      </c>
      <c r="N72" s="46">
        <f t="shared" si="12"/>
        <v>6155099</v>
      </c>
      <c r="O72" s="47">
        <f t="shared" si="13"/>
        <v>48.611179996682964</v>
      </c>
      <c r="P72" s="9"/>
    </row>
    <row r="73" spans="1:16">
      <c r="A73" s="12"/>
      <c r="B73" s="25">
        <v>361.3</v>
      </c>
      <c r="C73" s="20" t="s">
        <v>76</v>
      </c>
      <c r="D73" s="46">
        <v>-157779</v>
      </c>
      <c r="E73" s="46">
        <v>0</v>
      </c>
      <c r="F73" s="46">
        <v>334</v>
      </c>
      <c r="G73" s="46">
        <v>0</v>
      </c>
      <c r="H73" s="46">
        <v>0</v>
      </c>
      <c r="I73" s="46">
        <v>7989</v>
      </c>
      <c r="J73" s="46">
        <v>-38474</v>
      </c>
      <c r="K73" s="46">
        <v>25667548</v>
      </c>
      <c r="L73" s="46">
        <v>0</v>
      </c>
      <c r="M73" s="46">
        <v>0</v>
      </c>
      <c r="N73" s="46">
        <f t="shared" ref="N73:N78" si="15">SUM(D73:M73)</f>
        <v>25479618</v>
      </c>
      <c r="O73" s="47">
        <f t="shared" si="13"/>
        <v>201.23060520143108</v>
      </c>
      <c r="P73" s="9"/>
    </row>
    <row r="74" spans="1:16">
      <c r="A74" s="12"/>
      <c r="B74" s="25">
        <v>362</v>
      </c>
      <c r="C74" s="20" t="s">
        <v>77</v>
      </c>
      <c r="D74" s="46">
        <v>681275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681275</v>
      </c>
      <c r="O74" s="47">
        <f t="shared" si="13"/>
        <v>5.3805116135809001</v>
      </c>
      <c r="P74" s="9"/>
    </row>
    <row r="75" spans="1:16">
      <c r="A75" s="12"/>
      <c r="B75" s="25">
        <v>364</v>
      </c>
      <c r="C75" s="20" t="s">
        <v>140</v>
      </c>
      <c r="D75" s="46">
        <v>8245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8245</v>
      </c>
      <c r="O75" s="47">
        <f t="shared" si="13"/>
        <v>6.5116609671534292E-2</v>
      </c>
      <c r="P75" s="9"/>
    </row>
    <row r="76" spans="1:16">
      <c r="A76" s="12"/>
      <c r="B76" s="25">
        <v>366</v>
      </c>
      <c r="C76" s="20" t="s">
        <v>79</v>
      </c>
      <c r="D76" s="46">
        <v>66583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66583</v>
      </c>
      <c r="O76" s="47">
        <f t="shared" si="13"/>
        <v>0.52585315000118471</v>
      </c>
      <c r="P76" s="9"/>
    </row>
    <row r="77" spans="1:16">
      <c r="A77" s="12"/>
      <c r="B77" s="25">
        <v>368</v>
      </c>
      <c r="C77" s="20" t="s">
        <v>80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23783751</v>
      </c>
      <c r="L77" s="46">
        <v>0</v>
      </c>
      <c r="M77" s="46">
        <v>0</v>
      </c>
      <c r="N77" s="46">
        <f t="shared" si="15"/>
        <v>23783751</v>
      </c>
      <c r="O77" s="47">
        <f t="shared" si="13"/>
        <v>187.83714134529572</v>
      </c>
      <c r="P77" s="9"/>
    </row>
    <row r="78" spans="1:16">
      <c r="A78" s="12"/>
      <c r="B78" s="25">
        <v>369.9</v>
      </c>
      <c r="C78" s="20" t="s">
        <v>81</v>
      </c>
      <c r="D78" s="46">
        <v>3365184</v>
      </c>
      <c r="E78" s="46">
        <v>0</v>
      </c>
      <c r="F78" s="46">
        <v>0</v>
      </c>
      <c r="G78" s="46">
        <v>31981</v>
      </c>
      <c r="H78" s="46">
        <v>0</v>
      </c>
      <c r="I78" s="46">
        <v>7337</v>
      </c>
      <c r="J78" s="46">
        <v>673266</v>
      </c>
      <c r="K78" s="46">
        <v>154424</v>
      </c>
      <c r="L78" s="46">
        <v>0</v>
      </c>
      <c r="M78" s="46">
        <v>0</v>
      </c>
      <c r="N78" s="46">
        <f t="shared" si="15"/>
        <v>4232192</v>
      </c>
      <c r="O78" s="47">
        <f t="shared" si="13"/>
        <v>33.424620317645854</v>
      </c>
      <c r="P78" s="9"/>
    </row>
    <row r="79" spans="1:16" ht="15.75">
      <c r="A79" s="29" t="s">
        <v>55</v>
      </c>
      <c r="B79" s="30"/>
      <c r="C79" s="31"/>
      <c r="D79" s="32">
        <f t="shared" ref="D79:M79" si="16">SUM(D80:D84)</f>
        <v>2601742</v>
      </c>
      <c r="E79" s="32">
        <f t="shared" si="16"/>
        <v>332</v>
      </c>
      <c r="F79" s="32">
        <f t="shared" si="16"/>
        <v>23901667</v>
      </c>
      <c r="G79" s="32">
        <f t="shared" si="16"/>
        <v>61488634</v>
      </c>
      <c r="H79" s="32">
        <f t="shared" si="16"/>
        <v>0</v>
      </c>
      <c r="I79" s="32">
        <f t="shared" si="16"/>
        <v>6958362</v>
      </c>
      <c r="J79" s="32">
        <f t="shared" si="16"/>
        <v>786512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5" si="17">SUM(D79:M79)</f>
        <v>95737249</v>
      </c>
      <c r="O79" s="45">
        <f t="shared" si="13"/>
        <v>756.10492106239985</v>
      </c>
      <c r="P79" s="9"/>
    </row>
    <row r="80" spans="1:16">
      <c r="A80" s="12"/>
      <c r="B80" s="25">
        <v>381</v>
      </c>
      <c r="C80" s="20" t="s">
        <v>82</v>
      </c>
      <c r="D80" s="46">
        <v>2601742</v>
      </c>
      <c r="E80" s="46">
        <v>332</v>
      </c>
      <c r="F80" s="46">
        <v>23901667</v>
      </c>
      <c r="G80" s="46">
        <v>1483300</v>
      </c>
      <c r="H80" s="46">
        <v>0</v>
      </c>
      <c r="I80" s="46">
        <v>4572647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32559688</v>
      </c>
      <c r="O80" s="47">
        <f t="shared" si="13"/>
        <v>257.14693687361296</v>
      </c>
      <c r="P80" s="9"/>
    </row>
    <row r="81" spans="1:119">
      <c r="A81" s="12"/>
      <c r="B81" s="25">
        <v>384</v>
      </c>
      <c r="C81" s="20" t="s">
        <v>83</v>
      </c>
      <c r="D81" s="46">
        <v>0</v>
      </c>
      <c r="E81" s="46">
        <v>0</v>
      </c>
      <c r="F81" s="46">
        <v>0</v>
      </c>
      <c r="G81" s="46">
        <v>60005334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60005334</v>
      </c>
      <c r="O81" s="47">
        <f t="shared" si="13"/>
        <v>473.90465885846515</v>
      </c>
      <c r="P81" s="9"/>
    </row>
    <row r="82" spans="1:119">
      <c r="A82" s="12"/>
      <c r="B82" s="25">
        <v>389.4</v>
      </c>
      <c r="C82" s="20" t="s">
        <v>141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9100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9100</v>
      </c>
      <c r="O82" s="47">
        <f t="shared" si="13"/>
        <v>7.1869150759364703E-2</v>
      </c>
      <c r="P82" s="9"/>
    </row>
    <row r="83" spans="1:119">
      <c r="A83" s="12"/>
      <c r="B83" s="25">
        <v>389.7</v>
      </c>
      <c r="C83" s="20" t="s">
        <v>142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814322</v>
      </c>
      <c r="J83" s="46">
        <v>786512</v>
      </c>
      <c r="K83" s="46">
        <v>0</v>
      </c>
      <c r="L83" s="46">
        <v>0</v>
      </c>
      <c r="M83" s="46">
        <v>0</v>
      </c>
      <c r="N83" s="46">
        <f t="shared" si="17"/>
        <v>1600834</v>
      </c>
      <c r="O83" s="47">
        <f t="shared" si="13"/>
        <v>12.642920888650202</v>
      </c>
      <c r="P83" s="9"/>
    </row>
    <row r="84" spans="1:119" ht="15.75" thickBot="1">
      <c r="A84" s="12"/>
      <c r="B84" s="25">
        <v>389.8</v>
      </c>
      <c r="C84" s="20" t="s">
        <v>143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1562293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1562293</v>
      </c>
      <c r="O84" s="47">
        <f t="shared" si="13"/>
        <v>12.338535290912107</v>
      </c>
      <c r="P84" s="9"/>
    </row>
    <row r="85" spans="1:119" ht="16.5" thickBot="1">
      <c r="A85" s="14" t="s">
        <v>69</v>
      </c>
      <c r="B85" s="23"/>
      <c r="C85" s="22"/>
      <c r="D85" s="15">
        <f t="shared" ref="D85:M85" si="18">SUM(D5,D16,D29,D48,D66,D71,D79)</f>
        <v>113679910</v>
      </c>
      <c r="E85" s="15">
        <f t="shared" si="18"/>
        <v>15609903</v>
      </c>
      <c r="F85" s="15">
        <f t="shared" si="18"/>
        <v>24051625</v>
      </c>
      <c r="G85" s="15">
        <f t="shared" si="18"/>
        <v>66425604</v>
      </c>
      <c r="H85" s="15">
        <f t="shared" si="18"/>
        <v>0</v>
      </c>
      <c r="I85" s="15">
        <f t="shared" si="18"/>
        <v>47768514</v>
      </c>
      <c r="J85" s="15">
        <f t="shared" si="18"/>
        <v>19281805</v>
      </c>
      <c r="K85" s="15">
        <f t="shared" si="18"/>
        <v>55262613</v>
      </c>
      <c r="L85" s="15">
        <f t="shared" si="18"/>
        <v>0</v>
      </c>
      <c r="M85" s="15">
        <f t="shared" si="18"/>
        <v>0</v>
      </c>
      <c r="N85" s="15">
        <f t="shared" si="17"/>
        <v>342079974</v>
      </c>
      <c r="O85" s="38">
        <f t="shared" si="13"/>
        <v>2701.6480465017098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144</v>
      </c>
      <c r="M87" s="118"/>
      <c r="N87" s="118"/>
      <c r="O87" s="43">
        <v>126619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109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55541348</v>
      </c>
      <c r="E5" s="27">
        <f t="shared" si="0"/>
        <v>0</v>
      </c>
      <c r="F5" s="27">
        <f t="shared" si="0"/>
        <v>0</v>
      </c>
      <c r="G5" s="27">
        <f t="shared" si="0"/>
        <v>2103416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57644764</v>
      </c>
      <c r="O5" s="33">
        <f t="shared" ref="O5:O36" si="1">(N5/O$76)</f>
        <v>466.84238487827793</v>
      </c>
      <c r="P5" s="6"/>
    </row>
    <row r="6" spans="1:133">
      <c r="A6" s="12"/>
      <c r="B6" s="25">
        <v>311</v>
      </c>
      <c r="C6" s="20" t="s">
        <v>3</v>
      </c>
      <c r="D6" s="46">
        <v>40810158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40810158</v>
      </c>
      <c r="O6" s="47">
        <f t="shared" si="1"/>
        <v>330.50549895527951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2103416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2103416</v>
      </c>
      <c r="O7" s="47">
        <f t="shared" si="1"/>
        <v>17.034743031147247</v>
      </c>
      <c r="P7" s="9"/>
    </row>
    <row r="8" spans="1:133">
      <c r="A8" s="12"/>
      <c r="B8" s="25">
        <v>314.10000000000002</v>
      </c>
      <c r="C8" s="20" t="s">
        <v>11</v>
      </c>
      <c r="D8" s="46">
        <v>6688747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6688747</v>
      </c>
      <c r="O8" s="47">
        <f t="shared" si="1"/>
        <v>54.169544372276846</v>
      </c>
      <c r="P8" s="9"/>
    </row>
    <row r="9" spans="1:133">
      <c r="A9" s="12"/>
      <c r="B9" s="25">
        <v>314.3</v>
      </c>
      <c r="C9" s="20" t="s">
        <v>12</v>
      </c>
      <c r="D9" s="46">
        <v>1181725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1181725</v>
      </c>
      <c r="O9" s="47">
        <f t="shared" si="1"/>
        <v>9.5703283175950364</v>
      </c>
      <c r="P9" s="9"/>
    </row>
    <row r="10" spans="1:133">
      <c r="A10" s="12"/>
      <c r="B10" s="25">
        <v>314.39999999999998</v>
      </c>
      <c r="C10" s="20" t="s">
        <v>13</v>
      </c>
      <c r="D10" s="46">
        <v>213259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213259</v>
      </c>
      <c r="O10" s="47">
        <f t="shared" si="1"/>
        <v>1.727101184016586</v>
      </c>
      <c r="P10" s="9"/>
    </row>
    <row r="11" spans="1:133">
      <c r="A11" s="12"/>
      <c r="B11" s="25">
        <v>315</v>
      </c>
      <c r="C11" s="20" t="s">
        <v>14</v>
      </c>
      <c r="D11" s="46">
        <v>5223752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5223752</v>
      </c>
      <c r="O11" s="47">
        <f t="shared" si="1"/>
        <v>42.305123179837707</v>
      </c>
      <c r="P11" s="9"/>
    </row>
    <row r="12" spans="1:133">
      <c r="A12" s="12"/>
      <c r="B12" s="25">
        <v>316</v>
      </c>
      <c r="C12" s="20" t="s">
        <v>15</v>
      </c>
      <c r="D12" s="46">
        <v>1423707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1423707</v>
      </c>
      <c r="O12" s="47">
        <f t="shared" si="1"/>
        <v>11.530045838125011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SUM(D14:D22)</f>
        <v>20734384</v>
      </c>
      <c r="E13" s="32">
        <f t="shared" si="3"/>
        <v>0</v>
      </c>
      <c r="F13" s="32">
        <f t="shared" si="3"/>
        <v>138904</v>
      </c>
      <c r="G13" s="32">
        <f t="shared" si="3"/>
        <v>1390057</v>
      </c>
      <c r="H13" s="32">
        <f t="shared" si="3"/>
        <v>0</v>
      </c>
      <c r="I13" s="32">
        <f t="shared" si="3"/>
        <v>155839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22419184</v>
      </c>
      <c r="O13" s="45">
        <f t="shared" si="1"/>
        <v>181.56419767084014</v>
      </c>
      <c r="P13" s="10"/>
    </row>
    <row r="14" spans="1:133">
      <c r="A14" s="12"/>
      <c r="B14" s="25">
        <v>322</v>
      </c>
      <c r="C14" s="20" t="s">
        <v>0</v>
      </c>
      <c r="D14" s="46">
        <v>2419302</v>
      </c>
      <c r="E14" s="46">
        <v>0</v>
      </c>
      <c r="F14" s="46">
        <v>0</v>
      </c>
      <c r="G14" s="46">
        <v>0</v>
      </c>
      <c r="H14" s="46">
        <v>0</v>
      </c>
      <c r="I14" s="46">
        <v>155839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2575141</v>
      </c>
      <c r="O14" s="47">
        <f t="shared" si="1"/>
        <v>20.855059200829299</v>
      </c>
      <c r="P14" s="9"/>
    </row>
    <row r="15" spans="1:133">
      <c r="A15" s="12"/>
      <c r="B15" s="25">
        <v>323.10000000000002</v>
      </c>
      <c r="C15" s="20" t="s">
        <v>17</v>
      </c>
      <c r="D15" s="46">
        <v>5886026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5886026</v>
      </c>
      <c r="O15" s="47">
        <f t="shared" si="1"/>
        <v>47.668621130889711</v>
      </c>
      <c r="P15" s="9"/>
    </row>
    <row r="16" spans="1:133">
      <c r="A16" s="12"/>
      <c r="B16" s="25">
        <v>323.39999999999998</v>
      </c>
      <c r="C16" s="20" t="s">
        <v>18</v>
      </c>
      <c r="D16" s="46">
        <v>76323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76323</v>
      </c>
      <c r="O16" s="47">
        <f t="shared" si="1"/>
        <v>0.61811010868332816</v>
      </c>
      <c r="P16" s="9"/>
    </row>
    <row r="17" spans="1:16">
      <c r="A17" s="12"/>
      <c r="B17" s="25">
        <v>323.7</v>
      </c>
      <c r="C17" s="20" t="s">
        <v>19</v>
      </c>
      <c r="D17" s="46">
        <v>1831927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1831927</v>
      </c>
      <c r="O17" s="47">
        <f t="shared" si="1"/>
        <v>14.836059864915208</v>
      </c>
      <c r="P17" s="9"/>
    </row>
    <row r="18" spans="1:16">
      <c r="A18" s="12"/>
      <c r="B18" s="25">
        <v>323.89999999999998</v>
      </c>
      <c r="C18" s="20" t="s">
        <v>20</v>
      </c>
      <c r="D18" s="46">
        <v>56250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56250</v>
      </c>
      <c r="O18" s="47">
        <f t="shared" si="1"/>
        <v>0.45554673707057125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0</v>
      </c>
      <c r="F19" s="46">
        <v>0</v>
      </c>
      <c r="G19" s="46">
        <v>348217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348217</v>
      </c>
      <c r="O19" s="47">
        <f t="shared" si="1"/>
        <v>2.8200732114222777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0</v>
      </c>
      <c r="F20" s="46">
        <v>0</v>
      </c>
      <c r="G20" s="46">
        <v>1041840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1041840</v>
      </c>
      <c r="O20" s="47">
        <f t="shared" si="1"/>
        <v>8.4374544453262921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0</v>
      </c>
      <c r="F21" s="46">
        <v>138904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138904</v>
      </c>
      <c r="O21" s="47">
        <f t="shared" si="1"/>
        <v>1.1249291371742334</v>
      </c>
      <c r="P21" s="9"/>
    </row>
    <row r="22" spans="1:16">
      <c r="A22" s="12"/>
      <c r="B22" s="25">
        <v>325.2</v>
      </c>
      <c r="C22" s="20" t="s">
        <v>24</v>
      </c>
      <c r="D22" s="46">
        <v>10464556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10464556</v>
      </c>
      <c r="O22" s="47">
        <f t="shared" si="1"/>
        <v>84.748343834529223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SUM(D24:D41)</f>
        <v>11081513</v>
      </c>
      <c r="E23" s="32">
        <f t="shared" si="5"/>
        <v>11656587</v>
      </c>
      <c r="F23" s="32">
        <f t="shared" si="5"/>
        <v>0</v>
      </c>
      <c r="G23" s="32">
        <f t="shared" si="5"/>
        <v>624559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23362659</v>
      </c>
      <c r="O23" s="45">
        <f t="shared" si="1"/>
        <v>189.20503247542072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6075383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6075383</v>
      </c>
      <c r="O24" s="47">
        <f t="shared" si="1"/>
        <v>49.202149370738105</v>
      </c>
      <c r="P24" s="9"/>
    </row>
    <row r="25" spans="1:16">
      <c r="A25" s="12"/>
      <c r="B25" s="25">
        <v>331.39</v>
      </c>
      <c r="C25" s="20" t="s">
        <v>29</v>
      </c>
      <c r="D25" s="46">
        <v>0</v>
      </c>
      <c r="E25" s="46">
        <v>3214232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3214232</v>
      </c>
      <c r="O25" s="47">
        <f t="shared" si="1"/>
        <v>26.030807107338958</v>
      </c>
      <c r="P25" s="9"/>
    </row>
    <row r="26" spans="1:16">
      <c r="A26" s="12"/>
      <c r="B26" s="25">
        <v>331.49</v>
      </c>
      <c r="C26" s="20" t="s">
        <v>30</v>
      </c>
      <c r="D26" s="46">
        <v>4052</v>
      </c>
      <c r="E26" s="46">
        <v>49662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53714</v>
      </c>
      <c r="O26" s="47">
        <f t="shared" si="1"/>
        <v>0.43500866551126516</v>
      </c>
      <c r="P26" s="9"/>
    </row>
    <row r="27" spans="1:16">
      <c r="A27" s="12"/>
      <c r="B27" s="25">
        <v>331.5</v>
      </c>
      <c r="C27" s="20" t="s">
        <v>27</v>
      </c>
      <c r="D27" s="46">
        <v>679805</v>
      </c>
      <c r="E27" s="46">
        <v>209781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889586</v>
      </c>
      <c r="O27" s="47">
        <f t="shared" si="1"/>
        <v>7.2044088825539774</v>
      </c>
      <c r="P27" s="9"/>
    </row>
    <row r="28" spans="1:16">
      <c r="A28" s="12"/>
      <c r="B28" s="25">
        <v>331.62</v>
      </c>
      <c r="C28" s="20" t="s">
        <v>31</v>
      </c>
      <c r="D28" s="46">
        <v>0</v>
      </c>
      <c r="E28" s="46">
        <v>160788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160788</v>
      </c>
      <c r="O28" s="47">
        <f t="shared" si="1"/>
        <v>1.302159089068498</v>
      </c>
      <c r="P28" s="9"/>
    </row>
    <row r="29" spans="1:16">
      <c r="A29" s="12"/>
      <c r="B29" s="25">
        <v>331.69</v>
      </c>
      <c r="C29" s="20" t="s">
        <v>97</v>
      </c>
      <c r="D29" s="46">
        <v>0</v>
      </c>
      <c r="E29" s="46">
        <v>314136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314136</v>
      </c>
      <c r="O29" s="47">
        <f t="shared" si="1"/>
        <v>2.5440645297137952</v>
      </c>
      <c r="P29" s="9"/>
    </row>
    <row r="30" spans="1:16">
      <c r="A30" s="12"/>
      <c r="B30" s="25">
        <v>334.2</v>
      </c>
      <c r="C30" s="20" t="s">
        <v>98</v>
      </c>
      <c r="D30" s="46">
        <v>34134</v>
      </c>
      <c r="E30" s="46">
        <v>149795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183929</v>
      </c>
      <c r="O30" s="47">
        <f t="shared" si="1"/>
        <v>1.4895689920471662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1208068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1208068</v>
      </c>
      <c r="O31" s="47">
        <f t="shared" si="1"/>
        <v>9.7836699654999268</v>
      </c>
      <c r="P31" s="9"/>
    </row>
    <row r="32" spans="1:16">
      <c r="A32" s="12"/>
      <c r="B32" s="25">
        <v>334.49</v>
      </c>
      <c r="C32" s="20" t="s">
        <v>35</v>
      </c>
      <c r="D32" s="46">
        <v>0</v>
      </c>
      <c r="E32" s="46">
        <v>64639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64639</v>
      </c>
      <c r="O32" s="47">
        <f t="shared" si="1"/>
        <v>0.52348596511119394</v>
      </c>
      <c r="P32" s="9"/>
    </row>
    <row r="33" spans="1:16">
      <c r="A33" s="12"/>
      <c r="B33" s="25">
        <v>334.69</v>
      </c>
      <c r="C33" s="20" t="s">
        <v>36</v>
      </c>
      <c r="D33" s="46">
        <v>0</v>
      </c>
      <c r="E33" s="46">
        <v>210103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210103</v>
      </c>
      <c r="O33" s="47">
        <f t="shared" si="1"/>
        <v>1.7015419750886798</v>
      </c>
      <c r="P33" s="9"/>
    </row>
    <row r="34" spans="1:16">
      <c r="A34" s="12"/>
      <c r="B34" s="25">
        <v>335.12</v>
      </c>
      <c r="C34" s="20" t="s">
        <v>39</v>
      </c>
      <c r="D34" s="46">
        <v>1633184</v>
      </c>
      <c r="E34" s="46">
        <v>0</v>
      </c>
      <c r="F34" s="46">
        <v>0</v>
      </c>
      <c r="G34" s="46">
        <v>624559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2257743</v>
      </c>
      <c r="O34" s="47">
        <f t="shared" si="1"/>
        <v>18.284577009669739</v>
      </c>
      <c r="P34" s="9"/>
    </row>
    <row r="35" spans="1:16">
      <c r="A35" s="12"/>
      <c r="B35" s="25">
        <v>335.14</v>
      </c>
      <c r="C35" s="20" t="s">
        <v>40</v>
      </c>
      <c r="D35" s="46">
        <v>16582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16582</v>
      </c>
      <c r="O35" s="47">
        <f t="shared" si="1"/>
        <v>0.1342911287840749</v>
      </c>
      <c r="P35" s="9"/>
    </row>
    <row r="36" spans="1:16">
      <c r="A36" s="12"/>
      <c r="B36" s="25">
        <v>335.15</v>
      </c>
      <c r="C36" s="20" t="s">
        <v>41</v>
      </c>
      <c r="D36" s="46">
        <v>20467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20467</v>
      </c>
      <c r="O36" s="47">
        <f t="shared" si="1"/>
        <v>0.16575422342441568</v>
      </c>
      <c r="P36" s="9"/>
    </row>
    <row r="37" spans="1:16">
      <c r="A37" s="12"/>
      <c r="B37" s="25">
        <v>335.18</v>
      </c>
      <c r="C37" s="20" t="s">
        <v>42</v>
      </c>
      <c r="D37" s="46">
        <v>6740028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6740028</v>
      </c>
      <c r="O37" s="47">
        <f t="shared" ref="O37:O68" si="8">(N37/O$76)</f>
        <v>54.58484912292068</v>
      </c>
      <c r="P37" s="9"/>
    </row>
    <row r="38" spans="1:16">
      <c r="A38" s="12"/>
      <c r="B38" s="25">
        <v>335.23</v>
      </c>
      <c r="C38" s="20" t="s">
        <v>100</v>
      </c>
      <c r="D38" s="46">
        <v>59435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59435</v>
      </c>
      <c r="O38" s="47">
        <f t="shared" si="8"/>
        <v>0.48134080564958942</v>
      </c>
      <c r="P38" s="9"/>
    </row>
    <row r="39" spans="1:16">
      <c r="A39" s="12"/>
      <c r="B39" s="25">
        <v>335.49</v>
      </c>
      <c r="C39" s="20" t="s">
        <v>44</v>
      </c>
      <c r="D39" s="46">
        <v>42071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42071</v>
      </c>
      <c r="O39" s="47">
        <f t="shared" si="8"/>
        <v>0.3407165648941512</v>
      </c>
      <c r="P39" s="9"/>
    </row>
    <row r="40" spans="1:16">
      <c r="A40" s="12"/>
      <c r="B40" s="25">
        <v>338</v>
      </c>
      <c r="C40" s="20" t="s">
        <v>47</v>
      </c>
      <c r="D40" s="46">
        <v>930755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930755</v>
      </c>
      <c r="O40" s="47">
        <f t="shared" si="8"/>
        <v>7.5378205024376816</v>
      </c>
      <c r="P40" s="9"/>
    </row>
    <row r="41" spans="1:16">
      <c r="A41" s="12"/>
      <c r="B41" s="25">
        <v>339</v>
      </c>
      <c r="C41" s="20" t="s">
        <v>48</v>
      </c>
      <c r="D41" s="46">
        <v>921000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921000</v>
      </c>
      <c r="O41" s="47">
        <f t="shared" si="8"/>
        <v>7.4588185749688201</v>
      </c>
      <c r="P41" s="9"/>
    </row>
    <row r="42" spans="1:16" ht="15.75">
      <c r="A42" s="29" t="s">
        <v>53</v>
      </c>
      <c r="B42" s="30"/>
      <c r="C42" s="31"/>
      <c r="D42" s="32">
        <f t="shared" ref="D42:M42" si="9">SUM(D43:D55)</f>
        <v>6417243</v>
      </c>
      <c r="E42" s="32">
        <f t="shared" si="9"/>
        <v>1020374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36546600</v>
      </c>
      <c r="J42" s="32">
        <f t="shared" si="9"/>
        <v>19623024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63607241</v>
      </c>
      <c r="O42" s="45">
        <f t="shared" si="8"/>
        <v>515.1301527397593</v>
      </c>
      <c r="P42" s="10"/>
    </row>
    <row r="43" spans="1:16">
      <c r="A43" s="12"/>
      <c r="B43" s="25">
        <v>341.2</v>
      </c>
      <c r="C43" s="20" t="s">
        <v>56</v>
      </c>
      <c r="D43" s="46">
        <v>190822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19623024</v>
      </c>
      <c r="K43" s="46">
        <v>0</v>
      </c>
      <c r="L43" s="46">
        <v>0</v>
      </c>
      <c r="M43" s="46">
        <v>0</v>
      </c>
      <c r="N43" s="46">
        <f t="shared" ref="N43:N55" si="10">SUM(D43:M43)</f>
        <v>19813846</v>
      </c>
      <c r="O43" s="47">
        <f t="shared" si="8"/>
        <v>160.46458478433405</v>
      </c>
      <c r="P43" s="9"/>
    </row>
    <row r="44" spans="1:16">
      <c r="A44" s="12"/>
      <c r="B44" s="25">
        <v>342.1</v>
      </c>
      <c r="C44" s="20" t="s">
        <v>59</v>
      </c>
      <c r="D44" s="46">
        <v>102966</v>
      </c>
      <c r="E44" s="46">
        <v>1020374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1123340</v>
      </c>
      <c r="O44" s="47">
        <f t="shared" si="8"/>
        <v>9.0974910510374318</v>
      </c>
      <c r="P44" s="9"/>
    </row>
    <row r="45" spans="1:16">
      <c r="A45" s="12"/>
      <c r="B45" s="25">
        <v>342.5</v>
      </c>
      <c r="C45" s="20" t="s">
        <v>60</v>
      </c>
      <c r="D45" s="46">
        <v>297225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297225</v>
      </c>
      <c r="O45" s="47">
        <f t="shared" si="8"/>
        <v>2.4071089586808987</v>
      </c>
      <c r="P45" s="9"/>
    </row>
    <row r="46" spans="1:16">
      <c r="A46" s="12"/>
      <c r="B46" s="25">
        <v>342.6</v>
      </c>
      <c r="C46" s="20" t="s">
        <v>61</v>
      </c>
      <c r="D46" s="46">
        <v>1058864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1058864</v>
      </c>
      <c r="O46" s="47">
        <f t="shared" si="8"/>
        <v>8.5753251591376607</v>
      </c>
      <c r="P46" s="9"/>
    </row>
    <row r="47" spans="1:16">
      <c r="A47" s="12"/>
      <c r="B47" s="25">
        <v>343.3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14335813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14335813</v>
      </c>
      <c r="O47" s="47">
        <f t="shared" si="8"/>
        <v>116.10013929606893</v>
      </c>
      <c r="P47" s="9"/>
    </row>
    <row r="48" spans="1:16">
      <c r="A48" s="12"/>
      <c r="B48" s="25">
        <v>343.4</v>
      </c>
      <c r="C48" s="20" t="s">
        <v>63</v>
      </c>
      <c r="D48" s="46">
        <v>223586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223586</v>
      </c>
      <c r="O48" s="47">
        <f t="shared" si="8"/>
        <v>1.8107355156384133</v>
      </c>
      <c r="P48" s="9"/>
    </row>
    <row r="49" spans="1:16">
      <c r="A49" s="12"/>
      <c r="B49" s="25">
        <v>343.5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20412928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20412928</v>
      </c>
      <c r="O49" s="47">
        <f t="shared" si="8"/>
        <v>165.31631545700449</v>
      </c>
      <c r="P49" s="9"/>
    </row>
    <row r="50" spans="1:16">
      <c r="A50" s="12"/>
      <c r="B50" s="25">
        <v>347.2</v>
      </c>
      <c r="C50" s="20" t="s">
        <v>65</v>
      </c>
      <c r="D50" s="46">
        <v>738047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738047</v>
      </c>
      <c r="O50" s="47">
        <f t="shared" si="8"/>
        <v>5.97715382497287</v>
      </c>
      <c r="P50" s="9"/>
    </row>
    <row r="51" spans="1:16">
      <c r="A51" s="12"/>
      <c r="B51" s="25">
        <v>347.3</v>
      </c>
      <c r="C51" s="20" t="s">
        <v>66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130408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130408</v>
      </c>
      <c r="O51" s="47">
        <f t="shared" si="8"/>
        <v>1.0561233580070943</v>
      </c>
      <c r="P51" s="9"/>
    </row>
    <row r="52" spans="1:16">
      <c r="A52" s="12"/>
      <c r="B52" s="25">
        <v>347.4</v>
      </c>
      <c r="C52" s="20" t="s">
        <v>103</v>
      </c>
      <c r="D52" s="46">
        <v>38824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38824</v>
      </c>
      <c r="O52" s="47">
        <f t="shared" si="8"/>
        <v>0.31442038257827304</v>
      </c>
      <c r="P52" s="9"/>
    </row>
    <row r="53" spans="1:16">
      <c r="A53" s="12"/>
      <c r="B53" s="25">
        <v>347.5</v>
      </c>
      <c r="C53" s="20" t="s">
        <v>67</v>
      </c>
      <c r="D53" s="46">
        <v>51536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51536</v>
      </c>
      <c r="O53" s="47">
        <f t="shared" si="8"/>
        <v>0.41736989585189266</v>
      </c>
      <c r="P53" s="9"/>
    </row>
    <row r="54" spans="1:16">
      <c r="A54" s="12"/>
      <c r="B54" s="25">
        <v>347.9</v>
      </c>
      <c r="C54" s="20" t="s">
        <v>68</v>
      </c>
      <c r="D54" s="46">
        <v>19636</v>
      </c>
      <c r="E54" s="46">
        <v>0</v>
      </c>
      <c r="F54" s="46">
        <v>0</v>
      </c>
      <c r="G54" s="46">
        <v>0</v>
      </c>
      <c r="H54" s="46">
        <v>0</v>
      </c>
      <c r="I54" s="46">
        <v>1667451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1687087</v>
      </c>
      <c r="O54" s="47">
        <f t="shared" si="8"/>
        <v>13.663057386740958</v>
      </c>
      <c r="P54" s="9"/>
    </row>
    <row r="55" spans="1:16">
      <c r="A55" s="12"/>
      <c r="B55" s="25">
        <v>349</v>
      </c>
      <c r="C55" s="20" t="s">
        <v>1</v>
      </c>
      <c r="D55" s="46">
        <v>3695737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3695737</v>
      </c>
      <c r="O55" s="47">
        <f t="shared" si="8"/>
        <v>29.930327669706344</v>
      </c>
      <c r="P55" s="9"/>
    </row>
    <row r="56" spans="1:16" ht="15.75">
      <c r="A56" s="29" t="s">
        <v>54</v>
      </c>
      <c r="B56" s="30"/>
      <c r="C56" s="31"/>
      <c r="D56" s="32">
        <f t="shared" ref="D56:M56" si="11">SUM(D57:D61)</f>
        <v>621344</v>
      </c>
      <c r="E56" s="32">
        <f t="shared" si="11"/>
        <v>351934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3" si="12">SUM(D56:M56)</f>
        <v>973278</v>
      </c>
      <c r="O56" s="45">
        <f t="shared" si="8"/>
        <v>7.8821976384457146</v>
      </c>
      <c r="P56" s="10"/>
    </row>
    <row r="57" spans="1:16">
      <c r="A57" s="13"/>
      <c r="B57" s="39">
        <v>351.1</v>
      </c>
      <c r="C57" s="21" t="s">
        <v>71</v>
      </c>
      <c r="D57" s="46">
        <v>370041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370041</v>
      </c>
      <c r="O57" s="47">
        <f t="shared" si="8"/>
        <v>2.9968172467970002</v>
      </c>
      <c r="P57" s="9"/>
    </row>
    <row r="58" spans="1:16">
      <c r="A58" s="13"/>
      <c r="B58" s="39">
        <v>351.3</v>
      </c>
      <c r="C58" s="21" t="s">
        <v>73</v>
      </c>
      <c r="D58" s="46">
        <v>0</v>
      </c>
      <c r="E58" s="46">
        <v>19027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19027</v>
      </c>
      <c r="O58" s="47">
        <f t="shared" si="8"/>
        <v>0.15409222695540906</v>
      </c>
      <c r="P58" s="9"/>
    </row>
    <row r="59" spans="1:16">
      <c r="A59" s="13"/>
      <c r="B59" s="39">
        <v>354</v>
      </c>
      <c r="C59" s="21" t="s">
        <v>74</v>
      </c>
      <c r="D59" s="46">
        <v>251303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251303</v>
      </c>
      <c r="O59" s="47">
        <f t="shared" si="8"/>
        <v>2.0352046518408136</v>
      </c>
      <c r="P59" s="9"/>
    </row>
    <row r="60" spans="1:16">
      <c r="A60" s="13"/>
      <c r="B60" s="39">
        <v>355</v>
      </c>
      <c r="C60" s="21" t="s">
        <v>105</v>
      </c>
      <c r="D60" s="46">
        <v>0</v>
      </c>
      <c r="E60" s="46">
        <v>204013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204013</v>
      </c>
      <c r="O60" s="47">
        <f t="shared" si="8"/>
        <v>1.6522214483551725</v>
      </c>
      <c r="P60" s="9"/>
    </row>
    <row r="61" spans="1:16">
      <c r="A61" s="13"/>
      <c r="B61" s="39">
        <v>356</v>
      </c>
      <c r="C61" s="21" t="s">
        <v>106</v>
      </c>
      <c r="D61" s="46">
        <v>0</v>
      </c>
      <c r="E61" s="46">
        <v>128894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128894</v>
      </c>
      <c r="O61" s="47">
        <f t="shared" si="8"/>
        <v>1.0438620644973193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SUM(D63:D69)</f>
        <v>4385815</v>
      </c>
      <c r="E62" s="32">
        <f t="shared" si="13"/>
        <v>7420</v>
      </c>
      <c r="F62" s="32">
        <f t="shared" si="13"/>
        <v>13078</v>
      </c>
      <c r="G62" s="32">
        <f t="shared" si="13"/>
        <v>65919</v>
      </c>
      <c r="H62" s="32">
        <f t="shared" si="13"/>
        <v>0</v>
      </c>
      <c r="I62" s="32">
        <f t="shared" si="13"/>
        <v>521698</v>
      </c>
      <c r="J62" s="32">
        <f t="shared" si="13"/>
        <v>118552</v>
      </c>
      <c r="K62" s="32">
        <f t="shared" si="13"/>
        <v>57047552</v>
      </c>
      <c r="L62" s="32">
        <f t="shared" si="13"/>
        <v>0</v>
      </c>
      <c r="M62" s="32">
        <f t="shared" si="13"/>
        <v>0</v>
      </c>
      <c r="N62" s="32">
        <f t="shared" si="12"/>
        <v>62160034</v>
      </c>
      <c r="O62" s="45">
        <f t="shared" si="8"/>
        <v>503.40978959814703</v>
      </c>
      <c r="P62" s="10"/>
    </row>
    <row r="63" spans="1:16">
      <c r="A63" s="12"/>
      <c r="B63" s="25">
        <v>361.1</v>
      </c>
      <c r="C63" s="20" t="s">
        <v>75</v>
      </c>
      <c r="D63" s="46">
        <v>460978</v>
      </c>
      <c r="E63" s="46">
        <v>5705</v>
      </c>
      <c r="F63" s="46">
        <v>17610</v>
      </c>
      <c r="G63" s="46">
        <v>51777</v>
      </c>
      <c r="H63" s="46">
        <v>0</v>
      </c>
      <c r="I63" s="46">
        <v>191587</v>
      </c>
      <c r="J63" s="46">
        <v>139702</v>
      </c>
      <c r="K63" s="46">
        <v>4682603</v>
      </c>
      <c r="L63" s="46">
        <v>0</v>
      </c>
      <c r="M63" s="46">
        <v>0</v>
      </c>
      <c r="N63" s="46">
        <f t="shared" si="12"/>
        <v>5549962</v>
      </c>
      <c r="O63" s="47">
        <f t="shared" si="8"/>
        <v>44.946970310500653</v>
      </c>
      <c r="P63" s="9"/>
    </row>
    <row r="64" spans="1:16">
      <c r="A64" s="12"/>
      <c r="B64" s="25">
        <v>361.3</v>
      </c>
      <c r="C64" s="20" t="s">
        <v>76</v>
      </c>
      <c r="D64" s="46">
        <v>-206684</v>
      </c>
      <c r="E64" s="46">
        <v>1715</v>
      </c>
      <c r="F64" s="46">
        <v>-4532</v>
      </c>
      <c r="G64" s="46">
        <v>14142</v>
      </c>
      <c r="H64" s="46">
        <v>0</v>
      </c>
      <c r="I64" s="46">
        <v>-45572</v>
      </c>
      <c r="J64" s="46">
        <v>-21150</v>
      </c>
      <c r="K64" s="46">
        <v>29403915</v>
      </c>
      <c r="L64" s="46">
        <v>0</v>
      </c>
      <c r="M64" s="46">
        <v>0</v>
      </c>
      <c r="N64" s="46">
        <f t="shared" ref="N64:N69" si="14">SUM(D64:M64)</f>
        <v>29141834</v>
      </c>
      <c r="O64" s="47">
        <f t="shared" si="8"/>
        <v>236.00830917248416</v>
      </c>
      <c r="P64" s="9"/>
    </row>
    <row r="65" spans="1:119">
      <c r="A65" s="12"/>
      <c r="B65" s="25">
        <v>362</v>
      </c>
      <c r="C65" s="20" t="s">
        <v>77</v>
      </c>
      <c r="D65" s="46">
        <v>831679</v>
      </c>
      <c r="E65" s="46">
        <v>0</v>
      </c>
      <c r="F65" s="46">
        <v>0</v>
      </c>
      <c r="G65" s="46">
        <v>0</v>
      </c>
      <c r="H65" s="46">
        <v>0</v>
      </c>
      <c r="I65" s="46">
        <v>367467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1199146</v>
      </c>
      <c r="O65" s="47">
        <f t="shared" si="8"/>
        <v>9.7114141790440396</v>
      </c>
      <c r="P65" s="9"/>
    </row>
    <row r="66" spans="1:119">
      <c r="A66" s="12"/>
      <c r="B66" s="25">
        <v>364</v>
      </c>
      <c r="C66" s="20" t="s">
        <v>107</v>
      </c>
      <c r="D66" s="46">
        <v>28336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28336</v>
      </c>
      <c r="O66" s="47">
        <f t="shared" si="8"/>
        <v>0.22948217496234147</v>
      </c>
      <c r="P66" s="9"/>
    </row>
    <row r="67" spans="1:119">
      <c r="A67" s="12"/>
      <c r="B67" s="25">
        <v>366</v>
      </c>
      <c r="C67" s="20" t="s">
        <v>79</v>
      </c>
      <c r="D67" s="46">
        <v>135294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135294</v>
      </c>
      <c r="O67" s="47">
        <f t="shared" si="8"/>
        <v>1.0956931599151265</v>
      </c>
      <c r="P67" s="9"/>
    </row>
    <row r="68" spans="1:119">
      <c r="A68" s="12"/>
      <c r="B68" s="25">
        <v>368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22956801</v>
      </c>
      <c r="L68" s="46">
        <v>0</v>
      </c>
      <c r="M68" s="46">
        <v>0</v>
      </c>
      <c r="N68" s="46">
        <f t="shared" si="14"/>
        <v>22956801</v>
      </c>
      <c r="O68" s="47">
        <f t="shared" si="8"/>
        <v>185.91814736228315</v>
      </c>
      <c r="P68" s="9"/>
    </row>
    <row r="69" spans="1:119">
      <c r="A69" s="12"/>
      <c r="B69" s="25">
        <v>369.9</v>
      </c>
      <c r="C69" s="20" t="s">
        <v>81</v>
      </c>
      <c r="D69" s="46">
        <v>3136212</v>
      </c>
      <c r="E69" s="46">
        <v>0</v>
      </c>
      <c r="F69" s="46">
        <v>0</v>
      </c>
      <c r="G69" s="46">
        <v>0</v>
      </c>
      <c r="H69" s="46">
        <v>0</v>
      </c>
      <c r="I69" s="46">
        <v>8216</v>
      </c>
      <c r="J69" s="46">
        <v>0</v>
      </c>
      <c r="K69" s="46">
        <v>4233</v>
      </c>
      <c r="L69" s="46">
        <v>0</v>
      </c>
      <c r="M69" s="46">
        <v>0</v>
      </c>
      <c r="N69" s="46">
        <f t="shared" si="14"/>
        <v>3148661</v>
      </c>
      <c r="O69" s="47">
        <f t="shared" ref="O69:O74" si="15">(N69/O$76)</f>
        <v>25.499773238957548</v>
      </c>
      <c r="P69" s="9"/>
    </row>
    <row r="70" spans="1:119" ht="15.75">
      <c r="A70" s="29" t="s">
        <v>55</v>
      </c>
      <c r="B70" s="30"/>
      <c r="C70" s="31"/>
      <c r="D70" s="32">
        <f t="shared" ref="D70:M70" si="16">SUM(D71:D73)</f>
        <v>6679214</v>
      </c>
      <c r="E70" s="32">
        <f t="shared" si="16"/>
        <v>0</v>
      </c>
      <c r="F70" s="32">
        <f t="shared" si="16"/>
        <v>8371172</v>
      </c>
      <c r="G70" s="32">
        <f t="shared" si="16"/>
        <v>19076205</v>
      </c>
      <c r="H70" s="32">
        <f t="shared" si="16"/>
        <v>0</v>
      </c>
      <c r="I70" s="32">
        <f t="shared" si="16"/>
        <v>4765038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38891629</v>
      </c>
      <c r="O70" s="45">
        <f t="shared" si="15"/>
        <v>314.96808338327475</v>
      </c>
      <c r="P70" s="9"/>
    </row>
    <row r="71" spans="1:119">
      <c r="A71" s="12"/>
      <c r="B71" s="25">
        <v>381</v>
      </c>
      <c r="C71" s="20" t="s">
        <v>82</v>
      </c>
      <c r="D71" s="46">
        <v>6679214</v>
      </c>
      <c r="E71" s="46">
        <v>0</v>
      </c>
      <c r="F71" s="46">
        <v>8371172</v>
      </c>
      <c r="G71" s="46">
        <v>11196800</v>
      </c>
      <c r="H71" s="46">
        <v>0</v>
      </c>
      <c r="I71" s="46">
        <v>3542900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29790086</v>
      </c>
      <c r="O71" s="47">
        <f t="shared" si="15"/>
        <v>241.25824843291923</v>
      </c>
      <c r="P71" s="9"/>
    </row>
    <row r="72" spans="1:119">
      <c r="A72" s="12"/>
      <c r="B72" s="25">
        <v>384</v>
      </c>
      <c r="C72" s="20" t="s">
        <v>83</v>
      </c>
      <c r="D72" s="46">
        <v>0</v>
      </c>
      <c r="E72" s="46">
        <v>0</v>
      </c>
      <c r="F72" s="46">
        <v>0</v>
      </c>
      <c r="G72" s="46">
        <v>7879405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7879405</v>
      </c>
      <c r="O72" s="47">
        <f t="shared" si="15"/>
        <v>63.812217561023019</v>
      </c>
      <c r="P72" s="9"/>
    </row>
    <row r="73" spans="1:119" ht="15.75" thickBot="1">
      <c r="A73" s="12"/>
      <c r="B73" s="25">
        <v>389.8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1222138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1222138</v>
      </c>
      <c r="O73" s="47">
        <f t="shared" si="15"/>
        <v>9.8976173893325132</v>
      </c>
      <c r="P73" s="9"/>
    </row>
    <row r="74" spans="1:119" ht="16.5" thickBot="1">
      <c r="A74" s="14" t="s">
        <v>69</v>
      </c>
      <c r="B74" s="23"/>
      <c r="C74" s="22"/>
      <c r="D74" s="15">
        <f t="shared" ref="D74:M74" si="17">SUM(D5,D13,D23,D42,D56,D62,D70)</f>
        <v>105460861</v>
      </c>
      <c r="E74" s="15">
        <f t="shared" si="17"/>
        <v>13036315</v>
      </c>
      <c r="F74" s="15">
        <f t="shared" si="17"/>
        <v>8523154</v>
      </c>
      <c r="G74" s="15">
        <f t="shared" si="17"/>
        <v>23260156</v>
      </c>
      <c r="H74" s="15">
        <f t="shared" si="17"/>
        <v>0</v>
      </c>
      <c r="I74" s="15">
        <f t="shared" si="17"/>
        <v>41989175</v>
      </c>
      <c r="J74" s="15">
        <f t="shared" si="17"/>
        <v>19741576</v>
      </c>
      <c r="K74" s="15">
        <f t="shared" si="17"/>
        <v>57047552</v>
      </c>
      <c r="L74" s="15">
        <f t="shared" si="17"/>
        <v>0</v>
      </c>
      <c r="M74" s="15">
        <f t="shared" si="17"/>
        <v>0</v>
      </c>
      <c r="N74" s="15">
        <f>SUM(D74:M74)</f>
        <v>269058789</v>
      </c>
      <c r="O74" s="38">
        <f t="shared" si="15"/>
        <v>2179.0018383841657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115</v>
      </c>
      <c r="M76" s="118"/>
      <c r="N76" s="118"/>
      <c r="O76" s="43">
        <v>123478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109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56346317</v>
      </c>
      <c r="E5" s="27">
        <f t="shared" si="0"/>
        <v>0</v>
      </c>
      <c r="F5" s="27">
        <f t="shared" si="0"/>
        <v>0</v>
      </c>
      <c r="G5" s="27">
        <f t="shared" si="0"/>
        <v>1978272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58324589</v>
      </c>
      <c r="O5" s="33">
        <f t="shared" ref="O5:O36" si="1">(N5/O$80)</f>
        <v>474.25305329235175</v>
      </c>
      <c r="P5" s="6"/>
    </row>
    <row r="6" spans="1:133">
      <c r="A6" s="12"/>
      <c r="B6" s="25">
        <v>311</v>
      </c>
      <c r="C6" s="20" t="s">
        <v>3</v>
      </c>
      <c r="D6" s="46">
        <v>41766661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41766661</v>
      </c>
      <c r="O6" s="47">
        <f t="shared" si="1"/>
        <v>339.61604950317934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1978272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1978272</v>
      </c>
      <c r="O7" s="47">
        <f t="shared" si="1"/>
        <v>16.08586622432551</v>
      </c>
      <c r="P7" s="9"/>
    </row>
    <row r="8" spans="1:133">
      <c r="A8" s="12"/>
      <c r="B8" s="25">
        <v>314.10000000000002</v>
      </c>
      <c r="C8" s="20" t="s">
        <v>11</v>
      </c>
      <c r="D8" s="46">
        <v>6470570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6470570</v>
      </c>
      <c r="O8" s="47">
        <f t="shared" si="1"/>
        <v>52.61395976646989</v>
      </c>
      <c r="P8" s="9"/>
    </row>
    <row r="9" spans="1:133">
      <c r="A9" s="12"/>
      <c r="B9" s="25">
        <v>314.3</v>
      </c>
      <c r="C9" s="20" t="s">
        <v>12</v>
      </c>
      <c r="D9" s="46">
        <v>1106910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1106910</v>
      </c>
      <c r="O9" s="47">
        <f t="shared" si="1"/>
        <v>9.0005854515294921</v>
      </c>
      <c r="P9" s="9"/>
    </row>
    <row r="10" spans="1:133">
      <c r="A10" s="12"/>
      <c r="B10" s="25">
        <v>314.39999999999998</v>
      </c>
      <c r="C10" s="20" t="s">
        <v>13</v>
      </c>
      <c r="D10" s="46">
        <v>190292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190292</v>
      </c>
      <c r="O10" s="47">
        <f t="shared" si="1"/>
        <v>1.5473158673627034</v>
      </c>
      <c r="P10" s="9"/>
    </row>
    <row r="11" spans="1:133">
      <c r="A11" s="12"/>
      <c r="B11" s="25">
        <v>315</v>
      </c>
      <c r="C11" s="20" t="s">
        <v>14</v>
      </c>
      <c r="D11" s="46">
        <v>5411932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5411932</v>
      </c>
      <c r="O11" s="47">
        <f t="shared" si="1"/>
        <v>44.005887040379896</v>
      </c>
      <c r="P11" s="9"/>
    </row>
    <row r="12" spans="1:133">
      <c r="A12" s="12"/>
      <c r="B12" s="25">
        <v>316</v>
      </c>
      <c r="C12" s="20" t="s">
        <v>15</v>
      </c>
      <c r="D12" s="46">
        <v>1399952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1399952</v>
      </c>
      <c r="O12" s="47">
        <f t="shared" si="1"/>
        <v>11.38338943910491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SUM(D14:D21)</f>
        <v>21578762</v>
      </c>
      <c r="E13" s="32">
        <f t="shared" si="3"/>
        <v>0</v>
      </c>
      <c r="F13" s="32">
        <f t="shared" si="3"/>
        <v>138977</v>
      </c>
      <c r="G13" s="32">
        <f t="shared" si="3"/>
        <v>1753538</v>
      </c>
      <c r="H13" s="32">
        <f t="shared" si="3"/>
        <v>0</v>
      </c>
      <c r="I13" s="32">
        <f t="shared" si="3"/>
        <v>185844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23657121</v>
      </c>
      <c r="O13" s="45">
        <f t="shared" si="1"/>
        <v>192.36246767819682</v>
      </c>
      <c r="P13" s="10"/>
    </row>
    <row r="14" spans="1:133">
      <c r="A14" s="12"/>
      <c r="B14" s="25">
        <v>322</v>
      </c>
      <c r="C14" s="20" t="s">
        <v>0</v>
      </c>
      <c r="D14" s="46">
        <v>2614542</v>
      </c>
      <c r="E14" s="46">
        <v>0</v>
      </c>
      <c r="F14" s="46">
        <v>0</v>
      </c>
      <c r="G14" s="46">
        <v>0</v>
      </c>
      <c r="H14" s="46">
        <v>0</v>
      </c>
      <c r="I14" s="46">
        <v>185844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2800386</v>
      </c>
      <c r="O14" s="47">
        <f t="shared" si="1"/>
        <v>22.77069815094892</v>
      </c>
      <c r="P14" s="9"/>
    </row>
    <row r="15" spans="1:133">
      <c r="A15" s="12"/>
      <c r="B15" s="25">
        <v>323.10000000000002</v>
      </c>
      <c r="C15" s="20" t="s">
        <v>17</v>
      </c>
      <c r="D15" s="46">
        <v>6094669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6094669</v>
      </c>
      <c r="O15" s="47">
        <f t="shared" si="1"/>
        <v>49.557406774975199</v>
      </c>
      <c r="P15" s="9"/>
    </row>
    <row r="16" spans="1:133">
      <c r="A16" s="12"/>
      <c r="B16" s="25">
        <v>323.39999999999998</v>
      </c>
      <c r="C16" s="20" t="s">
        <v>18</v>
      </c>
      <c r="D16" s="46">
        <v>83480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83480</v>
      </c>
      <c r="O16" s="47">
        <f t="shared" si="1"/>
        <v>0.67879852336114233</v>
      </c>
      <c r="P16" s="9"/>
    </row>
    <row r="17" spans="1:16">
      <c r="A17" s="12"/>
      <c r="B17" s="25">
        <v>323.7</v>
      </c>
      <c r="C17" s="20" t="s">
        <v>19</v>
      </c>
      <c r="D17" s="46">
        <v>2340427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2340427</v>
      </c>
      <c r="O17" s="47">
        <f t="shared" si="1"/>
        <v>19.030646761314664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0</v>
      </c>
      <c r="F18" s="46">
        <v>0</v>
      </c>
      <c r="G18" s="46">
        <v>285480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285480</v>
      </c>
      <c r="O18" s="47">
        <f t="shared" si="1"/>
        <v>2.321315314436259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0</v>
      </c>
      <c r="F19" s="46">
        <v>0</v>
      </c>
      <c r="G19" s="46">
        <v>1468058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1468058</v>
      </c>
      <c r="O19" s="47">
        <f t="shared" si="1"/>
        <v>11.937177798376998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0</v>
      </c>
      <c r="F20" s="46">
        <v>138977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138977</v>
      </c>
      <c r="O20" s="47">
        <f t="shared" si="1"/>
        <v>1.1300596835309231</v>
      </c>
      <c r="P20" s="9"/>
    </row>
    <row r="21" spans="1:16">
      <c r="A21" s="12"/>
      <c r="B21" s="25">
        <v>325.2</v>
      </c>
      <c r="C21" s="20" t="s">
        <v>24</v>
      </c>
      <c r="D21" s="46">
        <v>10445644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10445644</v>
      </c>
      <c r="O21" s="47">
        <f t="shared" si="1"/>
        <v>84.936364671252704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SUM(D23:D43)</f>
        <v>12240072</v>
      </c>
      <c r="E22" s="32">
        <f t="shared" si="5"/>
        <v>11665408</v>
      </c>
      <c r="F22" s="32">
        <f t="shared" si="5"/>
        <v>0</v>
      </c>
      <c r="G22" s="32">
        <f t="shared" si="5"/>
        <v>619102</v>
      </c>
      <c r="H22" s="32">
        <f t="shared" si="5"/>
        <v>0</v>
      </c>
      <c r="I22" s="32">
        <f t="shared" si="5"/>
        <v>75600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24600182</v>
      </c>
      <c r="O22" s="45">
        <f t="shared" si="1"/>
        <v>200.03075246784081</v>
      </c>
      <c r="P22" s="10"/>
    </row>
    <row r="23" spans="1:16">
      <c r="A23" s="12"/>
      <c r="B23" s="25">
        <v>331.2</v>
      </c>
      <c r="C23" s="20" t="s">
        <v>25</v>
      </c>
      <c r="D23" s="46">
        <v>0</v>
      </c>
      <c r="E23" s="46">
        <v>6003253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6003253</v>
      </c>
      <c r="O23" s="47">
        <f t="shared" si="1"/>
        <v>48.814078483030038</v>
      </c>
      <c r="P23" s="9"/>
    </row>
    <row r="24" spans="1:16">
      <c r="A24" s="12"/>
      <c r="B24" s="25">
        <v>331.39</v>
      </c>
      <c r="C24" s="20" t="s">
        <v>29</v>
      </c>
      <c r="D24" s="46">
        <v>0</v>
      </c>
      <c r="E24" s="46">
        <v>4958477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4958477</v>
      </c>
      <c r="O24" s="47">
        <f t="shared" si="1"/>
        <v>40.318721438909762</v>
      </c>
      <c r="P24" s="9"/>
    </row>
    <row r="25" spans="1:16">
      <c r="A25" s="12"/>
      <c r="B25" s="25">
        <v>331.49</v>
      </c>
      <c r="C25" s="20" t="s">
        <v>30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1000</v>
      </c>
      <c r="O25" s="47">
        <f t="shared" si="1"/>
        <v>8.1312712429461222E-3</v>
      </c>
      <c r="P25" s="9"/>
    </row>
    <row r="26" spans="1:16">
      <c r="A26" s="12"/>
      <c r="B26" s="25">
        <v>331.5</v>
      </c>
      <c r="C26" s="20" t="s">
        <v>27</v>
      </c>
      <c r="D26" s="46">
        <v>2791934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2791934</v>
      </c>
      <c r="O26" s="47">
        <f t="shared" si="1"/>
        <v>22.70197264640354</v>
      </c>
      <c r="P26" s="9"/>
    </row>
    <row r="27" spans="1:16">
      <c r="A27" s="12"/>
      <c r="B27" s="25">
        <v>331.62</v>
      </c>
      <c r="C27" s="20" t="s">
        <v>31</v>
      </c>
      <c r="D27" s="46">
        <v>0</v>
      </c>
      <c r="E27" s="46">
        <v>77919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77919</v>
      </c>
      <c r="O27" s="47">
        <f t="shared" si="1"/>
        <v>0.6335805239791189</v>
      </c>
      <c r="P27" s="9"/>
    </row>
    <row r="28" spans="1:16">
      <c r="A28" s="12"/>
      <c r="B28" s="25">
        <v>331.69</v>
      </c>
      <c r="C28" s="20" t="s">
        <v>97</v>
      </c>
      <c r="D28" s="46">
        <v>0</v>
      </c>
      <c r="E28" s="46">
        <v>271152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271152</v>
      </c>
      <c r="O28" s="47">
        <f t="shared" si="1"/>
        <v>2.2048104600673271</v>
      </c>
      <c r="P28" s="9"/>
    </row>
    <row r="29" spans="1:16">
      <c r="A29" s="12"/>
      <c r="B29" s="25">
        <v>334.2</v>
      </c>
      <c r="C29" s="20" t="s">
        <v>98</v>
      </c>
      <c r="D29" s="46">
        <v>45647</v>
      </c>
      <c r="E29" s="46">
        <v>116443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162090</v>
      </c>
      <c r="O29" s="47">
        <f t="shared" si="1"/>
        <v>1.3179977557691369</v>
      </c>
      <c r="P29" s="9"/>
    </row>
    <row r="30" spans="1:16">
      <c r="A30" s="12"/>
      <c r="B30" s="25">
        <v>334.36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75600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75600</v>
      </c>
      <c r="O30" s="47">
        <f t="shared" si="1"/>
        <v>0.61472410596672689</v>
      </c>
      <c r="P30" s="9"/>
    </row>
    <row r="31" spans="1:16">
      <c r="A31" s="12"/>
      <c r="B31" s="25">
        <v>334.49</v>
      </c>
      <c r="C31" s="20" t="s">
        <v>35</v>
      </c>
      <c r="D31" s="46">
        <v>0</v>
      </c>
      <c r="E31" s="46">
        <v>62154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62154</v>
      </c>
      <c r="O31" s="47">
        <f t="shared" si="1"/>
        <v>0.50539103283407327</v>
      </c>
      <c r="P31" s="9"/>
    </row>
    <row r="32" spans="1:16">
      <c r="A32" s="12"/>
      <c r="B32" s="25">
        <v>334.69</v>
      </c>
      <c r="C32" s="20" t="s">
        <v>36</v>
      </c>
      <c r="D32" s="46">
        <v>0</v>
      </c>
      <c r="E32" s="46">
        <v>168916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168916</v>
      </c>
      <c r="O32" s="47">
        <f t="shared" si="1"/>
        <v>1.3735018132734871</v>
      </c>
      <c r="P32" s="9"/>
    </row>
    <row r="33" spans="1:16">
      <c r="A33" s="12"/>
      <c r="B33" s="25">
        <v>334.7</v>
      </c>
      <c r="C33" s="20" t="s">
        <v>37</v>
      </c>
      <c r="D33" s="46">
        <v>0</v>
      </c>
      <c r="E33" s="46">
        <v>7094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7094</v>
      </c>
      <c r="O33" s="47">
        <f t="shared" si="1"/>
        <v>5.7683238197459789E-2</v>
      </c>
      <c r="P33" s="9"/>
    </row>
    <row r="34" spans="1:16">
      <c r="A34" s="12"/>
      <c r="B34" s="25">
        <v>335.12</v>
      </c>
      <c r="C34" s="20" t="s">
        <v>39</v>
      </c>
      <c r="D34" s="46">
        <v>1444650</v>
      </c>
      <c r="E34" s="46">
        <v>0</v>
      </c>
      <c r="F34" s="46">
        <v>0</v>
      </c>
      <c r="G34" s="46">
        <v>582163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2026813</v>
      </c>
      <c r="O34" s="47">
        <f t="shared" si="1"/>
        <v>16.480566261729358</v>
      </c>
      <c r="P34" s="9"/>
    </row>
    <row r="35" spans="1:16">
      <c r="A35" s="12"/>
      <c r="B35" s="25">
        <v>335.14</v>
      </c>
      <c r="C35" s="20" t="s">
        <v>40</v>
      </c>
      <c r="D35" s="46">
        <v>17278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17278</v>
      </c>
      <c r="O35" s="47">
        <f t="shared" si="1"/>
        <v>0.14049210453562311</v>
      </c>
      <c r="P35" s="9"/>
    </row>
    <row r="36" spans="1:16">
      <c r="A36" s="12"/>
      <c r="B36" s="25">
        <v>335.15</v>
      </c>
      <c r="C36" s="20" t="s">
        <v>41</v>
      </c>
      <c r="D36" s="46">
        <v>16459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16459</v>
      </c>
      <c r="O36" s="47">
        <f t="shared" si="1"/>
        <v>0.13383259338765022</v>
      </c>
      <c r="P36" s="9"/>
    </row>
    <row r="37" spans="1:16">
      <c r="A37" s="12"/>
      <c r="B37" s="25">
        <v>335.18</v>
      </c>
      <c r="C37" s="20" t="s">
        <v>42</v>
      </c>
      <c r="D37" s="46">
        <v>6065532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6065532</v>
      </c>
      <c r="O37" s="47">
        <f t="shared" ref="O37:O68" si="8">(N37/O$80)</f>
        <v>49.320485924769478</v>
      </c>
      <c r="P37" s="9"/>
    </row>
    <row r="38" spans="1:16">
      <c r="A38" s="12"/>
      <c r="B38" s="25">
        <v>335.23</v>
      </c>
      <c r="C38" s="20" t="s">
        <v>100</v>
      </c>
      <c r="D38" s="46">
        <v>58800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58800</v>
      </c>
      <c r="O38" s="47">
        <f t="shared" si="8"/>
        <v>0.478118749085232</v>
      </c>
      <c r="P38" s="9"/>
    </row>
    <row r="39" spans="1:16">
      <c r="A39" s="12"/>
      <c r="B39" s="25">
        <v>335.49</v>
      </c>
      <c r="C39" s="20" t="s">
        <v>44</v>
      </c>
      <c r="D39" s="46">
        <v>66555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66555</v>
      </c>
      <c r="O39" s="47">
        <f t="shared" si="8"/>
        <v>0.54117675757427919</v>
      </c>
      <c r="P39" s="9"/>
    </row>
    <row r="40" spans="1:16">
      <c r="A40" s="12"/>
      <c r="B40" s="25">
        <v>337.3</v>
      </c>
      <c r="C40" s="20" t="s">
        <v>101</v>
      </c>
      <c r="D40" s="46">
        <v>0</v>
      </c>
      <c r="E40" s="46">
        <v>0</v>
      </c>
      <c r="F40" s="46">
        <v>0</v>
      </c>
      <c r="G40" s="46">
        <v>36939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36939</v>
      </c>
      <c r="O40" s="47">
        <f t="shared" si="8"/>
        <v>0.30036102844318679</v>
      </c>
      <c r="P40" s="9"/>
    </row>
    <row r="41" spans="1:16">
      <c r="A41" s="12"/>
      <c r="B41" s="25">
        <v>337.4</v>
      </c>
      <c r="C41" s="20" t="s">
        <v>46</v>
      </c>
      <c r="D41" s="46">
        <v>182498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182498</v>
      </c>
      <c r="O41" s="47">
        <f t="shared" si="8"/>
        <v>1.4839407392951813</v>
      </c>
      <c r="P41" s="9"/>
    </row>
    <row r="42" spans="1:16">
      <c r="A42" s="12"/>
      <c r="B42" s="25">
        <v>338</v>
      </c>
      <c r="C42" s="20" t="s">
        <v>47</v>
      </c>
      <c r="D42" s="46">
        <v>749719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749719</v>
      </c>
      <c r="O42" s="47">
        <f t="shared" si="8"/>
        <v>6.0961685449903236</v>
      </c>
      <c r="P42" s="9"/>
    </row>
    <row r="43" spans="1:16">
      <c r="A43" s="12"/>
      <c r="B43" s="25">
        <v>339</v>
      </c>
      <c r="C43" s="20" t="s">
        <v>48</v>
      </c>
      <c r="D43" s="46">
        <v>800000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800000</v>
      </c>
      <c r="O43" s="47">
        <f t="shared" si="8"/>
        <v>6.5050169943568976</v>
      </c>
      <c r="P43" s="9"/>
    </row>
    <row r="44" spans="1:16" ht="15.75">
      <c r="A44" s="29" t="s">
        <v>53</v>
      </c>
      <c r="B44" s="30"/>
      <c r="C44" s="31"/>
      <c r="D44" s="32">
        <f t="shared" ref="D44:M44" si="9">SUM(D45:D59)</f>
        <v>6087337</v>
      </c>
      <c r="E44" s="32">
        <f t="shared" si="9"/>
        <v>1057377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35432191</v>
      </c>
      <c r="J44" s="32">
        <f t="shared" si="9"/>
        <v>17757137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60334042</v>
      </c>
      <c r="O44" s="45">
        <f t="shared" si="8"/>
        <v>490.59246068530354</v>
      </c>
      <c r="P44" s="10"/>
    </row>
    <row r="45" spans="1:16">
      <c r="A45" s="12"/>
      <c r="B45" s="25">
        <v>341.2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17757137</v>
      </c>
      <c r="K45" s="46">
        <v>0</v>
      </c>
      <c r="L45" s="46">
        <v>0</v>
      </c>
      <c r="M45" s="46">
        <v>0</v>
      </c>
      <c r="N45" s="46">
        <f t="shared" ref="N45:N59" si="10">SUM(D45:M45)</f>
        <v>17757137</v>
      </c>
      <c r="O45" s="47">
        <f t="shared" si="8"/>
        <v>144.38809744515459</v>
      </c>
      <c r="P45" s="9"/>
    </row>
    <row r="46" spans="1:16">
      <c r="A46" s="12"/>
      <c r="B46" s="25">
        <v>341.9</v>
      </c>
      <c r="C46" s="20" t="s">
        <v>58</v>
      </c>
      <c r="D46" s="46">
        <v>2106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2106</v>
      </c>
      <c r="O46" s="47">
        <f t="shared" si="8"/>
        <v>1.7124457237644532E-2</v>
      </c>
      <c r="P46" s="9"/>
    </row>
    <row r="47" spans="1:16">
      <c r="A47" s="12"/>
      <c r="B47" s="25">
        <v>342.1</v>
      </c>
      <c r="C47" s="20" t="s">
        <v>59</v>
      </c>
      <c r="D47" s="46">
        <v>122872</v>
      </c>
      <c r="E47" s="46">
        <v>1057377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1180249</v>
      </c>
      <c r="O47" s="47">
        <f t="shared" si="8"/>
        <v>9.5969247532159176</v>
      </c>
      <c r="P47" s="9"/>
    </row>
    <row r="48" spans="1:16">
      <c r="A48" s="12"/>
      <c r="B48" s="25">
        <v>342.5</v>
      </c>
      <c r="C48" s="20" t="s">
        <v>60</v>
      </c>
      <c r="D48" s="46">
        <v>262176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262176</v>
      </c>
      <c r="O48" s="47">
        <f t="shared" si="8"/>
        <v>2.1318241693906423</v>
      </c>
      <c r="P48" s="9"/>
    </row>
    <row r="49" spans="1:16">
      <c r="A49" s="12"/>
      <c r="B49" s="25">
        <v>342.6</v>
      </c>
      <c r="C49" s="20" t="s">
        <v>61</v>
      </c>
      <c r="D49" s="46">
        <v>968121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968121</v>
      </c>
      <c r="O49" s="47">
        <f t="shared" si="8"/>
        <v>7.8720544469922427</v>
      </c>
      <c r="P49" s="9"/>
    </row>
    <row r="50" spans="1:16">
      <c r="A50" s="12"/>
      <c r="B50" s="25">
        <v>343.3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13987509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13987509</v>
      </c>
      <c r="O50" s="47">
        <f t="shared" si="8"/>
        <v>113.73622969215008</v>
      </c>
      <c r="P50" s="9"/>
    </row>
    <row r="51" spans="1:16">
      <c r="A51" s="12"/>
      <c r="B51" s="25">
        <v>343.4</v>
      </c>
      <c r="C51" s="20" t="s">
        <v>63</v>
      </c>
      <c r="D51" s="46">
        <v>140783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140783</v>
      </c>
      <c r="O51" s="47">
        <f t="shared" si="8"/>
        <v>1.1447447593956839</v>
      </c>
      <c r="P51" s="9"/>
    </row>
    <row r="52" spans="1:16">
      <c r="A52" s="12"/>
      <c r="B52" s="25">
        <v>343.5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19749874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19749874</v>
      </c>
      <c r="O52" s="47">
        <f t="shared" si="8"/>
        <v>160.59158250800931</v>
      </c>
      <c r="P52" s="9"/>
    </row>
    <row r="53" spans="1:16">
      <c r="A53" s="12"/>
      <c r="B53" s="25">
        <v>343.9</v>
      </c>
      <c r="C53" s="20" t="s">
        <v>111</v>
      </c>
      <c r="D53" s="46">
        <v>48922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48922</v>
      </c>
      <c r="O53" s="47">
        <f t="shared" si="8"/>
        <v>0.39779805174741018</v>
      </c>
      <c r="P53" s="9"/>
    </row>
    <row r="54" spans="1:16">
      <c r="A54" s="12"/>
      <c r="B54" s="25">
        <v>347.2</v>
      </c>
      <c r="C54" s="20" t="s">
        <v>65</v>
      </c>
      <c r="D54" s="46">
        <v>690382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690382</v>
      </c>
      <c r="O54" s="47">
        <f t="shared" si="8"/>
        <v>5.6136833032476297</v>
      </c>
      <c r="P54" s="9"/>
    </row>
    <row r="55" spans="1:16">
      <c r="A55" s="12"/>
      <c r="B55" s="25">
        <v>347.3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7926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7926</v>
      </c>
      <c r="O55" s="47">
        <f t="shared" si="8"/>
        <v>6.4448455871590968E-2</v>
      </c>
      <c r="P55" s="9"/>
    </row>
    <row r="56" spans="1:16">
      <c r="A56" s="12"/>
      <c r="B56" s="25">
        <v>347.4</v>
      </c>
      <c r="C56" s="20" t="s">
        <v>103</v>
      </c>
      <c r="D56" s="46">
        <v>35133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35133</v>
      </c>
      <c r="O56" s="47">
        <f t="shared" si="8"/>
        <v>0.2856759525784261</v>
      </c>
      <c r="P56" s="9"/>
    </row>
    <row r="57" spans="1:16">
      <c r="A57" s="12"/>
      <c r="B57" s="25">
        <v>347.5</v>
      </c>
      <c r="C57" s="20" t="s">
        <v>67</v>
      </c>
      <c r="D57" s="46">
        <v>35285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35285</v>
      </c>
      <c r="O57" s="47">
        <f t="shared" si="8"/>
        <v>0.28691190580735393</v>
      </c>
      <c r="P57" s="9"/>
    </row>
    <row r="58" spans="1:16">
      <c r="A58" s="12"/>
      <c r="B58" s="25">
        <v>347.9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1686882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1686882</v>
      </c>
      <c r="O58" s="47">
        <f t="shared" si="8"/>
        <v>13.71649509684344</v>
      </c>
      <c r="P58" s="9"/>
    </row>
    <row r="59" spans="1:16">
      <c r="A59" s="12"/>
      <c r="B59" s="25">
        <v>349</v>
      </c>
      <c r="C59" s="20" t="s">
        <v>1</v>
      </c>
      <c r="D59" s="46">
        <v>3781557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3781557</v>
      </c>
      <c r="O59" s="47">
        <f t="shared" si="8"/>
        <v>30.74886568766161</v>
      </c>
      <c r="P59" s="9"/>
    </row>
    <row r="60" spans="1:16" ht="15.75">
      <c r="A60" s="29" t="s">
        <v>54</v>
      </c>
      <c r="B60" s="30"/>
      <c r="C60" s="31"/>
      <c r="D60" s="32">
        <f t="shared" ref="D60:M60" si="11">SUM(D61:D65)</f>
        <v>554246</v>
      </c>
      <c r="E60" s="32">
        <f t="shared" si="11"/>
        <v>375648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929894</v>
      </c>
      <c r="O60" s="45">
        <f t="shared" si="8"/>
        <v>7.5612203411881413</v>
      </c>
      <c r="P60" s="10"/>
    </row>
    <row r="61" spans="1:16">
      <c r="A61" s="13"/>
      <c r="B61" s="39">
        <v>351.1</v>
      </c>
      <c r="C61" s="21" t="s">
        <v>71</v>
      </c>
      <c r="D61" s="46">
        <v>391731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391731</v>
      </c>
      <c r="O61" s="47">
        <f t="shared" si="8"/>
        <v>3.1852710152705273</v>
      </c>
      <c r="P61" s="9"/>
    </row>
    <row r="62" spans="1:16">
      <c r="A62" s="13"/>
      <c r="B62" s="39">
        <v>351.5</v>
      </c>
      <c r="C62" s="21" t="s">
        <v>104</v>
      </c>
      <c r="D62" s="46">
        <v>0</v>
      </c>
      <c r="E62" s="46">
        <v>22698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22698</v>
      </c>
      <c r="O62" s="47">
        <f t="shared" si="8"/>
        <v>0.18456359467239108</v>
      </c>
      <c r="P62" s="9"/>
    </row>
    <row r="63" spans="1:16">
      <c r="A63" s="13"/>
      <c r="B63" s="39">
        <v>354</v>
      </c>
      <c r="C63" s="21" t="s">
        <v>74</v>
      </c>
      <c r="D63" s="46">
        <v>162515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162515</v>
      </c>
      <c r="O63" s="47">
        <f t="shared" si="8"/>
        <v>1.3214535460473891</v>
      </c>
      <c r="P63" s="9"/>
    </row>
    <row r="64" spans="1:16">
      <c r="A64" s="13"/>
      <c r="B64" s="39">
        <v>355</v>
      </c>
      <c r="C64" s="21" t="s">
        <v>105</v>
      </c>
      <c r="D64" s="46">
        <v>0</v>
      </c>
      <c r="E64" s="46">
        <v>109285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109285</v>
      </c>
      <c r="O64" s="47">
        <f t="shared" si="8"/>
        <v>0.888625977785367</v>
      </c>
      <c r="P64" s="9"/>
    </row>
    <row r="65" spans="1:119">
      <c r="A65" s="13"/>
      <c r="B65" s="39">
        <v>356</v>
      </c>
      <c r="C65" s="21" t="s">
        <v>106</v>
      </c>
      <c r="D65" s="46">
        <v>0</v>
      </c>
      <c r="E65" s="46">
        <v>243665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243665</v>
      </c>
      <c r="O65" s="47">
        <f t="shared" si="8"/>
        <v>1.9813062074124668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SUM(D67:D73)</f>
        <v>4178760</v>
      </c>
      <c r="E66" s="32">
        <f t="shared" si="13"/>
        <v>7783</v>
      </c>
      <c r="F66" s="32">
        <f t="shared" si="13"/>
        <v>32210</v>
      </c>
      <c r="G66" s="32">
        <f t="shared" si="13"/>
        <v>54647</v>
      </c>
      <c r="H66" s="32">
        <f t="shared" si="13"/>
        <v>0</v>
      </c>
      <c r="I66" s="32">
        <f t="shared" si="13"/>
        <v>702753</v>
      </c>
      <c r="J66" s="32">
        <f t="shared" si="13"/>
        <v>126107</v>
      </c>
      <c r="K66" s="32">
        <f t="shared" si="13"/>
        <v>21373444</v>
      </c>
      <c r="L66" s="32">
        <f t="shared" si="13"/>
        <v>0</v>
      </c>
      <c r="M66" s="32">
        <f t="shared" si="13"/>
        <v>0</v>
      </c>
      <c r="N66" s="32">
        <f t="shared" si="12"/>
        <v>26475704</v>
      </c>
      <c r="O66" s="45">
        <f t="shared" si="8"/>
        <v>215.28113057195361</v>
      </c>
      <c r="P66" s="10"/>
    </row>
    <row r="67" spans="1:119">
      <c r="A67" s="12"/>
      <c r="B67" s="25">
        <v>361.1</v>
      </c>
      <c r="C67" s="20" t="s">
        <v>75</v>
      </c>
      <c r="D67" s="46">
        <v>921175</v>
      </c>
      <c r="E67" s="46">
        <v>10295</v>
      </c>
      <c r="F67" s="46">
        <v>26492</v>
      </c>
      <c r="G67" s="46">
        <v>130021</v>
      </c>
      <c r="H67" s="46">
        <v>0</v>
      </c>
      <c r="I67" s="46">
        <v>355490</v>
      </c>
      <c r="J67" s="46">
        <v>124737</v>
      </c>
      <c r="K67" s="46">
        <v>3496720</v>
      </c>
      <c r="L67" s="46">
        <v>0</v>
      </c>
      <c r="M67" s="46">
        <v>0</v>
      </c>
      <c r="N67" s="46">
        <f t="shared" si="12"/>
        <v>5064930</v>
      </c>
      <c r="O67" s="47">
        <f t="shared" si="8"/>
        <v>41.184319656535102</v>
      </c>
      <c r="P67" s="9"/>
    </row>
    <row r="68" spans="1:119">
      <c r="A68" s="12"/>
      <c r="B68" s="25">
        <v>361.3</v>
      </c>
      <c r="C68" s="20" t="s">
        <v>76</v>
      </c>
      <c r="D68" s="46">
        <v>-107813</v>
      </c>
      <c r="E68" s="46">
        <v>-2759</v>
      </c>
      <c r="F68" s="46">
        <v>5718</v>
      </c>
      <c r="G68" s="46">
        <v>-75374</v>
      </c>
      <c r="H68" s="46">
        <v>0</v>
      </c>
      <c r="I68" s="46">
        <v>-16570</v>
      </c>
      <c r="J68" s="46">
        <v>1370</v>
      </c>
      <c r="K68" s="46">
        <v>-3230005</v>
      </c>
      <c r="L68" s="46">
        <v>0</v>
      </c>
      <c r="M68" s="46">
        <v>0</v>
      </c>
      <c r="N68" s="46">
        <f t="shared" ref="N68:N73" si="14">SUM(D68:M68)</f>
        <v>-3425433</v>
      </c>
      <c r="O68" s="47">
        <f t="shared" si="8"/>
        <v>-27.853124847538663</v>
      </c>
      <c r="P68" s="9"/>
    </row>
    <row r="69" spans="1:119">
      <c r="A69" s="12"/>
      <c r="B69" s="25">
        <v>362</v>
      </c>
      <c r="C69" s="20" t="s">
        <v>77</v>
      </c>
      <c r="D69" s="46">
        <v>887396</v>
      </c>
      <c r="E69" s="46">
        <v>0</v>
      </c>
      <c r="F69" s="46">
        <v>0</v>
      </c>
      <c r="G69" s="46">
        <v>0</v>
      </c>
      <c r="H69" s="46">
        <v>0</v>
      </c>
      <c r="I69" s="46">
        <v>323476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1210872</v>
      </c>
      <c r="O69" s="47">
        <f t="shared" ref="O69:O78" si="15">(N69/O$80)</f>
        <v>9.8459286724886574</v>
      </c>
      <c r="P69" s="9"/>
    </row>
    <row r="70" spans="1:119">
      <c r="A70" s="12"/>
      <c r="B70" s="25">
        <v>364</v>
      </c>
      <c r="C70" s="20" t="s">
        <v>107</v>
      </c>
      <c r="D70" s="46">
        <v>48640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48640</v>
      </c>
      <c r="O70" s="47">
        <f t="shared" si="15"/>
        <v>0.3955050332568994</v>
      </c>
      <c r="P70" s="9"/>
    </row>
    <row r="71" spans="1:119">
      <c r="A71" s="12"/>
      <c r="B71" s="25">
        <v>366</v>
      </c>
      <c r="C71" s="20" t="s">
        <v>79</v>
      </c>
      <c r="D71" s="46">
        <v>107821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107821</v>
      </c>
      <c r="O71" s="47">
        <f t="shared" si="15"/>
        <v>0.87672179668569383</v>
      </c>
      <c r="P71" s="9"/>
    </row>
    <row r="72" spans="1:119">
      <c r="A72" s="12"/>
      <c r="B72" s="25">
        <v>368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21106729</v>
      </c>
      <c r="L72" s="46">
        <v>0</v>
      </c>
      <c r="M72" s="46">
        <v>0</v>
      </c>
      <c r="N72" s="46">
        <f t="shared" si="14"/>
        <v>21106729</v>
      </c>
      <c r="O72" s="47">
        <f t="shared" si="15"/>
        <v>171.62453855035696</v>
      </c>
      <c r="P72" s="9"/>
    </row>
    <row r="73" spans="1:119">
      <c r="A73" s="12"/>
      <c r="B73" s="25">
        <v>369.9</v>
      </c>
      <c r="C73" s="20" t="s">
        <v>81</v>
      </c>
      <c r="D73" s="46">
        <v>2321541</v>
      </c>
      <c r="E73" s="46">
        <v>247</v>
      </c>
      <c r="F73" s="46">
        <v>0</v>
      </c>
      <c r="G73" s="46">
        <v>0</v>
      </c>
      <c r="H73" s="46">
        <v>0</v>
      </c>
      <c r="I73" s="46">
        <v>40357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2362145</v>
      </c>
      <c r="O73" s="47">
        <f t="shared" si="15"/>
        <v>19.207241710168969</v>
      </c>
      <c r="P73" s="9"/>
    </row>
    <row r="74" spans="1:119" ht="15.75">
      <c r="A74" s="29" t="s">
        <v>55</v>
      </c>
      <c r="B74" s="30"/>
      <c r="C74" s="31"/>
      <c r="D74" s="32">
        <f t="shared" ref="D74:M74" si="16">SUM(D75:D77)</f>
        <v>2380945</v>
      </c>
      <c r="E74" s="32">
        <f t="shared" si="16"/>
        <v>0</v>
      </c>
      <c r="F74" s="32">
        <f t="shared" si="16"/>
        <v>7354372</v>
      </c>
      <c r="G74" s="32">
        <f t="shared" si="16"/>
        <v>4331687</v>
      </c>
      <c r="H74" s="32">
        <f t="shared" si="16"/>
        <v>0</v>
      </c>
      <c r="I74" s="32">
        <f t="shared" si="16"/>
        <v>2429543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16496547</v>
      </c>
      <c r="O74" s="45">
        <f t="shared" si="15"/>
        <v>134.13789822900912</v>
      </c>
      <c r="P74" s="9"/>
    </row>
    <row r="75" spans="1:119">
      <c r="A75" s="12"/>
      <c r="B75" s="25">
        <v>381</v>
      </c>
      <c r="C75" s="20" t="s">
        <v>82</v>
      </c>
      <c r="D75" s="46">
        <v>2380945</v>
      </c>
      <c r="E75" s="46">
        <v>0</v>
      </c>
      <c r="F75" s="46">
        <v>7297117</v>
      </c>
      <c r="G75" s="46">
        <v>4331687</v>
      </c>
      <c r="H75" s="46">
        <v>0</v>
      </c>
      <c r="I75" s="46">
        <v>2239419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16249168</v>
      </c>
      <c r="O75" s="47">
        <f t="shared" si="15"/>
        <v>132.12639248020037</v>
      </c>
      <c r="P75" s="9"/>
    </row>
    <row r="76" spans="1:119">
      <c r="A76" s="12"/>
      <c r="B76" s="25">
        <v>382</v>
      </c>
      <c r="C76" s="20" t="s">
        <v>112</v>
      </c>
      <c r="D76" s="46">
        <v>0</v>
      </c>
      <c r="E76" s="46">
        <v>0</v>
      </c>
      <c r="F76" s="46">
        <v>57255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57255</v>
      </c>
      <c r="O76" s="47">
        <f t="shared" si="15"/>
        <v>0.46555593501488024</v>
      </c>
      <c r="P76" s="9"/>
    </row>
    <row r="77" spans="1:119" ht="15.75" thickBot="1">
      <c r="A77" s="12"/>
      <c r="B77" s="25">
        <v>389.8</v>
      </c>
      <c r="C77" s="20" t="s">
        <v>85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190124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190124</v>
      </c>
      <c r="O77" s="47">
        <f t="shared" si="15"/>
        <v>1.5459498137938885</v>
      </c>
      <c r="P77" s="9"/>
    </row>
    <row r="78" spans="1:119" ht="16.5" thickBot="1">
      <c r="A78" s="14" t="s">
        <v>69</v>
      </c>
      <c r="B78" s="23"/>
      <c r="C78" s="22"/>
      <c r="D78" s="15">
        <f t="shared" ref="D78:M78" si="17">SUM(D5,D13,D22,D44,D60,D66,D74)</f>
        <v>103366439</v>
      </c>
      <c r="E78" s="15">
        <f t="shared" si="17"/>
        <v>13106216</v>
      </c>
      <c r="F78" s="15">
        <f t="shared" si="17"/>
        <v>7525559</v>
      </c>
      <c r="G78" s="15">
        <f t="shared" si="17"/>
        <v>8737246</v>
      </c>
      <c r="H78" s="15">
        <f t="shared" si="17"/>
        <v>0</v>
      </c>
      <c r="I78" s="15">
        <f t="shared" si="17"/>
        <v>38825931</v>
      </c>
      <c r="J78" s="15">
        <f t="shared" si="17"/>
        <v>17883244</v>
      </c>
      <c r="K78" s="15">
        <f t="shared" si="17"/>
        <v>21373444</v>
      </c>
      <c r="L78" s="15">
        <f t="shared" si="17"/>
        <v>0</v>
      </c>
      <c r="M78" s="15">
        <f t="shared" si="17"/>
        <v>0</v>
      </c>
      <c r="N78" s="15">
        <f>SUM(D78:M78)</f>
        <v>210818079</v>
      </c>
      <c r="O78" s="38">
        <f t="shared" si="15"/>
        <v>1714.2189832658437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113</v>
      </c>
      <c r="M80" s="118"/>
      <c r="N80" s="118"/>
      <c r="O80" s="43">
        <v>122982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64526348</v>
      </c>
      <c r="E5" s="27">
        <f t="shared" si="0"/>
        <v>1955457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66481805</v>
      </c>
      <c r="O5" s="33">
        <f t="shared" ref="O5:O36" si="1">(N5/O$81)</f>
        <v>544.74975622946386</v>
      </c>
      <c r="P5" s="6"/>
    </row>
    <row r="6" spans="1:133">
      <c r="A6" s="12"/>
      <c r="B6" s="25">
        <v>311</v>
      </c>
      <c r="C6" s="20" t="s">
        <v>3</v>
      </c>
      <c r="D6" s="46">
        <v>49849715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49849715</v>
      </c>
      <c r="O6" s="47">
        <f t="shared" si="1"/>
        <v>408.46694963168113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1135546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1135546</v>
      </c>
      <c r="O7" s="47">
        <f t="shared" si="1"/>
        <v>9.3046271335043134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819911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819911</v>
      </c>
      <c r="O8" s="47">
        <f t="shared" si="1"/>
        <v>6.718324169746233</v>
      </c>
      <c r="P8" s="9"/>
    </row>
    <row r="9" spans="1:133">
      <c r="A9" s="12"/>
      <c r="B9" s="25">
        <v>314.10000000000002</v>
      </c>
      <c r="C9" s="20" t="s">
        <v>11</v>
      </c>
      <c r="D9" s="46">
        <v>6391527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6391527</v>
      </c>
      <c r="O9" s="47">
        <f t="shared" si="1"/>
        <v>52.371965159249761</v>
      </c>
      <c r="P9" s="9"/>
    </row>
    <row r="10" spans="1:133">
      <c r="A10" s="12"/>
      <c r="B10" s="25">
        <v>314.3</v>
      </c>
      <c r="C10" s="20" t="s">
        <v>12</v>
      </c>
      <c r="D10" s="46">
        <v>1119558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1119558</v>
      </c>
      <c r="O10" s="47">
        <f t="shared" si="1"/>
        <v>9.1736219794986926</v>
      </c>
      <c r="P10" s="9"/>
    </row>
    <row r="11" spans="1:133">
      <c r="A11" s="12"/>
      <c r="B11" s="25">
        <v>314.39999999999998</v>
      </c>
      <c r="C11" s="20" t="s">
        <v>13</v>
      </c>
      <c r="D11" s="46">
        <v>178760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178760</v>
      </c>
      <c r="O11" s="47">
        <f t="shared" si="1"/>
        <v>1.4647536483640744</v>
      </c>
      <c r="P11" s="9"/>
    </row>
    <row r="12" spans="1:133">
      <c r="A12" s="12"/>
      <c r="B12" s="25">
        <v>315</v>
      </c>
      <c r="C12" s="20" t="s">
        <v>14</v>
      </c>
      <c r="D12" s="46">
        <v>5559813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5559813</v>
      </c>
      <c r="O12" s="47">
        <f t="shared" si="1"/>
        <v>45.556927589908312</v>
      </c>
      <c r="P12" s="9"/>
    </row>
    <row r="13" spans="1:133">
      <c r="A13" s="12"/>
      <c r="B13" s="25">
        <v>316</v>
      </c>
      <c r="C13" s="20" t="s">
        <v>15</v>
      </c>
      <c r="D13" s="46">
        <v>1426975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1426975</v>
      </c>
      <c r="O13" s="47">
        <f t="shared" si="1"/>
        <v>11.692586917511328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21063686</v>
      </c>
      <c r="E14" s="32">
        <f t="shared" si="3"/>
        <v>0</v>
      </c>
      <c r="F14" s="32">
        <f t="shared" si="3"/>
        <v>139431</v>
      </c>
      <c r="G14" s="32">
        <f t="shared" si="3"/>
        <v>249253</v>
      </c>
      <c r="H14" s="32">
        <f t="shared" si="3"/>
        <v>0</v>
      </c>
      <c r="I14" s="32">
        <f t="shared" si="3"/>
        <v>46979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21499349</v>
      </c>
      <c r="O14" s="45">
        <f t="shared" si="1"/>
        <v>176.16496914971199</v>
      </c>
      <c r="P14" s="10"/>
    </row>
    <row r="15" spans="1:133">
      <c r="A15" s="12"/>
      <c r="B15" s="25">
        <v>322</v>
      </c>
      <c r="C15" s="20" t="s">
        <v>0</v>
      </c>
      <c r="D15" s="46">
        <v>2400179</v>
      </c>
      <c r="E15" s="46">
        <v>0</v>
      </c>
      <c r="F15" s="46">
        <v>0</v>
      </c>
      <c r="G15" s="46">
        <v>0</v>
      </c>
      <c r="H15" s="46">
        <v>0</v>
      </c>
      <c r="I15" s="46">
        <v>46979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2447158</v>
      </c>
      <c r="O15" s="47">
        <f t="shared" si="1"/>
        <v>20.051933366655469</v>
      </c>
      <c r="P15" s="9"/>
    </row>
    <row r="16" spans="1:133">
      <c r="A16" s="12"/>
      <c r="B16" s="25">
        <v>323.10000000000002</v>
      </c>
      <c r="C16" s="20" t="s">
        <v>17</v>
      </c>
      <c r="D16" s="46">
        <v>6044951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6044951</v>
      </c>
      <c r="O16" s="47">
        <f t="shared" si="1"/>
        <v>49.532132643947527</v>
      </c>
      <c r="P16" s="9"/>
    </row>
    <row r="17" spans="1:16">
      <c r="A17" s="12"/>
      <c r="B17" s="25">
        <v>323.39999999999998</v>
      </c>
      <c r="C17" s="20" t="s">
        <v>18</v>
      </c>
      <c r="D17" s="46">
        <v>88489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88489</v>
      </c>
      <c r="O17" s="47">
        <f t="shared" si="1"/>
        <v>0.72507599904949971</v>
      </c>
      <c r="P17" s="9"/>
    </row>
    <row r="18" spans="1:16">
      <c r="A18" s="12"/>
      <c r="B18" s="25">
        <v>323.7</v>
      </c>
      <c r="C18" s="20" t="s">
        <v>19</v>
      </c>
      <c r="D18" s="46">
        <v>2352729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2352729</v>
      </c>
      <c r="O18" s="47">
        <f t="shared" si="1"/>
        <v>19.27818520005572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0</v>
      </c>
      <c r="F19" s="46">
        <v>0</v>
      </c>
      <c r="G19" s="46">
        <v>71251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71251</v>
      </c>
      <c r="O19" s="47">
        <f t="shared" si="1"/>
        <v>0.58382838554256355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0</v>
      </c>
      <c r="F20" s="46">
        <v>0</v>
      </c>
      <c r="G20" s="46">
        <v>178002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178002</v>
      </c>
      <c r="O20" s="47">
        <f t="shared" si="1"/>
        <v>1.4585426209224768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0</v>
      </c>
      <c r="F21" s="46">
        <v>139431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139431</v>
      </c>
      <c r="O21" s="47">
        <f t="shared" si="1"/>
        <v>1.1424930965822961</v>
      </c>
      <c r="P21" s="9"/>
    </row>
    <row r="22" spans="1:16">
      <c r="A22" s="12"/>
      <c r="B22" s="25">
        <v>325.2</v>
      </c>
      <c r="C22" s="20" t="s">
        <v>24</v>
      </c>
      <c r="D22" s="46">
        <v>10177338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10177338</v>
      </c>
      <c r="O22" s="47">
        <f t="shared" si="1"/>
        <v>83.392777836956427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SUM(D24:D45)</f>
        <v>9980619</v>
      </c>
      <c r="E23" s="32">
        <f t="shared" si="5"/>
        <v>15700924</v>
      </c>
      <c r="F23" s="32">
        <f t="shared" si="5"/>
        <v>0</v>
      </c>
      <c r="G23" s="32">
        <f t="shared" si="5"/>
        <v>292570</v>
      </c>
      <c r="H23" s="32">
        <f t="shared" si="5"/>
        <v>0</v>
      </c>
      <c r="I23" s="32">
        <f t="shared" si="5"/>
        <v>220448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26194561</v>
      </c>
      <c r="O23" s="45">
        <f t="shared" si="1"/>
        <v>214.63738415778303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8150914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8150914</v>
      </c>
      <c r="O24" s="47">
        <f t="shared" si="1"/>
        <v>66.788325234962016</v>
      </c>
      <c r="P24" s="9"/>
    </row>
    <row r="25" spans="1:16">
      <c r="A25" s="12"/>
      <c r="B25" s="25">
        <v>331.39</v>
      </c>
      <c r="C25" s="20" t="s">
        <v>29</v>
      </c>
      <c r="D25" s="46">
        <v>0</v>
      </c>
      <c r="E25" s="46">
        <v>6235755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6235755</v>
      </c>
      <c r="O25" s="47">
        <f t="shared" si="1"/>
        <v>51.095574438098673</v>
      </c>
      <c r="P25" s="9"/>
    </row>
    <row r="26" spans="1:16">
      <c r="A26" s="12"/>
      <c r="B26" s="25">
        <v>331.49</v>
      </c>
      <c r="C26" s="20" t="s">
        <v>30</v>
      </c>
      <c r="D26" s="46">
        <v>993900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993900</v>
      </c>
      <c r="O26" s="47">
        <f t="shared" si="1"/>
        <v>8.1439843986856868</v>
      </c>
      <c r="P26" s="9"/>
    </row>
    <row r="27" spans="1:16">
      <c r="A27" s="12"/>
      <c r="B27" s="25">
        <v>331.5</v>
      </c>
      <c r="C27" s="20" t="s">
        <v>27</v>
      </c>
      <c r="D27" s="46">
        <v>228831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228831</v>
      </c>
      <c r="O27" s="47">
        <f t="shared" si="1"/>
        <v>1.8750338001163542</v>
      </c>
      <c r="P27" s="9"/>
    </row>
    <row r="28" spans="1:16">
      <c r="A28" s="12"/>
      <c r="B28" s="25">
        <v>331.62</v>
      </c>
      <c r="C28" s="20" t="s">
        <v>31</v>
      </c>
      <c r="D28" s="46">
        <v>0</v>
      </c>
      <c r="E28" s="46">
        <v>202142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202142</v>
      </c>
      <c r="O28" s="47">
        <f t="shared" si="1"/>
        <v>1.6563449988118748</v>
      </c>
      <c r="P28" s="9"/>
    </row>
    <row r="29" spans="1:16">
      <c r="A29" s="12"/>
      <c r="B29" s="25">
        <v>331.69</v>
      </c>
      <c r="C29" s="20" t="s">
        <v>97</v>
      </c>
      <c r="D29" s="46">
        <v>0</v>
      </c>
      <c r="E29" s="46">
        <v>282489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282489</v>
      </c>
      <c r="O29" s="47">
        <f t="shared" si="1"/>
        <v>2.3147057136536082</v>
      </c>
      <c r="P29" s="9"/>
    </row>
    <row r="30" spans="1:16">
      <c r="A30" s="12"/>
      <c r="B30" s="25">
        <v>334.2</v>
      </c>
      <c r="C30" s="20" t="s">
        <v>98</v>
      </c>
      <c r="D30" s="46">
        <v>19172</v>
      </c>
      <c r="E30" s="46">
        <v>34236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53408</v>
      </c>
      <c r="O30" s="47">
        <f t="shared" si="1"/>
        <v>0.43762342163699086</v>
      </c>
      <c r="P30" s="9"/>
    </row>
    <row r="31" spans="1:16">
      <c r="A31" s="12"/>
      <c r="B31" s="25">
        <v>334.36</v>
      </c>
      <c r="C31" s="20" t="s">
        <v>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220448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220448</v>
      </c>
      <c r="O31" s="47">
        <f t="shared" si="1"/>
        <v>1.8063437697167346</v>
      </c>
      <c r="P31" s="9"/>
    </row>
    <row r="32" spans="1:16">
      <c r="A32" s="12"/>
      <c r="B32" s="25">
        <v>334.49</v>
      </c>
      <c r="C32" s="20" t="s">
        <v>35</v>
      </c>
      <c r="D32" s="46">
        <v>0</v>
      </c>
      <c r="E32" s="46">
        <v>59259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59259</v>
      </c>
      <c r="O32" s="47">
        <f t="shared" si="1"/>
        <v>0.48556632607074673</v>
      </c>
      <c r="P32" s="9"/>
    </row>
    <row r="33" spans="1:16">
      <c r="A33" s="12"/>
      <c r="B33" s="25">
        <v>334.61</v>
      </c>
      <c r="C33" s="20" t="s">
        <v>99</v>
      </c>
      <c r="D33" s="46">
        <v>0</v>
      </c>
      <c r="E33" s="46">
        <v>2400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2400</v>
      </c>
      <c r="O33" s="47">
        <f t="shared" si="1"/>
        <v>1.9665522242525053E-2</v>
      </c>
      <c r="P33" s="9"/>
    </row>
    <row r="34" spans="1:16">
      <c r="A34" s="12"/>
      <c r="B34" s="25">
        <v>334.69</v>
      </c>
      <c r="C34" s="20" t="s">
        <v>36</v>
      </c>
      <c r="D34" s="46">
        <v>0</v>
      </c>
      <c r="E34" s="46">
        <v>176665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176665</v>
      </c>
      <c r="O34" s="47">
        <f t="shared" si="1"/>
        <v>1.4475872862398702</v>
      </c>
      <c r="P34" s="9"/>
    </row>
    <row r="35" spans="1:16">
      <c r="A35" s="12"/>
      <c r="B35" s="25">
        <v>334.7</v>
      </c>
      <c r="C35" s="20" t="s">
        <v>37</v>
      </c>
      <c r="D35" s="46">
        <v>8254</v>
      </c>
      <c r="E35" s="46">
        <v>11700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19954</v>
      </c>
      <c r="O35" s="47">
        <f t="shared" si="1"/>
        <v>0.16350242951139371</v>
      </c>
      <c r="P35" s="9"/>
    </row>
    <row r="36" spans="1:16">
      <c r="A36" s="12"/>
      <c r="B36" s="25">
        <v>335.12</v>
      </c>
      <c r="C36" s="20" t="s">
        <v>39</v>
      </c>
      <c r="D36" s="46">
        <v>1331876</v>
      </c>
      <c r="E36" s="46">
        <v>545364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1877240</v>
      </c>
      <c r="O36" s="47">
        <f t="shared" si="1"/>
        <v>15.382043739399055</v>
      </c>
      <c r="P36" s="9"/>
    </row>
    <row r="37" spans="1:16">
      <c r="A37" s="12"/>
      <c r="B37" s="25">
        <v>335.14</v>
      </c>
      <c r="C37" s="20" t="s">
        <v>40</v>
      </c>
      <c r="D37" s="46">
        <v>9681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9681</v>
      </c>
      <c r="O37" s="47">
        <f t="shared" ref="O37:O68" si="8">(N37/O$81)</f>
        <v>7.932580034578543E-2</v>
      </c>
      <c r="P37" s="9"/>
    </row>
    <row r="38" spans="1:16">
      <c r="A38" s="12"/>
      <c r="B38" s="25">
        <v>335.15</v>
      </c>
      <c r="C38" s="20" t="s">
        <v>41</v>
      </c>
      <c r="D38" s="46">
        <v>16062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16062</v>
      </c>
      <c r="O38" s="47">
        <f t="shared" si="8"/>
        <v>0.13161150760809892</v>
      </c>
      <c r="P38" s="9"/>
    </row>
    <row r="39" spans="1:16">
      <c r="A39" s="12"/>
      <c r="B39" s="25">
        <v>335.18</v>
      </c>
      <c r="C39" s="20" t="s">
        <v>42</v>
      </c>
      <c r="D39" s="46">
        <v>5708354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5708354</v>
      </c>
      <c r="O39" s="47">
        <f t="shared" si="8"/>
        <v>46.774067731336189</v>
      </c>
      <c r="P39" s="9"/>
    </row>
    <row r="40" spans="1:16">
      <c r="A40" s="12"/>
      <c r="B40" s="25">
        <v>335.23</v>
      </c>
      <c r="C40" s="20" t="s">
        <v>100</v>
      </c>
      <c r="D40" s="46">
        <v>57040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57040</v>
      </c>
      <c r="O40" s="47">
        <f t="shared" si="8"/>
        <v>0.46738391196401208</v>
      </c>
      <c r="P40" s="9"/>
    </row>
    <row r="41" spans="1:16">
      <c r="A41" s="12"/>
      <c r="B41" s="25">
        <v>335.49</v>
      </c>
      <c r="C41" s="20" t="s">
        <v>44</v>
      </c>
      <c r="D41" s="46">
        <v>54499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54499</v>
      </c>
      <c r="O41" s="47">
        <f t="shared" si="8"/>
        <v>0.4465630402897387</v>
      </c>
      <c r="P41" s="9"/>
    </row>
    <row r="42" spans="1:16">
      <c r="A42" s="12"/>
      <c r="B42" s="25">
        <v>337.3</v>
      </c>
      <c r="C42" s="20" t="s">
        <v>101</v>
      </c>
      <c r="D42" s="46">
        <v>252286</v>
      </c>
      <c r="E42" s="46">
        <v>0</v>
      </c>
      <c r="F42" s="46">
        <v>0</v>
      </c>
      <c r="G42" s="46">
        <v>292570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544856</v>
      </c>
      <c r="O42" s="47">
        <f t="shared" si="8"/>
        <v>4.4645324112388458</v>
      </c>
      <c r="P42" s="9"/>
    </row>
    <row r="43" spans="1:16">
      <c r="A43" s="12"/>
      <c r="B43" s="25">
        <v>337.4</v>
      </c>
      <c r="C43" s="20" t="s">
        <v>46</v>
      </c>
      <c r="D43" s="46">
        <v>180364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180364</v>
      </c>
      <c r="O43" s="47">
        <f t="shared" si="8"/>
        <v>1.477896772396162</v>
      </c>
      <c r="P43" s="9"/>
    </row>
    <row r="44" spans="1:16">
      <c r="A44" s="12"/>
      <c r="B44" s="25">
        <v>338</v>
      </c>
      <c r="C44" s="20" t="s">
        <v>47</v>
      </c>
      <c r="D44" s="46">
        <v>595300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595300</v>
      </c>
      <c r="O44" s="47">
        <f t="shared" si="8"/>
        <v>4.877868912906318</v>
      </c>
      <c r="P44" s="9"/>
    </row>
    <row r="45" spans="1:16">
      <c r="A45" s="12"/>
      <c r="B45" s="25">
        <v>339</v>
      </c>
      <c r="C45" s="20" t="s">
        <v>48</v>
      </c>
      <c r="D45" s="46">
        <v>525000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525000</v>
      </c>
      <c r="O45" s="47">
        <f t="shared" si="8"/>
        <v>4.3018329905523558</v>
      </c>
      <c r="P45" s="9"/>
    </row>
    <row r="46" spans="1:16" ht="15.75">
      <c r="A46" s="29" t="s">
        <v>53</v>
      </c>
      <c r="B46" s="30"/>
      <c r="C46" s="31"/>
      <c r="D46" s="32">
        <f t="shared" ref="D46:M46" si="10">SUM(D47:D61)</f>
        <v>6141001</v>
      </c>
      <c r="E46" s="32">
        <f t="shared" si="10"/>
        <v>903529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33567994</v>
      </c>
      <c r="J46" s="32">
        <f t="shared" si="10"/>
        <v>17730989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58343513</v>
      </c>
      <c r="O46" s="45">
        <f t="shared" si="8"/>
        <v>478.06485525356231</v>
      </c>
      <c r="P46" s="10"/>
    </row>
    <row r="47" spans="1:16">
      <c r="A47" s="12"/>
      <c r="B47" s="25">
        <v>341.1</v>
      </c>
      <c r="C47" s="20" t="s">
        <v>102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17730989</v>
      </c>
      <c r="K47" s="46">
        <v>0</v>
      </c>
      <c r="L47" s="46">
        <v>0</v>
      </c>
      <c r="M47" s="46">
        <v>0</v>
      </c>
      <c r="N47" s="46">
        <f t="shared" si="9"/>
        <v>17730989</v>
      </c>
      <c r="O47" s="47">
        <f t="shared" si="8"/>
        <v>145.28714940061127</v>
      </c>
      <c r="P47" s="9"/>
    </row>
    <row r="48" spans="1:16">
      <c r="A48" s="12"/>
      <c r="B48" s="25">
        <v>341.2</v>
      </c>
      <c r="C48" s="20" t="s">
        <v>56</v>
      </c>
      <c r="D48" s="46">
        <v>133556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1" si="11">SUM(D48:M48)</f>
        <v>133556</v>
      </c>
      <c r="O48" s="47">
        <f t="shared" si="8"/>
        <v>1.094353536926115</v>
      </c>
      <c r="P48" s="9"/>
    </row>
    <row r="49" spans="1:16">
      <c r="A49" s="12"/>
      <c r="B49" s="25">
        <v>341.3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15391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15391</v>
      </c>
      <c r="O49" s="47">
        <f t="shared" si="8"/>
        <v>0.12611335534779294</v>
      </c>
      <c r="P49" s="9"/>
    </row>
    <row r="50" spans="1:16">
      <c r="A50" s="12"/>
      <c r="B50" s="25">
        <v>341.9</v>
      </c>
      <c r="C50" s="20" t="s">
        <v>58</v>
      </c>
      <c r="D50" s="46">
        <v>246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246</v>
      </c>
      <c r="O50" s="47">
        <f t="shared" si="8"/>
        <v>2.015716029858818E-3</v>
      </c>
      <c r="P50" s="9"/>
    </row>
    <row r="51" spans="1:16">
      <c r="A51" s="12"/>
      <c r="B51" s="25">
        <v>342.1</v>
      </c>
      <c r="C51" s="20" t="s">
        <v>59</v>
      </c>
      <c r="D51" s="46">
        <v>106612</v>
      </c>
      <c r="E51" s="46">
        <v>903529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1010141</v>
      </c>
      <c r="O51" s="47">
        <f t="shared" si="8"/>
        <v>8.2770626264943754</v>
      </c>
      <c r="P51" s="9"/>
    </row>
    <row r="52" spans="1:16">
      <c r="A52" s="12"/>
      <c r="B52" s="25">
        <v>342.5</v>
      </c>
      <c r="C52" s="20" t="s">
        <v>60</v>
      </c>
      <c r="D52" s="46">
        <v>311470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311470</v>
      </c>
      <c r="O52" s="47">
        <f t="shared" si="8"/>
        <v>2.5521750886996992</v>
      </c>
      <c r="P52" s="9"/>
    </row>
    <row r="53" spans="1:16">
      <c r="A53" s="12"/>
      <c r="B53" s="25">
        <v>342.6</v>
      </c>
      <c r="C53" s="20" t="s">
        <v>61</v>
      </c>
      <c r="D53" s="46">
        <v>929875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929875</v>
      </c>
      <c r="O53" s="47">
        <f t="shared" si="8"/>
        <v>7.6193656230283269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13098455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13098455</v>
      </c>
      <c r="O54" s="47">
        <f t="shared" si="8"/>
        <v>107.32831589383896</v>
      </c>
      <c r="P54" s="9"/>
    </row>
    <row r="55" spans="1:16">
      <c r="A55" s="12"/>
      <c r="B55" s="25">
        <v>343.4</v>
      </c>
      <c r="C55" s="20" t="s">
        <v>63</v>
      </c>
      <c r="D55" s="46">
        <v>179863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179863</v>
      </c>
      <c r="O55" s="47">
        <f t="shared" si="8"/>
        <v>1.4737915946280349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18634152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18634152</v>
      </c>
      <c r="O56" s="47">
        <f t="shared" si="8"/>
        <v>152.68763776108028</v>
      </c>
      <c r="P56" s="9"/>
    </row>
    <row r="57" spans="1:16">
      <c r="A57" s="12"/>
      <c r="B57" s="25">
        <v>347.2</v>
      </c>
      <c r="C57" s="20" t="s">
        <v>65</v>
      </c>
      <c r="D57" s="46">
        <v>878021</v>
      </c>
      <c r="E57" s="46">
        <v>0</v>
      </c>
      <c r="F57" s="46">
        <v>0</v>
      </c>
      <c r="G57" s="46">
        <v>0</v>
      </c>
      <c r="H57" s="46">
        <v>0</v>
      </c>
      <c r="I57" s="46">
        <v>1790464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2668485</v>
      </c>
      <c r="O57" s="47">
        <f t="shared" si="8"/>
        <v>21.865479633893528</v>
      </c>
      <c r="P57" s="9"/>
    </row>
    <row r="58" spans="1:16">
      <c r="A58" s="12"/>
      <c r="B58" s="25">
        <v>347.3</v>
      </c>
      <c r="C58" s="20" t="s">
        <v>66</v>
      </c>
      <c r="D58" s="46">
        <v>2935</v>
      </c>
      <c r="E58" s="46">
        <v>0</v>
      </c>
      <c r="F58" s="46">
        <v>0</v>
      </c>
      <c r="G58" s="46">
        <v>0</v>
      </c>
      <c r="H58" s="46">
        <v>0</v>
      </c>
      <c r="I58" s="46">
        <v>29532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32467</v>
      </c>
      <c r="O58" s="47">
        <f t="shared" si="8"/>
        <v>0.26603354610335872</v>
      </c>
      <c r="P58" s="9"/>
    </row>
    <row r="59" spans="1:16">
      <c r="A59" s="12"/>
      <c r="B59" s="25">
        <v>347.4</v>
      </c>
      <c r="C59" s="20" t="s">
        <v>103</v>
      </c>
      <c r="D59" s="46">
        <v>44797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44797</v>
      </c>
      <c r="O59" s="47">
        <f t="shared" si="8"/>
        <v>0.36706516662433114</v>
      </c>
      <c r="P59" s="9"/>
    </row>
    <row r="60" spans="1:16">
      <c r="A60" s="12"/>
      <c r="B60" s="25">
        <v>347.5</v>
      </c>
      <c r="C60" s="20" t="s">
        <v>67</v>
      </c>
      <c r="D60" s="46">
        <v>33607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33607</v>
      </c>
      <c r="O60" s="47">
        <f t="shared" si="8"/>
        <v>0.27537466916855813</v>
      </c>
      <c r="P60" s="9"/>
    </row>
    <row r="61" spans="1:16">
      <c r="A61" s="12"/>
      <c r="B61" s="25">
        <v>349</v>
      </c>
      <c r="C61" s="20" t="s">
        <v>1</v>
      </c>
      <c r="D61" s="46">
        <v>3520019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3520019</v>
      </c>
      <c r="O61" s="47">
        <f t="shared" si="8"/>
        <v>28.84292164108783</v>
      </c>
      <c r="P61" s="9"/>
    </row>
    <row r="62" spans="1:16" ht="15.75">
      <c r="A62" s="29" t="s">
        <v>54</v>
      </c>
      <c r="B62" s="30"/>
      <c r="C62" s="31"/>
      <c r="D62" s="32">
        <f t="shared" ref="D62:M62" si="12">SUM(D63:D67)</f>
        <v>545199</v>
      </c>
      <c r="E62" s="32">
        <f t="shared" si="12"/>
        <v>190369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ref="N62:N69" si="13">SUM(D62:M62)</f>
        <v>735568</v>
      </c>
      <c r="O62" s="45">
        <f t="shared" si="8"/>
        <v>6.0272203603706949</v>
      </c>
      <c r="P62" s="10"/>
    </row>
    <row r="63" spans="1:16">
      <c r="A63" s="13"/>
      <c r="B63" s="39">
        <v>351.1</v>
      </c>
      <c r="C63" s="21" t="s">
        <v>71</v>
      </c>
      <c r="D63" s="46">
        <v>369704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369704</v>
      </c>
      <c r="O63" s="47">
        <f t="shared" si="8"/>
        <v>3.0293425979793676</v>
      </c>
      <c r="P63" s="9"/>
    </row>
    <row r="64" spans="1:16">
      <c r="A64" s="13"/>
      <c r="B64" s="39">
        <v>351.5</v>
      </c>
      <c r="C64" s="21" t="s">
        <v>104</v>
      </c>
      <c r="D64" s="46">
        <v>0</v>
      </c>
      <c r="E64" s="46">
        <v>22689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22689</v>
      </c>
      <c r="O64" s="47">
        <f t="shared" si="8"/>
        <v>0.18591293090027122</v>
      </c>
      <c r="P64" s="9"/>
    </row>
    <row r="65" spans="1:119">
      <c r="A65" s="13"/>
      <c r="B65" s="39">
        <v>354</v>
      </c>
      <c r="C65" s="21" t="s">
        <v>74</v>
      </c>
      <c r="D65" s="46">
        <v>175495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175495</v>
      </c>
      <c r="O65" s="47">
        <f t="shared" si="8"/>
        <v>1.4380003441466394</v>
      </c>
      <c r="P65" s="9"/>
    </row>
    <row r="66" spans="1:119">
      <c r="A66" s="13"/>
      <c r="B66" s="39">
        <v>355</v>
      </c>
      <c r="C66" s="21" t="s">
        <v>105</v>
      </c>
      <c r="D66" s="46">
        <v>0</v>
      </c>
      <c r="E66" s="46">
        <v>61527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61527</v>
      </c>
      <c r="O66" s="47">
        <f t="shared" si="8"/>
        <v>0.50415024458993285</v>
      </c>
      <c r="P66" s="9"/>
    </row>
    <row r="67" spans="1:119">
      <c r="A67" s="13"/>
      <c r="B67" s="39">
        <v>356</v>
      </c>
      <c r="C67" s="21" t="s">
        <v>106</v>
      </c>
      <c r="D67" s="46">
        <v>0</v>
      </c>
      <c r="E67" s="46">
        <v>106153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106153</v>
      </c>
      <c r="O67" s="47">
        <f t="shared" si="8"/>
        <v>0.86981424275448416</v>
      </c>
      <c r="P67" s="9"/>
    </row>
    <row r="68" spans="1:119" ht="15.75">
      <c r="A68" s="29" t="s">
        <v>4</v>
      </c>
      <c r="B68" s="30"/>
      <c r="C68" s="31"/>
      <c r="D68" s="32">
        <f t="shared" ref="D68:M68" si="14">SUM(D69:D75)</f>
        <v>5094299</v>
      </c>
      <c r="E68" s="32">
        <f t="shared" si="14"/>
        <v>35577</v>
      </c>
      <c r="F68" s="32">
        <f t="shared" si="14"/>
        <v>48880</v>
      </c>
      <c r="G68" s="32">
        <f t="shared" si="14"/>
        <v>127239</v>
      </c>
      <c r="H68" s="32">
        <f t="shared" si="14"/>
        <v>0</v>
      </c>
      <c r="I68" s="32">
        <f t="shared" si="14"/>
        <v>743889</v>
      </c>
      <c r="J68" s="32">
        <f t="shared" si="14"/>
        <v>126060</v>
      </c>
      <c r="K68" s="32">
        <f t="shared" si="14"/>
        <v>32720646</v>
      </c>
      <c r="L68" s="32">
        <f t="shared" si="14"/>
        <v>0</v>
      </c>
      <c r="M68" s="32">
        <f t="shared" si="14"/>
        <v>0</v>
      </c>
      <c r="N68" s="32">
        <f t="shared" si="13"/>
        <v>38896590</v>
      </c>
      <c r="O68" s="45">
        <f t="shared" si="8"/>
        <v>318.7173982514073</v>
      </c>
      <c r="P68" s="10"/>
    </row>
    <row r="69" spans="1:119">
      <c r="A69" s="12"/>
      <c r="B69" s="25">
        <v>361.1</v>
      </c>
      <c r="C69" s="20" t="s">
        <v>75</v>
      </c>
      <c r="D69" s="46">
        <v>1317335</v>
      </c>
      <c r="E69" s="46">
        <v>14923</v>
      </c>
      <c r="F69" s="46">
        <v>39362</v>
      </c>
      <c r="G69" s="46">
        <v>202613</v>
      </c>
      <c r="H69" s="46">
        <v>0</v>
      </c>
      <c r="I69" s="46">
        <v>668785</v>
      </c>
      <c r="J69" s="46">
        <v>107869</v>
      </c>
      <c r="K69" s="46">
        <v>3041634</v>
      </c>
      <c r="L69" s="46">
        <v>0</v>
      </c>
      <c r="M69" s="46">
        <v>0</v>
      </c>
      <c r="N69" s="46">
        <f t="shared" si="13"/>
        <v>5392521</v>
      </c>
      <c r="O69" s="47">
        <f t="shared" ref="O69:O79" si="15">(N69/O$81)</f>
        <v>44.186142361993099</v>
      </c>
      <c r="P69" s="9"/>
    </row>
    <row r="70" spans="1:119">
      <c r="A70" s="12"/>
      <c r="B70" s="25">
        <v>361.3</v>
      </c>
      <c r="C70" s="20" t="s">
        <v>76</v>
      </c>
      <c r="D70" s="46">
        <v>194609</v>
      </c>
      <c r="E70" s="46">
        <v>-2759</v>
      </c>
      <c r="F70" s="46">
        <v>9518</v>
      </c>
      <c r="G70" s="46">
        <v>-75374</v>
      </c>
      <c r="H70" s="46">
        <v>0</v>
      </c>
      <c r="I70" s="46">
        <v>-146377</v>
      </c>
      <c r="J70" s="46">
        <v>18191</v>
      </c>
      <c r="K70" s="46">
        <v>9685776</v>
      </c>
      <c r="L70" s="46">
        <v>0</v>
      </c>
      <c r="M70" s="46">
        <v>0</v>
      </c>
      <c r="N70" s="46">
        <f t="shared" ref="N70:N75" si="16">SUM(D70:M70)</f>
        <v>9683584</v>
      </c>
      <c r="O70" s="47">
        <f t="shared" si="15"/>
        <v>79.346973558066551</v>
      </c>
      <c r="P70" s="9"/>
    </row>
    <row r="71" spans="1:119">
      <c r="A71" s="12"/>
      <c r="B71" s="25">
        <v>362</v>
      </c>
      <c r="C71" s="20" t="s">
        <v>77</v>
      </c>
      <c r="D71" s="46">
        <v>1096489</v>
      </c>
      <c r="E71" s="46">
        <v>0</v>
      </c>
      <c r="F71" s="46">
        <v>0</v>
      </c>
      <c r="G71" s="46">
        <v>0</v>
      </c>
      <c r="H71" s="46">
        <v>0</v>
      </c>
      <c r="I71" s="46">
        <v>212841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1309330</v>
      </c>
      <c r="O71" s="47">
        <f t="shared" si="15"/>
        <v>10.728607599085553</v>
      </c>
      <c r="P71" s="9"/>
    </row>
    <row r="72" spans="1:119">
      <c r="A72" s="12"/>
      <c r="B72" s="25">
        <v>364</v>
      </c>
      <c r="C72" s="20" t="s">
        <v>107</v>
      </c>
      <c r="D72" s="46">
        <v>47259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47259</v>
      </c>
      <c r="O72" s="47">
        <f t="shared" si="15"/>
        <v>0.38723871485812145</v>
      </c>
      <c r="P72" s="9"/>
    </row>
    <row r="73" spans="1:119">
      <c r="A73" s="12"/>
      <c r="B73" s="25">
        <v>366</v>
      </c>
      <c r="C73" s="20" t="s">
        <v>79</v>
      </c>
      <c r="D73" s="46">
        <v>57980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57980</v>
      </c>
      <c r="O73" s="47">
        <f t="shared" si="15"/>
        <v>0.47508624150900108</v>
      </c>
      <c r="P73" s="9"/>
    </row>
    <row r="74" spans="1:119">
      <c r="A74" s="12"/>
      <c r="B74" s="25">
        <v>368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19993236</v>
      </c>
      <c r="L74" s="46">
        <v>0</v>
      </c>
      <c r="M74" s="46">
        <v>0</v>
      </c>
      <c r="N74" s="46">
        <f t="shared" si="16"/>
        <v>19993236</v>
      </c>
      <c r="O74" s="47">
        <f t="shared" si="15"/>
        <v>163.8239280241886</v>
      </c>
      <c r="P74" s="9"/>
    </row>
    <row r="75" spans="1:119">
      <c r="A75" s="12"/>
      <c r="B75" s="25">
        <v>369.9</v>
      </c>
      <c r="C75" s="20" t="s">
        <v>81</v>
      </c>
      <c r="D75" s="46">
        <v>2380627</v>
      </c>
      <c r="E75" s="46">
        <v>23413</v>
      </c>
      <c r="F75" s="46">
        <v>0</v>
      </c>
      <c r="G75" s="46">
        <v>0</v>
      </c>
      <c r="H75" s="46">
        <v>0</v>
      </c>
      <c r="I75" s="46">
        <v>8640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2412680</v>
      </c>
      <c r="O75" s="47">
        <f t="shared" si="15"/>
        <v>19.769421751706393</v>
      </c>
      <c r="P75" s="9"/>
    </row>
    <row r="76" spans="1:119" ht="15.75">
      <c r="A76" s="29" t="s">
        <v>55</v>
      </c>
      <c r="B76" s="30"/>
      <c r="C76" s="31"/>
      <c r="D76" s="32">
        <f t="shared" ref="D76:M76" si="17">SUM(D77:D78)</f>
        <v>2317008</v>
      </c>
      <c r="E76" s="32">
        <f t="shared" si="17"/>
        <v>0</v>
      </c>
      <c r="F76" s="32">
        <f t="shared" si="17"/>
        <v>5839500</v>
      </c>
      <c r="G76" s="32">
        <f t="shared" si="17"/>
        <v>0</v>
      </c>
      <c r="H76" s="32">
        <f t="shared" si="17"/>
        <v>0</v>
      </c>
      <c r="I76" s="32">
        <f t="shared" si="17"/>
        <v>5104790</v>
      </c>
      <c r="J76" s="32">
        <f t="shared" si="17"/>
        <v>0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>SUM(D76:M76)</f>
        <v>13261298</v>
      </c>
      <c r="O76" s="45">
        <f t="shared" si="15"/>
        <v>108.66264615989708</v>
      </c>
      <c r="P76" s="9"/>
    </row>
    <row r="77" spans="1:119">
      <c r="A77" s="12"/>
      <c r="B77" s="25">
        <v>381</v>
      </c>
      <c r="C77" s="20" t="s">
        <v>82</v>
      </c>
      <c r="D77" s="46">
        <v>2317008</v>
      </c>
      <c r="E77" s="46">
        <v>0</v>
      </c>
      <c r="F77" s="46">
        <v>5839500</v>
      </c>
      <c r="G77" s="46">
        <v>0</v>
      </c>
      <c r="H77" s="46">
        <v>0</v>
      </c>
      <c r="I77" s="46">
        <v>2133400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10289908</v>
      </c>
      <c r="O77" s="47">
        <f t="shared" si="15"/>
        <v>84.315172769806864</v>
      </c>
      <c r="P77" s="9"/>
    </row>
    <row r="78" spans="1:119" ht="15.75" thickBot="1">
      <c r="A78" s="12"/>
      <c r="B78" s="25">
        <v>389.8</v>
      </c>
      <c r="C78" s="20" t="s">
        <v>85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2971390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2971390</v>
      </c>
      <c r="O78" s="47">
        <f t="shared" si="15"/>
        <v>24.347473390090215</v>
      </c>
      <c r="P78" s="9"/>
    </row>
    <row r="79" spans="1:119" ht="16.5" thickBot="1">
      <c r="A79" s="14" t="s">
        <v>69</v>
      </c>
      <c r="B79" s="23"/>
      <c r="C79" s="22"/>
      <c r="D79" s="15">
        <f t="shared" ref="D79:M79" si="18">SUM(D5,D14,D23,D46,D62,D68,D76)</f>
        <v>109668160</v>
      </c>
      <c r="E79" s="15">
        <f t="shared" si="18"/>
        <v>18785856</v>
      </c>
      <c r="F79" s="15">
        <f t="shared" si="18"/>
        <v>6027811</v>
      </c>
      <c r="G79" s="15">
        <f t="shared" si="18"/>
        <v>669062</v>
      </c>
      <c r="H79" s="15">
        <f t="shared" si="18"/>
        <v>0</v>
      </c>
      <c r="I79" s="15">
        <f t="shared" si="18"/>
        <v>39684100</v>
      </c>
      <c r="J79" s="15">
        <f t="shared" si="18"/>
        <v>17857049</v>
      </c>
      <c r="K79" s="15">
        <f t="shared" si="18"/>
        <v>32720646</v>
      </c>
      <c r="L79" s="15">
        <f t="shared" si="18"/>
        <v>0</v>
      </c>
      <c r="M79" s="15">
        <f t="shared" si="18"/>
        <v>0</v>
      </c>
      <c r="N79" s="15">
        <f>SUM(D79:M79)</f>
        <v>225412684</v>
      </c>
      <c r="O79" s="38">
        <f t="shared" si="15"/>
        <v>1847.0242295621963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108</v>
      </c>
      <c r="M81" s="118"/>
      <c r="N81" s="118"/>
      <c r="O81" s="43">
        <v>122041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thickBot="1">
      <c r="A83" s="120" t="s">
        <v>109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64151132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64151132</v>
      </c>
      <c r="O5" s="33">
        <f t="shared" ref="O5:O36" si="2">(N5/O$81)</f>
        <v>569.96883218423488</v>
      </c>
      <c r="P5" s="6"/>
    </row>
    <row r="6" spans="1:133">
      <c r="A6" s="12"/>
      <c r="B6" s="25">
        <v>311</v>
      </c>
      <c r="C6" s="20" t="s">
        <v>3</v>
      </c>
      <c r="D6" s="46">
        <v>49721815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49721815</v>
      </c>
      <c r="O6" s="47">
        <f t="shared" si="2"/>
        <v>441.76749413604381</v>
      </c>
      <c r="P6" s="9"/>
    </row>
    <row r="7" spans="1:133">
      <c r="A7" s="12"/>
      <c r="B7" s="25">
        <v>314.10000000000002</v>
      </c>
      <c r="C7" s="20" t="s">
        <v>11</v>
      </c>
      <c r="D7" s="46">
        <v>5745841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5745841</v>
      </c>
      <c r="O7" s="47">
        <f t="shared" si="2"/>
        <v>51.050545525623711</v>
      </c>
      <c r="P7" s="9"/>
    </row>
    <row r="8" spans="1:133">
      <c r="A8" s="12"/>
      <c r="B8" s="25">
        <v>314.3</v>
      </c>
      <c r="C8" s="20" t="s">
        <v>12</v>
      </c>
      <c r="D8" s="46">
        <v>1089045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1089045</v>
      </c>
      <c r="O8" s="47">
        <f t="shared" si="2"/>
        <v>9.6759275712559525</v>
      </c>
      <c r="P8" s="9"/>
    </row>
    <row r="9" spans="1:133">
      <c r="A9" s="12"/>
      <c r="B9" s="25">
        <v>314.39999999999998</v>
      </c>
      <c r="C9" s="20" t="s">
        <v>13</v>
      </c>
      <c r="D9" s="46">
        <v>157995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157995</v>
      </c>
      <c r="O9" s="47">
        <f t="shared" si="2"/>
        <v>1.4037511550216788</v>
      </c>
      <c r="P9" s="9"/>
    </row>
    <row r="10" spans="1:133">
      <c r="A10" s="12"/>
      <c r="B10" s="25">
        <v>315</v>
      </c>
      <c r="C10" s="20" t="s">
        <v>14</v>
      </c>
      <c r="D10" s="46">
        <v>6198980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6198980</v>
      </c>
      <c r="O10" s="47">
        <f t="shared" si="2"/>
        <v>55.076586822091123</v>
      </c>
      <c r="P10" s="9"/>
    </row>
    <row r="11" spans="1:133">
      <c r="A11" s="12"/>
      <c r="B11" s="25">
        <v>316</v>
      </c>
      <c r="C11" s="20" t="s">
        <v>15</v>
      </c>
      <c r="D11" s="46">
        <v>1237456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1237456</v>
      </c>
      <c r="O11" s="47">
        <f t="shared" si="2"/>
        <v>10.994526974198592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SUM(D13:D21)</f>
        <v>19969382</v>
      </c>
      <c r="E12" s="32">
        <f t="shared" si="3"/>
        <v>160208</v>
      </c>
      <c r="F12" s="32">
        <f t="shared" si="3"/>
        <v>138804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20268394</v>
      </c>
      <c r="O12" s="45">
        <f t="shared" si="2"/>
        <v>180.0802651218992</v>
      </c>
      <c r="P12" s="10"/>
    </row>
    <row r="13" spans="1:133">
      <c r="A13" s="12"/>
      <c r="B13" s="25">
        <v>322</v>
      </c>
      <c r="C13" s="20" t="s">
        <v>0</v>
      </c>
      <c r="D13" s="46">
        <v>3545022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3545022</v>
      </c>
      <c r="O13" s="47">
        <f t="shared" si="2"/>
        <v>31.496748169734879</v>
      </c>
      <c r="P13" s="9"/>
    </row>
    <row r="14" spans="1:133">
      <c r="A14" s="12"/>
      <c r="B14" s="25">
        <v>323.10000000000002</v>
      </c>
      <c r="C14" s="20" t="s">
        <v>17</v>
      </c>
      <c r="D14" s="46">
        <v>6353815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6353815</v>
      </c>
      <c r="O14" s="47">
        <f t="shared" si="2"/>
        <v>56.45226206553415</v>
      </c>
      <c r="P14" s="9"/>
    </row>
    <row r="15" spans="1:133">
      <c r="A15" s="12"/>
      <c r="B15" s="25">
        <v>323.39999999999998</v>
      </c>
      <c r="C15" s="20" t="s">
        <v>18</v>
      </c>
      <c r="D15" s="46">
        <v>85461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85461</v>
      </c>
      <c r="O15" s="47">
        <f t="shared" si="2"/>
        <v>0.75930236690596342</v>
      </c>
      <c r="P15" s="9"/>
    </row>
    <row r="16" spans="1:133">
      <c r="A16" s="12"/>
      <c r="B16" s="25">
        <v>323.7</v>
      </c>
      <c r="C16" s="20" t="s">
        <v>19</v>
      </c>
      <c r="D16" s="46">
        <v>2295660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2295660</v>
      </c>
      <c r="O16" s="47">
        <f t="shared" si="2"/>
        <v>20.396438979316226</v>
      </c>
      <c r="P16" s="9"/>
    </row>
    <row r="17" spans="1:16">
      <c r="A17" s="12"/>
      <c r="B17" s="25">
        <v>323.89999999999998</v>
      </c>
      <c r="C17" s="20" t="s">
        <v>20</v>
      </c>
      <c r="D17" s="46">
        <v>75000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75000</v>
      </c>
      <c r="O17" s="47">
        <f t="shared" si="2"/>
        <v>0.66635866088563511</v>
      </c>
      <c r="P17" s="9"/>
    </row>
    <row r="18" spans="1:16">
      <c r="A18" s="12"/>
      <c r="B18" s="25">
        <v>324.02</v>
      </c>
      <c r="C18" s="20" t="s">
        <v>21</v>
      </c>
      <c r="D18" s="46">
        <v>0</v>
      </c>
      <c r="E18" s="46">
        <v>60958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60958</v>
      </c>
      <c r="O18" s="47">
        <f t="shared" si="2"/>
        <v>0.54159855000355395</v>
      </c>
      <c r="P18" s="9"/>
    </row>
    <row r="19" spans="1:16">
      <c r="A19" s="12"/>
      <c r="B19" s="25">
        <v>324.07</v>
      </c>
      <c r="C19" s="20" t="s">
        <v>22</v>
      </c>
      <c r="D19" s="46">
        <v>0</v>
      </c>
      <c r="E19" s="46">
        <v>99250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99250</v>
      </c>
      <c r="O19" s="47">
        <f t="shared" si="2"/>
        <v>0.88181462790532372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0</v>
      </c>
      <c r="F20" s="46">
        <v>138804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138804</v>
      </c>
      <c r="O20" s="47">
        <f t="shared" si="2"/>
        <v>1.2332433008742625</v>
      </c>
      <c r="P20" s="9"/>
    </row>
    <row r="21" spans="1:16">
      <c r="A21" s="12"/>
      <c r="B21" s="25">
        <v>325.2</v>
      </c>
      <c r="C21" s="20" t="s">
        <v>24</v>
      </c>
      <c r="D21" s="46">
        <v>7614424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7614424</v>
      </c>
      <c r="O21" s="47">
        <f t="shared" si="2"/>
        <v>67.652498400739219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SUM(D23:D45)</f>
        <v>8397578</v>
      </c>
      <c r="E22" s="32">
        <f t="shared" si="5"/>
        <v>7715446</v>
      </c>
      <c r="F22" s="32">
        <f t="shared" si="5"/>
        <v>0</v>
      </c>
      <c r="G22" s="32">
        <f t="shared" si="5"/>
        <v>222300</v>
      </c>
      <c r="H22" s="32">
        <f t="shared" si="5"/>
        <v>0</v>
      </c>
      <c r="I22" s="32">
        <f t="shared" si="5"/>
        <v>2391814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18727138</v>
      </c>
      <c r="O22" s="45">
        <f t="shared" si="2"/>
        <v>166.38654133200654</v>
      </c>
      <c r="P22" s="10"/>
    </row>
    <row r="23" spans="1:16">
      <c r="A23" s="12"/>
      <c r="B23" s="25">
        <v>331.2</v>
      </c>
      <c r="C23" s="20" t="s">
        <v>25</v>
      </c>
      <c r="D23" s="46">
        <v>0</v>
      </c>
      <c r="E23" s="46">
        <v>1555142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41" si="6">SUM(D23:M23)</f>
        <v>1555142</v>
      </c>
      <c r="O23" s="47">
        <f t="shared" si="2"/>
        <v>13.81709787476011</v>
      </c>
      <c r="P23" s="9"/>
    </row>
    <row r="24" spans="1:16">
      <c r="A24" s="12"/>
      <c r="B24" s="25">
        <v>331.31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230000</v>
      </c>
      <c r="O24" s="47">
        <f t="shared" si="2"/>
        <v>2.0434998933826143</v>
      </c>
      <c r="P24" s="9"/>
    </row>
    <row r="25" spans="1:16">
      <c r="A25" s="12"/>
      <c r="B25" s="25">
        <v>331.39</v>
      </c>
      <c r="C25" s="20" t="s">
        <v>29</v>
      </c>
      <c r="D25" s="46">
        <v>9154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9154</v>
      </c>
      <c r="O25" s="47">
        <f t="shared" si="2"/>
        <v>8.133129575662805E-2</v>
      </c>
      <c r="P25" s="9"/>
    </row>
    <row r="26" spans="1:16">
      <c r="A26" s="12"/>
      <c r="B26" s="25">
        <v>331.49</v>
      </c>
      <c r="C26" s="20" t="s">
        <v>30</v>
      </c>
      <c r="D26" s="46">
        <v>0</v>
      </c>
      <c r="E26" s="46">
        <v>97177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97177</v>
      </c>
      <c r="O26" s="47">
        <f t="shared" si="2"/>
        <v>0.86339647451844481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1189839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1189839</v>
      </c>
      <c r="O27" s="47">
        <f t="shared" si="2"/>
        <v>10.571460302793376</v>
      </c>
      <c r="P27" s="9"/>
    </row>
    <row r="28" spans="1:16">
      <c r="A28" s="12"/>
      <c r="B28" s="25">
        <v>331.62</v>
      </c>
      <c r="C28" s="20" t="s">
        <v>31</v>
      </c>
      <c r="D28" s="46">
        <v>0</v>
      </c>
      <c r="E28" s="46">
        <v>258343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258343</v>
      </c>
      <c r="O28" s="47">
        <f t="shared" si="2"/>
        <v>2.2953212737223683</v>
      </c>
      <c r="P28" s="9"/>
    </row>
    <row r="29" spans="1:16">
      <c r="A29" s="12"/>
      <c r="B29" s="25">
        <v>334.31</v>
      </c>
      <c r="C29" s="20" t="s">
        <v>32</v>
      </c>
      <c r="D29" s="46">
        <v>0</v>
      </c>
      <c r="E29" s="46">
        <v>39594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39594</v>
      </c>
      <c r="O29" s="47">
        <f t="shared" si="2"/>
        <v>0.35178406425474446</v>
      </c>
      <c r="P29" s="9"/>
    </row>
    <row r="30" spans="1:16">
      <c r="A30" s="12"/>
      <c r="B30" s="25">
        <v>334.36</v>
      </c>
      <c r="C30" s="20" t="s">
        <v>33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2161814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2161814</v>
      </c>
      <c r="O30" s="47">
        <f t="shared" si="2"/>
        <v>19.207246428317578</v>
      </c>
      <c r="P30" s="9"/>
    </row>
    <row r="31" spans="1:16">
      <c r="A31" s="12"/>
      <c r="B31" s="25">
        <v>334.39</v>
      </c>
      <c r="C31" s="20" t="s">
        <v>34</v>
      </c>
      <c r="D31" s="46">
        <v>0</v>
      </c>
      <c r="E31" s="46">
        <v>213870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213870</v>
      </c>
      <c r="O31" s="47">
        <f t="shared" si="2"/>
        <v>1.9001883573814771</v>
      </c>
      <c r="P31" s="9"/>
    </row>
    <row r="32" spans="1:16">
      <c r="A32" s="12"/>
      <c r="B32" s="25">
        <v>334.49</v>
      </c>
      <c r="C32" s="20" t="s">
        <v>35</v>
      </c>
      <c r="D32" s="46">
        <v>41644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41644</v>
      </c>
      <c r="O32" s="47">
        <f t="shared" si="2"/>
        <v>0.36999786765228515</v>
      </c>
      <c r="P32" s="9"/>
    </row>
    <row r="33" spans="1:16">
      <c r="A33" s="12"/>
      <c r="B33" s="25">
        <v>334.69</v>
      </c>
      <c r="C33" s="20" t="s">
        <v>36</v>
      </c>
      <c r="D33" s="46">
        <v>0</v>
      </c>
      <c r="E33" s="46">
        <v>223389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223389</v>
      </c>
      <c r="O33" s="47">
        <f t="shared" si="2"/>
        <v>1.9847625986210817</v>
      </c>
      <c r="P33" s="9"/>
    </row>
    <row r="34" spans="1:16">
      <c r="A34" s="12"/>
      <c r="B34" s="25">
        <v>334.7</v>
      </c>
      <c r="C34" s="20" t="s">
        <v>37</v>
      </c>
      <c r="D34" s="46">
        <v>0</v>
      </c>
      <c r="E34" s="46">
        <v>1150204</v>
      </c>
      <c r="F34" s="46">
        <v>0</v>
      </c>
      <c r="G34" s="46">
        <v>222300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1372504</v>
      </c>
      <c r="O34" s="47">
        <f t="shared" si="2"/>
        <v>12.194399033335703</v>
      </c>
      <c r="P34" s="9"/>
    </row>
    <row r="35" spans="1:16">
      <c r="A35" s="12"/>
      <c r="B35" s="25">
        <v>334.9</v>
      </c>
      <c r="C35" s="20" t="s">
        <v>38</v>
      </c>
      <c r="D35" s="46">
        <v>0</v>
      </c>
      <c r="E35" s="46">
        <v>482392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482392</v>
      </c>
      <c r="O35" s="47">
        <f t="shared" si="2"/>
        <v>4.2859478285592436</v>
      </c>
      <c r="P35" s="9"/>
    </row>
    <row r="36" spans="1:16">
      <c r="A36" s="12"/>
      <c r="B36" s="25">
        <v>335.12</v>
      </c>
      <c r="C36" s="20" t="s">
        <v>39</v>
      </c>
      <c r="D36" s="46">
        <v>1334395</v>
      </c>
      <c r="E36" s="46">
        <v>536063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1870458</v>
      </c>
      <c r="O36" s="47">
        <f t="shared" si="2"/>
        <v>16.618611841637644</v>
      </c>
      <c r="P36" s="9"/>
    </row>
    <row r="37" spans="1:16">
      <c r="A37" s="12"/>
      <c r="B37" s="25">
        <v>335.14</v>
      </c>
      <c r="C37" s="20" t="s">
        <v>40</v>
      </c>
      <c r="D37" s="46">
        <v>11011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11011</v>
      </c>
      <c r="O37" s="47">
        <f t="shared" ref="O37:O68" si="7">(N37/O$81)</f>
        <v>9.7830336200156368E-2</v>
      </c>
      <c r="P37" s="9"/>
    </row>
    <row r="38" spans="1:16">
      <c r="A38" s="12"/>
      <c r="B38" s="25">
        <v>335.15</v>
      </c>
      <c r="C38" s="20" t="s">
        <v>41</v>
      </c>
      <c r="D38" s="46">
        <v>16757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16757</v>
      </c>
      <c r="O38" s="47">
        <f t="shared" si="7"/>
        <v>0.14888229440614117</v>
      </c>
      <c r="P38" s="9"/>
    </row>
    <row r="39" spans="1:16">
      <c r="A39" s="12"/>
      <c r="B39" s="25">
        <v>335.18</v>
      </c>
      <c r="C39" s="20" t="s">
        <v>42</v>
      </c>
      <c r="D39" s="46">
        <v>5664795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5664795</v>
      </c>
      <c r="O39" s="47">
        <f t="shared" si="7"/>
        <v>50.330469471888549</v>
      </c>
      <c r="P39" s="9"/>
    </row>
    <row r="40" spans="1:16">
      <c r="A40" s="12"/>
      <c r="B40" s="25">
        <v>335.21</v>
      </c>
      <c r="C40" s="20" t="s">
        <v>43</v>
      </c>
      <c r="D40" s="46">
        <v>57405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57405</v>
      </c>
      <c r="O40" s="47">
        <f t="shared" si="7"/>
        <v>0.51003091904186504</v>
      </c>
      <c r="P40" s="9"/>
    </row>
    <row r="41" spans="1:16">
      <c r="A41" s="12"/>
      <c r="B41" s="25">
        <v>335.49</v>
      </c>
      <c r="C41" s="20" t="s">
        <v>44</v>
      </c>
      <c r="D41" s="46">
        <v>59768</v>
      </c>
      <c r="E41" s="46">
        <v>1969433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2029201</v>
      </c>
      <c r="O41" s="47">
        <f t="shared" si="7"/>
        <v>18.029008813703889</v>
      </c>
      <c r="P41" s="9"/>
    </row>
    <row r="42" spans="1:16">
      <c r="A42" s="12"/>
      <c r="B42" s="25">
        <v>337.2</v>
      </c>
      <c r="C42" s="20" t="s">
        <v>45</v>
      </c>
      <c r="D42" s="46">
        <v>2247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8">SUM(D42:M42)</f>
        <v>2247</v>
      </c>
      <c r="O42" s="47">
        <f t="shared" si="7"/>
        <v>1.9964105480133627E-2</v>
      </c>
      <c r="P42" s="9"/>
    </row>
    <row r="43" spans="1:16">
      <c r="A43" s="12"/>
      <c r="B43" s="25">
        <v>337.4</v>
      </c>
      <c r="C43" s="20" t="s">
        <v>46</v>
      </c>
      <c r="D43" s="46">
        <v>242165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242165</v>
      </c>
      <c r="O43" s="47">
        <f t="shared" si="7"/>
        <v>2.1515832681782641</v>
      </c>
      <c r="P43" s="9"/>
    </row>
    <row r="44" spans="1:16">
      <c r="A44" s="12"/>
      <c r="B44" s="25">
        <v>338</v>
      </c>
      <c r="C44" s="20" t="s">
        <v>47</v>
      </c>
      <c r="D44" s="46">
        <v>433237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433237</v>
      </c>
      <c r="O44" s="47">
        <f t="shared" si="7"/>
        <v>3.8492163622147983</v>
      </c>
      <c r="P44" s="9"/>
    </row>
    <row r="45" spans="1:16">
      <c r="A45" s="12"/>
      <c r="B45" s="25">
        <v>339</v>
      </c>
      <c r="C45" s="20" t="s">
        <v>48</v>
      </c>
      <c r="D45" s="46">
        <v>525000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525000</v>
      </c>
      <c r="O45" s="47">
        <f t="shared" si="7"/>
        <v>4.664510626199446</v>
      </c>
      <c r="P45" s="9"/>
    </row>
    <row r="46" spans="1:16" ht="15.75">
      <c r="A46" s="29" t="s">
        <v>53</v>
      </c>
      <c r="B46" s="30"/>
      <c r="C46" s="31"/>
      <c r="D46" s="32">
        <f t="shared" ref="D46:M46" si="9">SUM(D47:D60)</f>
        <v>5589781</v>
      </c>
      <c r="E46" s="32">
        <f t="shared" si="9"/>
        <v>1145305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29237988</v>
      </c>
      <c r="J46" s="32">
        <f t="shared" si="9"/>
        <v>16563266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52536340</v>
      </c>
      <c r="O46" s="45">
        <f t="shared" si="7"/>
        <v>466.77393560309901</v>
      </c>
      <c r="P46" s="10"/>
    </row>
    <row r="47" spans="1:16">
      <c r="A47" s="12"/>
      <c r="B47" s="25">
        <v>341.2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16563266</v>
      </c>
      <c r="K47" s="46">
        <v>0</v>
      </c>
      <c r="L47" s="46">
        <v>0</v>
      </c>
      <c r="M47" s="46">
        <v>0</v>
      </c>
      <c r="N47" s="46">
        <f t="shared" si="8"/>
        <v>16563266</v>
      </c>
      <c r="O47" s="47">
        <f t="shared" si="7"/>
        <v>147.16101002203425</v>
      </c>
      <c r="P47" s="9"/>
    </row>
    <row r="48" spans="1:16">
      <c r="A48" s="12"/>
      <c r="B48" s="25">
        <v>341.3</v>
      </c>
      <c r="C48" s="20" t="s">
        <v>57</v>
      </c>
      <c r="D48" s="46">
        <v>0</v>
      </c>
      <c r="E48" s="46">
        <v>184930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0">SUM(D48:M48)</f>
        <v>184930</v>
      </c>
      <c r="O48" s="47">
        <f t="shared" si="7"/>
        <v>1.6430627621010734</v>
      </c>
      <c r="P48" s="9"/>
    </row>
    <row r="49" spans="1:16">
      <c r="A49" s="12"/>
      <c r="B49" s="25">
        <v>341.9</v>
      </c>
      <c r="C49" s="20" t="s">
        <v>58</v>
      </c>
      <c r="D49" s="46">
        <v>150907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150907</v>
      </c>
      <c r="O49" s="47">
        <f t="shared" si="7"/>
        <v>1.3407758191769137</v>
      </c>
      <c r="P49" s="9"/>
    </row>
    <row r="50" spans="1:16">
      <c r="A50" s="12"/>
      <c r="B50" s="25">
        <v>342.1</v>
      </c>
      <c r="C50" s="20" t="s">
        <v>59</v>
      </c>
      <c r="D50" s="46">
        <v>77922</v>
      </c>
      <c r="E50" s="46">
        <v>960375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1038297</v>
      </c>
      <c r="O50" s="47">
        <f t="shared" si="7"/>
        <v>9.2250426469542965</v>
      </c>
      <c r="P50" s="9"/>
    </row>
    <row r="51" spans="1:16">
      <c r="A51" s="12"/>
      <c r="B51" s="25">
        <v>342.5</v>
      </c>
      <c r="C51" s="20" t="s">
        <v>60</v>
      </c>
      <c r="D51" s="46">
        <v>271947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271947</v>
      </c>
      <c r="O51" s="47">
        <f t="shared" si="7"/>
        <v>2.4161898500248773</v>
      </c>
      <c r="P51" s="9"/>
    </row>
    <row r="52" spans="1:16">
      <c r="A52" s="12"/>
      <c r="B52" s="25">
        <v>342.6</v>
      </c>
      <c r="C52" s="20" t="s">
        <v>61</v>
      </c>
      <c r="D52" s="46">
        <v>1006155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1006155</v>
      </c>
      <c r="O52" s="47">
        <f t="shared" si="7"/>
        <v>8.9394679792451495</v>
      </c>
      <c r="P52" s="9"/>
    </row>
    <row r="53" spans="1:16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9205989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9205989</v>
      </c>
      <c r="O53" s="47">
        <f t="shared" si="7"/>
        <v>81.793206695571826</v>
      </c>
      <c r="P53" s="9"/>
    </row>
    <row r="54" spans="1:16">
      <c r="A54" s="12"/>
      <c r="B54" s="25">
        <v>343.4</v>
      </c>
      <c r="C54" s="20" t="s">
        <v>63</v>
      </c>
      <c r="D54" s="46">
        <v>273648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273648</v>
      </c>
      <c r="O54" s="47">
        <f t="shared" si="7"/>
        <v>2.4313028644537638</v>
      </c>
      <c r="P54" s="9"/>
    </row>
    <row r="55" spans="1:16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17885825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17885825</v>
      </c>
      <c r="O55" s="47">
        <f t="shared" si="7"/>
        <v>158.91165861113086</v>
      </c>
      <c r="P55" s="9"/>
    </row>
    <row r="56" spans="1:16">
      <c r="A56" s="12"/>
      <c r="B56" s="25">
        <v>347.2</v>
      </c>
      <c r="C56" s="20" t="s">
        <v>65</v>
      </c>
      <c r="D56" s="46">
        <v>794935</v>
      </c>
      <c r="E56" s="46">
        <v>0</v>
      </c>
      <c r="F56" s="46">
        <v>0</v>
      </c>
      <c r="G56" s="46">
        <v>0</v>
      </c>
      <c r="H56" s="46">
        <v>0</v>
      </c>
      <c r="I56" s="46">
        <v>1936750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2731685</v>
      </c>
      <c r="O56" s="47">
        <f t="shared" si="7"/>
        <v>24.270426114151682</v>
      </c>
      <c r="P56" s="9"/>
    </row>
    <row r="57" spans="1:16">
      <c r="A57" s="12"/>
      <c r="B57" s="25">
        <v>347.3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209424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209424</v>
      </c>
      <c r="O57" s="47">
        <f t="shared" si="7"/>
        <v>1.8606866159641766</v>
      </c>
      <c r="P57" s="9"/>
    </row>
    <row r="58" spans="1:16">
      <c r="A58" s="12"/>
      <c r="B58" s="25">
        <v>347.5</v>
      </c>
      <c r="C58" s="20" t="s">
        <v>67</v>
      </c>
      <c r="D58" s="46">
        <v>112381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112381</v>
      </c>
      <c r="O58" s="47">
        <f t="shared" si="7"/>
        <v>0.99848070225318075</v>
      </c>
      <c r="P58" s="9"/>
    </row>
    <row r="59" spans="1:16">
      <c r="A59" s="12"/>
      <c r="B59" s="25">
        <v>347.9</v>
      </c>
      <c r="C59" s="20" t="s">
        <v>68</v>
      </c>
      <c r="D59" s="46">
        <v>25053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1">SUM(D59:M59)</f>
        <v>25053</v>
      </c>
      <c r="O59" s="47">
        <f t="shared" si="7"/>
        <v>0.22259044708223755</v>
      </c>
      <c r="P59" s="9"/>
    </row>
    <row r="60" spans="1:16">
      <c r="A60" s="12"/>
      <c r="B60" s="25">
        <v>349</v>
      </c>
      <c r="C60" s="20" t="s">
        <v>1</v>
      </c>
      <c r="D60" s="46">
        <v>2876833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2876833</v>
      </c>
      <c r="O60" s="47">
        <f t="shared" si="7"/>
        <v>25.560034472954722</v>
      </c>
      <c r="P60" s="9"/>
    </row>
    <row r="61" spans="1:16" ht="15.75">
      <c r="A61" s="29" t="s">
        <v>54</v>
      </c>
      <c r="B61" s="30"/>
      <c r="C61" s="31"/>
      <c r="D61" s="32">
        <f t="shared" ref="D61:M61" si="12">SUM(D62:D65)</f>
        <v>444205</v>
      </c>
      <c r="E61" s="32">
        <f t="shared" si="12"/>
        <v>238760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682965</v>
      </c>
      <c r="O61" s="45">
        <f t="shared" si="7"/>
        <v>6.0679952377567705</v>
      </c>
      <c r="P61" s="10"/>
    </row>
    <row r="62" spans="1:16">
      <c r="A62" s="13"/>
      <c r="B62" s="39">
        <v>351.1</v>
      </c>
      <c r="C62" s="21" t="s">
        <v>71</v>
      </c>
      <c r="D62" s="46">
        <v>270491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270491</v>
      </c>
      <c r="O62" s="47">
        <f t="shared" si="7"/>
        <v>2.4032536072215511</v>
      </c>
      <c r="P62" s="9"/>
    </row>
    <row r="63" spans="1:16">
      <c r="A63" s="13"/>
      <c r="B63" s="39">
        <v>351.2</v>
      </c>
      <c r="C63" s="21" t="s">
        <v>72</v>
      </c>
      <c r="D63" s="46">
        <v>0</v>
      </c>
      <c r="E63" s="46">
        <v>221731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221731</v>
      </c>
      <c r="O63" s="47">
        <f t="shared" si="7"/>
        <v>1.9700316298244367</v>
      </c>
      <c r="P63" s="9"/>
    </row>
    <row r="64" spans="1:16">
      <c r="A64" s="13"/>
      <c r="B64" s="39">
        <v>351.3</v>
      </c>
      <c r="C64" s="21" t="s">
        <v>73</v>
      </c>
      <c r="D64" s="46">
        <v>0</v>
      </c>
      <c r="E64" s="46">
        <v>17029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17029</v>
      </c>
      <c r="O64" s="47">
        <f t="shared" si="7"/>
        <v>0.15129895514961972</v>
      </c>
      <c r="P64" s="9"/>
    </row>
    <row r="65" spans="1:119">
      <c r="A65" s="13"/>
      <c r="B65" s="39">
        <v>354</v>
      </c>
      <c r="C65" s="21" t="s">
        <v>74</v>
      </c>
      <c r="D65" s="46">
        <v>173714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173714</v>
      </c>
      <c r="O65" s="47">
        <f t="shared" si="7"/>
        <v>1.5434110455611629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SUM(D67:D73)</f>
        <v>4912722</v>
      </c>
      <c r="E66" s="32">
        <f t="shared" si="13"/>
        <v>167738</v>
      </c>
      <c r="F66" s="32">
        <f t="shared" si="13"/>
        <v>36662</v>
      </c>
      <c r="G66" s="32">
        <f t="shared" si="13"/>
        <v>472525</v>
      </c>
      <c r="H66" s="32">
        <f t="shared" si="13"/>
        <v>0</v>
      </c>
      <c r="I66" s="32">
        <f t="shared" si="13"/>
        <v>1666209</v>
      </c>
      <c r="J66" s="32">
        <f t="shared" si="13"/>
        <v>194703</v>
      </c>
      <c r="K66" s="32">
        <f t="shared" si="13"/>
        <v>19600862</v>
      </c>
      <c r="L66" s="32">
        <f t="shared" si="13"/>
        <v>0</v>
      </c>
      <c r="M66" s="32">
        <f t="shared" si="13"/>
        <v>0</v>
      </c>
      <c r="N66" s="32">
        <f t="shared" si="11"/>
        <v>27051421</v>
      </c>
      <c r="O66" s="45">
        <f t="shared" si="7"/>
        <v>240.34598230151397</v>
      </c>
      <c r="P66" s="10"/>
    </row>
    <row r="67" spans="1:119">
      <c r="A67" s="12"/>
      <c r="B67" s="25">
        <v>361.1</v>
      </c>
      <c r="C67" s="20" t="s">
        <v>75</v>
      </c>
      <c r="D67" s="46">
        <v>1767700</v>
      </c>
      <c r="E67" s="46">
        <v>158587</v>
      </c>
      <c r="F67" s="46">
        <v>47233</v>
      </c>
      <c r="G67" s="46">
        <v>384061</v>
      </c>
      <c r="H67" s="46">
        <v>0</v>
      </c>
      <c r="I67" s="46">
        <v>1378601</v>
      </c>
      <c r="J67" s="46">
        <v>132722</v>
      </c>
      <c r="K67" s="46">
        <v>2576106</v>
      </c>
      <c r="L67" s="46">
        <v>0</v>
      </c>
      <c r="M67" s="46">
        <v>0</v>
      </c>
      <c r="N67" s="46">
        <f t="shared" si="11"/>
        <v>6445010</v>
      </c>
      <c r="O67" s="47">
        <f t="shared" si="7"/>
        <v>57.262509773260362</v>
      </c>
      <c r="P67" s="9"/>
    </row>
    <row r="68" spans="1:119">
      <c r="A68" s="12"/>
      <c r="B68" s="25">
        <v>361.3</v>
      </c>
      <c r="C68" s="20" t="s">
        <v>76</v>
      </c>
      <c r="D68" s="46">
        <v>361985</v>
      </c>
      <c r="E68" s="46">
        <v>6128</v>
      </c>
      <c r="F68" s="46">
        <v>-10571</v>
      </c>
      <c r="G68" s="46">
        <v>88464</v>
      </c>
      <c r="H68" s="46">
        <v>0</v>
      </c>
      <c r="I68" s="46">
        <v>253178</v>
      </c>
      <c r="J68" s="46">
        <v>61981</v>
      </c>
      <c r="K68" s="46">
        <v>-1939565</v>
      </c>
      <c r="L68" s="46">
        <v>0</v>
      </c>
      <c r="M68" s="46">
        <v>0</v>
      </c>
      <c r="N68" s="46">
        <f t="shared" ref="N68:N73" si="14">SUM(D68:M68)</f>
        <v>-1178400</v>
      </c>
      <c r="O68" s="47">
        <f t="shared" si="7"/>
        <v>-10.469827279835098</v>
      </c>
      <c r="P68" s="9"/>
    </row>
    <row r="69" spans="1:119">
      <c r="A69" s="12"/>
      <c r="B69" s="25">
        <v>362</v>
      </c>
      <c r="C69" s="20" t="s">
        <v>77</v>
      </c>
      <c r="D69" s="46">
        <v>726858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726858</v>
      </c>
      <c r="O69" s="47">
        <f t="shared" ref="O69:O79" si="15">(N69/O$81)</f>
        <v>6.4579749804534794</v>
      </c>
      <c r="P69" s="9"/>
    </row>
    <row r="70" spans="1:119">
      <c r="A70" s="12"/>
      <c r="B70" s="25">
        <v>365</v>
      </c>
      <c r="C70" s="20" t="s">
        <v>78</v>
      </c>
      <c r="D70" s="46">
        <v>9210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9210</v>
      </c>
      <c r="O70" s="47">
        <f t="shared" si="15"/>
        <v>8.1828843556755987E-2</v>
      </c>
      <c r="P70" s="9"/>
    </row>
    <row r="71" spans="1:119">
      <c r="A71" s="12"/>
      <c r="B71" s="25">
        <v>366</v>
      </c>
      <c r="C71" s="20" t="s">
        <v>79</v>
      </c>
      <c r="D71" s="46">
        <v>113885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113885</v>
      </c>
      <c r="O71" s="47">
        <f t="shared" si="15"/>
        <v>1.0118434145994739</v>
      </c>
      <c r="P71" s="9"/>
    </row>
    <row r="72" spans="1:119">
      <c r="A72" s="12"/>
      <c r="B72" s="25">
        <v>368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18964321</v>
      </c>
      <c r="L72" s="46">
        <v>0</v>
      </c>
      <c r="M72" s="46">
        <v>0</v>
      </c>
      <c r="N72" s="46">
        <f t="shared" si="14"/>
        <v>18964321</v>
      </c>
      <c r="O72" s="47">
        <f t="shared" si="15"/>
        <v>168.4938606155377</v>
      </c>
      <c r="P72" s="9"/>
    </row>
    <row r="73" spans="1:119">
      <c r="A73" s="12"/>
      <c r="B73" s="25">
        <v>369.9</v>
      </c>
      <c r="C73" s="20" t="s">
        <v>81</v>
      </c>
      <c r="D73" s="46">
        <v>1933084</v>
      </c>
      <c r="E73" s="46">
        <v>3023</v>
      </c>
      <c r="F73" s="46">
        <v>0</v>
      </c>
      <c r="G73" s="46">
        <v>0</v>
      </c>
      <c r="H73" s="46">
        <v>0</v>
      </c>
      <c r="I73" s="46">
        <v>34430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1970537</v>
      </c>
      <c r="O73" s="47">
        <f t="shared" si="15"/>
        <v>17.50779195394129</v>
      </c>
      <c r="P73" s="9"/>
    </row>
    <row r="74" spans="1:119" ht="15.75">
      <c r="A74" s="29" t="s">
        <v>55</v>
      </c>
      <c r="B74" s="30"/>
      <c r="C74" s="31"/>
      <c r="D74" s="32">
        <f t="shared" ref="D74:M74" si="16">SUM(D75:D78)</f>
        <v>6343243</v>
      </c>
      <c r="E74" s="32">
        <f t="shared" si="16"/>
        <v>527195</v>
      </c>
      <c r="F74" s="32">
        <f t="shared" si="16"/>
        <v>5400321</v>
      </c>
      <c r="G74" s="32">
        <f t="shared" si="16"/>
        <v>15533908</v>
      </c>
      <c r="H74" s="32">
        <f t="shared" si="16"/>
        <v>0</v>
      </c>
      <c r="I74" s="32">
        <f t="shared" si="16"/>
        <v>28918349</v>
      </c>
      <c r="J74" s="32">
        <f t="shared" si="16"/>
        <v>166400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ref="N74:N79" si="17">SUM(D74:M74)</f>
        <v>56889416</v>
      </c>
      <c r="O74" s="45">
        <f t="shared" si="15"/>
        <v>505.45006752434432</v>
      </c>
      <c r="P74" s="9"/>
    </row>
    <row r="75" spans="1:119">
      <c r="A75" s="12"/>
      <c r="B75" s="25">
        <v>381</v>
      </c>
      <c r="C75" s="20" t="s">
        <v>82</v>
      </c>
      <c r="D75" s="46">
        <v>5071380</v>
      </c>
      <c r="E75" s="46">
        <v>527195</v>
      </c>
      <c r="F75" s="46">
        <v>5400321</v>
      </c>
      <c r="G75" s="46">
        <v>5533908</v>
      </c>
      <c r="H75" s="46">
        <v>0</v>
      </c>
      <c r="I75" s="46">
        <v>4203919</v>
      </c>
      <c r="J75" s="46">
        <v>166400</v>
      </c>
      <c r="K75" s="46">
        <v>0</v>
      </c>
      <c r="L75" s="46">
        <v>0</v>
      </c>
      <c r="M75" s="46">
        <v>0</v>
      </c>
      <c r="N75" s="46">
        <f t="shared" si="17"/>
        <v>20903123</v>
      </c>
      <c r="O75" s="47">
        <f t="shared" si="15"/>
        <v>185.71969400810292</v>
      </c>
      <c r="P75" s="9"/>
    </row>
    <row r="76" spans="1:119">
      <c r="A76" s="12"/>
      <c r="B76" s="25">
        <v>384</v>
      </c>
      <c r="C76" s="20" t="s">
        <v>83</v>
      </c>
      <c r="D76" s="46">
        <v>1271863</v>
      </c>
      <c r="E76" s="46">
        <v>0</v>
      </c>
      <c r="F76" s="46">
        <v>0</v>
      </c>
      <c r="G76" s="46">
        <v>10000000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11271863</v>
      </c>
      <c r="O76" s="47">
        <f t="shared" si="15"/>
        <v>100.1480471248845</v>
      </c>
      <c r="P76" s="9"/>
    </row>
    <row r="77" spans="1:119">
      <c r="A77" s="12"/>
      <c r="B77" s="25">
        <v>389.7</v>
      </c>
      <c r="C77" s="20" t="s">
        <v>84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20338736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20338736</v>
      </c>
      <c r="O77" s="47">
        <f t="shared" si="15"/>
        <v>180.70523846755279</v>
      </c>
      <c r="P77" s="9"/>
    </row>
    <row r="78" spans="1:119" ht="15.75" thickBot="1">
      <c r="A78" s="12"/>
      <c r="B78" s="25">
        <v>389.8</v>
      </c>
      <c r="C78" s="20" t="s">
        <v>85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4375694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4375694</v>
      </c>
      <c r="O78" s="47">
        <f t="shared" si="15"/>
        <v>38.877087923804112</v>
      </c>
      <c r="P78" s="9"/>
    </row>
    <row r="79" spans="1:119" ht="16.5" thickBot="1">
      <c r="A79" s="14" t="s">
        <v>69</v>
      </c>
      <c r="B79" s="23"/>
      <c r="C79" s="22"/>
      <c r="D79" s="15">
        <f t="shared" ref="D79:M79" si="18">SUM(D5,D12,D22,D46,D61,D66,D74)</f>
        <v>109808043</v>
      </c>
      <c r="E79" s="15">
        <f t="shared" si="18"/>
        <v>9954652</v>
      </c>
      <c r="F79" s="15">
        <f t="shared" si="18"/>
        <v>5575787</v>
      </c>
      <c r="G79" s="15">
        <f t="shared" si="18"/>
        <v>16228733</v>
      </c>
      <c r="H79" s="15">
        <f t="shared" si="18"/>
        <v>0</v>
      </c>
      <c r="I79" s="15">
        <f t="shared" si="18"/>
        <v>62214360</v>
      </c>
      <c r="J79" s="15">
        <f t="shared" si="18"/>
        <v>16924369</v>
      </c>
      <c r="K79" s="15">
        <f t="shared" si="18"/>
        <v>19600862</v>
      </c>
      <c r="L79" s="15">
        <f t="shared" si="18"/>
        <v>0</v>
      </c>
      <c r="M79" s="15">
        <f t="shared" si="18"/>
        <v>0</v>
      </c>
      <c r="N79" s="15">
        <f t="shared" si="17"/>
        <v>240306806</v>
      </c>
      <c r="O79" s="38">
        <f t="shared" si="15"/>
        <v>2135.0736193048547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92</v>
      </c>
      <c r="M81" s="118"/>
      <c r="N81" s="118"/>
      <c r="O81" s="43">
        <v>112552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thickBot="1">
      <c r="A83" s="120" t="s">
        <v>109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A83:O83"/>
    <mergeCell ref="A82:O82"/>
    <mergeCell ref="L81:N8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62813158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62813158</v>
      </c>
      <c r="O5" s="33">
        <f t="shared" ref="O5:O36" si="2">(N5/O$79)</f>
        <v>557.5165356008024</v>
      </c>
      <c r="P5" s="6"/>
    </row>
    <row r="6" spans="1:133">
      <c r="A6" s="12"/>
      <c r="B6" s="25">
        <v>311</v>
      </c>
      <c r="C6" s="20" t="s">
        <v>3</v>
      </c>
      <c r="D6" s="46">
        <v>49129901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49129901</v>
      </c>
      <c r="O6" s="47">
        <f t="shared" si="2"/>
        <v>436.06679033603751</v>
      </c>
      <c r="P6" s="9"/>
    </row>
    <row r="7" spans="1:133">
      <c r="A7" s="12"/>
      <c r="B7" s="25">
        <v>314.10000000000002</v>
      </c>
      <c r="C7" s="20" t="s">
        <v>11</v>
      </c>
      <c r="D7" s="46">
        <v>5693534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5693534</v>
      </c>
      <c r="O7" s="47">
        <f t="shared" si="2"/>
        <v>50.53462446523352</v>
      </c>
      <c r="P7" s="9"/>
    </row>
    <row r="8" spans="1:133">
      <c r="A8" s="12"/>
      <c r="B8" s="25">
        <v>314.3</v>
      </c>
      <c r="C8" s="20" t="s">
        <v>12</v>
      </c>
      <c r="D8" s="46">
        <v>1064041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1064041</v>
      </c>
      <c r="O8" s="47">
        <f t="shared" si="2"/>
        <v>9.4442067704542634</v>
      </c>
      <c r="P8" s="9"/>
    </row>
    <row r="9" spans="1:133">
      <c r="A9" s="12"/>
      <c r="B9" s="25">
        <v>314.39999999999998</v>
      </c>
      <c r="C9" s="20" t="s">
        <v>13</v>
      </c>
      <c r="D9" s="46">
        <v>175115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175115</v>
      </c>
      <c r="O9" s="47">
        <f t="shared" si="2"/>
        <v>1.5542843448777803</v>
      </c>
      <c r="P9" s="9"/>
    </row>
    <row r="10" spans="1:133">
      <c r="A10" s="12"/>
      <c r="B10" s="25">
        <v>315</v>
      </c>
      <c r="C10" s="20" t="s">
        <v>14</v>
      </c>
      <c r="D10" s="46">
        <v>5568326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5568326</v>
      </c>
      <c r="O10" s="47">
        <f t="shared" si="2"/>
        <v>49.423304279906979</v>
      </c>
      <c r="P10" s="9"/>
    </row>
    <row r="11" spans="1:133">
      <c r="A11" s="12"/>
      <c r="B11" s="25">
        <v>316</v>
      </c>
      <c r="C11" s="20" t="s">
        <v>15</v>
      </c>
      <c r="D11" s="46">
        <v>1182241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1182241</v>
      </c>
      <c r="O11" s="47">
        <f t="shared" si="2"/>
        <v>10.493325404292333</v>
      </c>
      <c r="P11" s="9"/>
    </row>
    <row r="12" spans="1:133" ht="15.75">
      <c r="A12" s="29" t="s">
        <v>146</v>
      </c>
      <c r="B12" s="30"/>
      <c r="C12" s="31"/>
      <c r="D12" s="32">
        <f t="shared" ref="D12:M12" si="3">SUM(D13:D19)</f>
        <v>13389218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234361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13623579</v>
      </c>
      <c r="O12" s="45">
        <f t="shared" si="2"/>
        <v>120.9200557399748</v>
      </c>
      <c r="P12" s="10"/>
    </row>
    <row r="13" spans="1:133">
      <c r="A13" s="12"/>
      <c r="B13" s="25">
        <v>322</v>
      </c>
      <c r="C13" s="20" t="s">
        <v>0</v>
      </c>
      <c r="D13" s="46">
        <v>4764628</v>
      </c>
      <c r="E13" s="46">
        <v>0</v>
      </c>
      <c r="F13" s="46">
        <v>0</v>
      </c>
      <c r="G13" s="46">
        <v>0</v>
      </c>
      <c r="H13" s="46">
        <v>0</v>
      </c>
      <c r="I13" s="46">
        <v>230561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4995189</v>
      </c>
      <c r="O13" s="47">
        <f t="shared" si="2"/>
        <v>44.336259386150211</v>
      </c>
      <c r="P13" s="9"/>
    </row>
    <row r="14" spans="1:133">
      <c r="A14" s="12"/>
      <c r="B14" s="25">
        <v>323.10000000000002</v>
      </c>
      <c r="C14" s="20" t="s">
        <v>17</v>
      </c>
      <c r="D14" s="46">
        <v>6318987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6318987</v>
      </c>
      <c r="O14" s="47">
        <f t="shared" si="2"/>
        <v>56.086015301865693</v>
      </c>
      <c r="P14" s="9"/>
    </row>
    <row r="15" spans="1:133">
      <c r="A15" s="12"/>
      <c r="B15" s="25">
        <v>323.2</v>
      </c>
      <c r="C15" s="20" t="s">
        <v>121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3800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3800</v>
      </c>
      <c r="O15" s="47">
        <f t="shared" si="2"/>
        <v>3.372801022491257E-2</v>
      </c>
      <c r="P15" s="9"/>
    </row>
    <row r="16" spans="1:133">
      <c r="A16" s="12"/>
      <c r="B16" s="25">
        <v>323.39999999999998</v>
      </c>
      <c r="C16" s="20" t="s">
        <v>18</v>
      </c>
      <c r="D16" s="46">
        <v>104441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104441</v>
      </c>
      <c r="O16" s="47">
        <f t="shared" si="2"/>
        <v>0.92699660944739315</v>
      </c>
      <c r="P16" s="9"/>
    </row>
    <row r="17" spans="1:16">
      <c r="A17" s="12"/>
      <c r="B17" s="25">
        <v>323.7</v>
      </c>
      <c r="C17" s="20" t="s">
        <v>19</v>
      </c>
      <c r="D17" s="46">
        <v>2167036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2167036</v>
      </c>
      <c r="O17" s="47">
        <f t="shared" si="2"/>
        <v>19.234161148882539</v>
      </c>
      <c r="P17" s="9"/>
    </row>
    <row r="18" spans="1:16">
      <c r="A18" s="12"/>
      <c r="B18" s="25">
        <v>323.89999999999998</v>
      </c>
      <c r="C18" s="20" t="s">
        <v>20</v>
      </c>
      <c r="D18" s="46">
        <v>33334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33334</v>
      </c>
      <c r="O18" s="47">
        <f t="shared" si="2"/>
        <v>0.29586565600979886</v>
      </c>
      <c r="P18" s="9"/>
    </row>
    <row r="19" spans="1:16">
      <c r="A19" s="12"/>
      <c r="B19" s="25">
        <v>329</v>
      </c>
      <c r="C19" s="20" t="s">
        <v>147</v>
      </c>
      <c r="D19" s="46">
        <v>792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792</v>
      </c>
      <c r="O19" s="47">
        <f t="shared" si="2"/>
        <v>7.0296273942449363E-3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SUM(D21:D40)</f>
        <v>9798013</v>
      </c>
      <c r="E20" s="32">
        <f t="shared" si="5"/>
        <v>9728925</v>
      </c>
      <c r="F20" s="32">
        <f t="shared" si="5"/>
        <v>0</v>
      </c>
      <c r="G20" s="32">
        <f t="shared" si="5"/>
        <v>1580348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21107286</v>
      </c>
      <c r="O20" s="45">
        <f t="shared" si="2"/>
        <v>187.34388369161948</v>
      </c>
      <c r="P20" s="10"/>
    </row>
    <row r="21" spans="1:16">
      <c r="A21" s="12"/>
      <c r="B21" s="25">
        <v>331.2</v>
      </c>
      <c r="C21" s="20" t="s">
        <v>25</v>
      </c>
      <c r="D21" s="46">
        <v>56651</v>
      </c>
      <c r="E21" s="46">
        <v>3836996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8" si="6">SUM(D21:M21)</f>
        <v>3893647</v>
      </c>
      <c r="O21" s="47">
        <f t="shared" si="2"/>
        <v>34.559201533736889</v>
      </c>
      <c r="P21" s="9"/>
    </row>
    <row r="22" spans="1:16">
      <c r="A22" s="12"/>
      <c r="B22" s="25">
        <v>331.49</v>
      </c>
      <c r="C22" s="20" t="s">
        <v>30</v>
      </c>
      <c r="D22" s="46">
        <v>0</v>
      </c>
      <c r="E22" s="46">
        <v>0</v>
      </c>
      <c r="F22" s="46">
        <v>0</v>
      </c>
      <c r="G22" s="46">
        <v>795000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795000</v>
      </c>
      <c r="O22" s="47">
        <f t="shared" si="2"/>
        <v>7.0562547707382883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972649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972649</v>
      </c>
      <c r="O23" s="47">
        <f t="shared" si="2"/>
        <v>8.6330303729607873</v>
      </c>
      <c r="P23" s="9"/>
    </row>
    <row r="24" spans="1:16">
      <c r="A24" s="12"/>
      <c r="B24" s="25">
        <v>331.69</v>
      </c>
      <c r="C24" s="20" t="s">
        <v>97</v>
      </c>
      <c r="D24" s="46">
        <v>271969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271969</v>
      </c>
      <c r="O24" s="47">
        <f t="shared" si="2"/>
        <v>2.4139403191734861</v>
      </c>
      <c r="P24" s="9"/>
    </row>
    <row r="25" spans="1:16">
      <c r="A25" s="12"/>
      <c r="B25" s="25">
        <v>334.2</v>
      </c>
      <c r="C25" s="20" t="s">
        <v>98</v>
      </c>
      <c r="D25" s="46">
        <v>22679</v>
      </c>
      <c r="E25" s="46">
        <v>187500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210179</v>
      </c>
      <c r="O25" s="47">
        <f t="shared" si="2"/>
        <v>1.8655051213320788</v>
      </c>
      <c r="P25" s="9"/>
    </row>
    <row r="26" spans="1:16">
      <c r="A26" s="12"/>
      <c r="B26" s="25">
        <v>334.39</v>
      </c>
      <c r="C26" s="20" t="s">
        <v>34</v>
      </c>
      <c r="D26" s="46">
        <v>0</v>
      </c>
      <c r="E26" s="46">
        <v>335611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335611</v>
      </c>
      <c r="O26" s="47">
        <f t="shared" si="2"/>
        <v>2.9788134841034561</v>
      </c>
      <c r="P26" s="9"/>
    </row>
    <row r="27" spans="1:16">
      <c r="A27" s="12"/>
      <c r="B27" s="25">
        <v>334.49</v>
      </c>
      <c r="C27" s="20" t="s">
        <v>35</v>
      </c>
      <c r="D27" s="46">
        <v>326015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326015</v>
      </c>
      <c r="O27" s="47">
        <f t="shared" si="2"/>
        <v>2.8936413824933873</v>
      </c>
      <c r="P27" s="9"/>
    </row>
    <row r="28" spans="1:16">
      <c r="A28" s="12"/>
      <c r="B28" s="25">
        <v>334.61</v>
      </c>
      <c r="C28" s="20" t="s">
        <v>99</v>
      </c>
      <c r="D28" s="46">
        <v>69750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69750</v>
      </c>
      <c r="O28" s="47">
        <f t="shared" si="2"/>
        <v>0.6190865034704347</v>
      </c>
      <c r="P28" s="9"/>
    </row>
    <row r="29" spans="1:16">
      <c r="A29" s="12"/>
      <c r="B29" s="25">
        <v>334.62</v>
      </c>
      <c r="C29" s="20" t="s">
        <v>126</v>
      </c>
      <c r="D29" s="46">
        <v>23254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23254</v>
      </c>
      <c r="O29" s="47">
        <f t="shared" si="2"/>
        <v>0.20639767099213605</v>
      </c>
      <c r="P29" s="9"/>
    </row>
    <row r="30" spans="1:16">
      <c r="A30" s="12"/>
      <c r="B30" s="25">
        <v>334.69</v>
      </c>
      <c r="C30" s="20" t="s">
        <v>36</v>
      </c>
      <c r="D30" s="46">
        <v>211770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211770</v>
      </c>
      <c r="O30" s="47">
        <f t="shared" si="2"/>
        <v>1.8796265066657198</v>
      </c>
      <c r="P30" s="9"/>
    </row>
    <row r="31" spans="1:16">
      <c r="A31" s="12"/>
      <c r="B31" s="25">
        <v>334.7</v>
      </c>
      <c r="C31" s="20" t="s">
        <v>37</v>
      </c>
      <c r="D31" s="46">
        <v>0</v>
      </c>
      <c r="E31" s="46">
        <v>501734</v>
      </c>
      <c r="F31" s="46">
        <v>0</v>
      </c>
      <c r="G31" s="46">
        <v>785348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1287082</v>
      </c>
      <c r="O31" s="47">
        <f t="shared" si="2"/>
        <v>11.423872330605507</v>
      </c>
      <c r="P31" s="9"/>
    </row>
    <row r="32" spans="1:16">
      <c r="A32" s="12"/>
      <c r="B32" s="25">
        <v>334.9</v>
      </c>
      <c r="C32" s="20" t="s">
        <v>38</v>
      </c>
      <c r="D32" s="46">
        <v>0</v>
      </c>
      <c r="E32" s="46">
        <v>1297898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1297898</v>
      </c>
      <c r="O32" s="47">
        <f t="shared" si="2"/>
        <v>11.519872898656205</v>
      </c>
      <c r="P32" s="9"/>
    </row>
    <row r="33" spans="1:16">
      <c r="A33" s="12"/>
      <c r="B33" s="25">
        <v>335.12</v>
      </c>
      <c r="C33" s="20" t="s">
        <v>39</v>
      </c>
      <c r="D33" s="46">
        <v>1592705</v>
      </c>
      <c r="E33" s="46">
        <v>597977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2190682</v>
      </c>
      <c r="O33" s="47">
        <f t="shared" si="2"/>
        <v>19.44403813040314</v>
      </c>
      <c r="P33" s="9"/>
    </row>
    <row r="34" spans="1:16">
      <c r="A34" s="12"/>
      <c r="B34" s="25">
        <v>335.14</v>
      </c>
      <c r="C34" s="20" t="s">
        <v>40</v>
      </c>
      <c r="D34" s="46">
        <v>9948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9948</v>
      </c>
      <c r="O34" s="47">
        <f t="shared" si="2"/>
        <v>8.8296380451955342E-2</v>
      </c>
      <c r="P34" s="9"/>
    </row>
    <row r="35" spans="1:16">
      <c r="A35" s="12"/>
      <c r="B35" s="25">
        <v>335.15</v>
      </c>
      <c r="C35" s="20" t="s">
        <v>41</v>
      </c>
      <c r="D35" s="46">
        <v>13555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13555</v>
      </c>
      <c r="O35" s="47">
        <f t="shared" si="2"/>
        <v>0.12031136278912893</v>
      </c>
      <c r="P35" s="9"/>
    </row>
    <row r="36" spans="1:16">
      <c r="A36" s="12"/>
      <c r="B36" s="25">
        <v>335.18</v>
      </c>
      <c r="C36" s="20" t="s">
        <v>42</v>
      </c>
      <c r="D36" s="46">
        <v>6253129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6253129</v>
      </c>
      <c r="O36" s="47">
        <f t="shared" si="2"/>
        <v>55.501473381499302</v>
      </c>
      <c r="P36" s="9"/>
    </row>
    <row r="37" spans="1:16">
      <c r="A37" s="12"/>
      <c r="B37" s="25">
        <v>335.21</v>
      </c>
      <c r="C37" s="20" t="s">
        <v>43</v>
      </c>
      <c r="D37" s="46">
        <v>71487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71487</v>
      </c>
      <c r="O37" s="47">
        <f t="shared" ref="O37:O68" si="7">(N37/O$79)</f>
        <v>0.63450375446008556</v>
      </c>
      <c r="P37" s="9"/>
    </row>
    <row r="38" spans="1:16">
      <c r="A38" s="12"/>
      <c r="B38" s="25">
        <v>335.49</v>
      </c>
      <c r="C38" s="20" t="s">
        <v>44</v>
      </c>
      <c r="D38" s="46">
        <v>62105</v>
      </c>
      <c r="E38" s="46">
        <v>1998560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2060665</v>
      </c>
      <c r="O38" s="47">
        <f t="shared" si="7"/>
        <v>18.290034260557753</v>
      </c>
      <c r="P38" s="9"/>
    </row>
    <row r="39" spans="1:16">
      <c r="A39" s="12"/>
      <c r="B39" s="25">
        <v>338</v>
      </c>
      <c r="C39" s="20" t="s">
        <v>47</v>
      </c>
      <c r="D39" s="46">
        <v>312996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312996</v>
      </c>
      <c r="O39" s="47">
        <f t="shared" si="7"/>
        <v>2.7780874443044041</v>
      </c>
      <c r="P39" s="9"/>
    </row>
    <row r="40" spans="1:16">
      <c r="A40" s="12"/>
      <c r="B40" s="25">
        <v>339</v>
      </c>
      <c r="C40" s="20" t="s">
        <v>48</v>
      </c>
      <c r="D40" s="46">
        <v>500000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500000</v>
      </c>
      <c r="O40" s="47">
        <f t="shared" si="7"/>
        <v>4.4378960822253388</v>
      </c>
      <c r="P40" s="9"/>
    </row>
    <row r="41" spans="1:16" ht="15.75">
      <c r="A41" s="29" t="s">
        <v>53</v>
      </c>
      <c r="B41" s="30"/>
      <c r="C41" s="31"/>
      <c r="D41" s="32">
        <f t="shared" ref="D41:M41" si="8">SUM(D42:D55)</f>
        <v>4872856</v>
      </c>
      <c r="E41" s="32">
        <f t="shared" si="8"/>
        <v>3448676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30267475</v>
      </c>
      <c r="J41" s="32">
        <f t="shared" si="8"/>
        <v>7201105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45790112</v>
      </c>
      <c r="O41" s="45">
        <f t="shared" si="7"/>
        <v>406.42351729891891</v>
      </c>
      <c r="P41" s="10"/>
    </row>
    <row r="42" spans="1:16">
      <c r="A42" s="12"/>
      <c r="B42" s="25">
        <v>341.2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7201105</v>
      </c>
      <c r="K42" s="46">
        <v>0</v>
      </c>
      <c r="L42" s="46">
        <v>0</v>
      </c>
      <c r="M42" s="46">
        <v>0</v>
      </c>
      <c r="N42" s="46">
        <f>SUM(D42:M42)</f>
        <v>7201105</v>
      </c>
      <c r="O42" s="47">
        <f t="shared" si="7"/>
        <v>63.915511334386593</v>
      </c>
      <c r="P42" s="9"/>
    </row>
    <row r="43" spans="1:16">
      <c r="A43" s="12"/>
      <c r="B43" s="25">
        <v>341.3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833730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9" si="9">SUM(D43:M43)</f>
        <v>833730</v>
      </c>
      <c r="O43" s="47">
        <f t="shared" si="7"/>
        <v>7.4000142012674628</v>
      </c>
      <c r="P43" s="9"/>
    </row>
    <row r="44" spans="1:16">
      <c r="A44" s="12"/>
      <c r="B44" s="25">
        <v>341.9</v>
      </c>
      <c r="C44" s="20" t="s">
        <v>58</v>
      </c>
      <c r="D44" s="46">
        <v>183536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183536</v>
      </c>
      <c r="O44" s="47">
        <f t="shared" si="7"/>
        <v>1.6290273906946195</v>
      </c>
      <c r="P44" s="9"/>
    </row>
    <row r="45" spans="1:16">
      <c r="A45" s="12"/>
      <c r="B45" s="25">
        <v>342.1</v>
      </c>
      <c r="C45" s="20" t="s">
        <v>59</v>
      </c>
      <c r="D45" s="46">
        <v>57673</v>
      </c>
      <c r="E45" s="46">
        <v>1409711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1467384</v>
      </c>
      <c r="O45" s="47">
        <f t="shared" si="7"/>
        <v>13.024195409440292</v>
      </c>
      <c r="P45" s="9"/>
    </row>
    <row r="46" spans="1:16">
      <c r="A46" s="12"/>
      <c r="B46" s="25">
        <v>342.5</v>
      </c>
      <c r="C46" s="20" t="s">
        <v>60</v>
      </c>
      <c r="D46" s="46">
        <v>328949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328949</v>
      </c>
      <c r="O46" s="47">
        <f t="shared" si="7"/>
        <v>2.9196829567038858</v>
      </c>
      <c r="P46" s="9"/>
    </row>
    <row r="47" spans="1:16">
      <c r="A47" s="12"/>
      <c r="B47" s="25">
        <v>342.6</v>
      </c>
      <c r="C47" s="20" t="s">
        <v>61</v>
      </c>
      <c r="D47" s="46">
        <v>725154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725154</v>
      </c>
      <c r="O47" s="47">
        <f t="shared" si="7"/>
        <v>6.4363161912200662</v>
      </c>
      <c r="P47" s="9"/>
    </row>
    <row r="48" spans="1:16">
      <c r="A48" s="12"/>
      <c r="B48" s="25">
        <v>343.3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13909996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13909996</v>
      </c>
      <c r="O48" s="47">
        <f t="shared" si="7"/>
        <v>123.46223350434026</v>
      </c>
      <c r="P48" s="9"/>
    </row>
    <row r="49" spans="1:16">
      <c r="A49" s="12"/>
      <c r="B49" s="25">
        <v>343.4</v>
      </c>
      <c r="C49" s="20" t="s">
        <v>63</v>
      </c>
      <c r="D49" s="46">
        <v>181362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181362</v>
      </c>
      <c r="O49" s="47">
        <f t="shared" si="7"/>
        <v>1.6097314185291036</v>
      </c>
      <c r="P49" s="9"/>
    </row>
    <row r="50" spans="1:16">
      <c r="A50" s="12"/>
      <c r="B50" s="25">
        <v>343.5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15523749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15523749</v>
      </c>
      <c r="O50" s="47">
        <f t="shared" si="7"/>
        <v>137.78556973709902</v>
      </c>
      <c r="P50" s="9"/>
    </row>
    <row r="51" spans="1:16">
      <c r="A51" s="12"/>
      <c r="B51" s="25">
        <v>347.2</v>
      </c>
      <c r="C51" s="20" t="s">
        <v>65</v>
      </c>
      <c r="D51" s="46">
        <v>852206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852206</v>
      </c>
      <c r="O51" s="47">
        <f t="shared" si="7"/>
        <v>7.5640033372978541</v>
      </c>
      <c r="P51" s="9"/>
    </row>
    <row r="52" spans="1:16">
      <c r="A52" s="12"/>
      <c r="B52" s="25">
        <v>347.3</v>
      </c>
      <c r="C52" s="20" t="s">
        <v>66</v>
      </c>
      <c r="D52" s="46">
        <v>31</v>
      </c>
      <c r="E52" s="46">
        <v>2038965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2038996</v>
      </c>
      <c r="O52" s="47">
        <f t="shared" si="7"/>
        <v>18.097704720146272</v>
      </c>
      <c r="P52" s="9"/>
    </row>
    <row r="53" spans="1:16">
      <c r="A53" s="12"/>
      <c r="B53" s="25">
        <v>347.5</v>
      </c>
      <c r="C53" s="20" t="s">
        <v>67</v>
      </c>
      <c r="D53" s="46">
        <v>90464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90464</v>
      </c>
      <c r="O53" s="47">
        <f t="shared" si="7"/>
        <v>0.80293966236486602</v>
      </c>
      <c r="P53" s="9"/>
    </row>
    <row r="54" spans="1:16">
      <c r="A54" s="12"/>
      <c r="B54" s="25">
        <v>347.9</v>
      </c>
      <c r="C54" s="20" t="s">
        <v>68</v>
      </c>
      <c r="D54" s="46">
        <v>29727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29727</v>
      </c>
      <c r="O54" s="47">
        <f t="shared" si="7"/>
        <v>0.26385067367262527</v>
      </c>
      <c r="P54" s="9"/>
    </row>
    <row r="55" spans="1:16">
      <c r="A55" s="12"/>
      <c r="B55" s="25">
        <v>349</v>
      </c>
      <c r="C55" s="20" t="s">
        <v>1</v>
      </c>
      <c r="D55" s="46">
        <v>2423754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2423754</v>
      </c>
      <c r="O55" s="47">
        <f t="shared" si="7"/>
        <v>21.512736761755988</v>
      </c>
      <c r="P55" s="9"/>
    </row>
    <row r="56" spans="1:16" ht="15.75">
      <c r="A56" s="29" t="s">
        <v>54</v>
      </c>
      <c r="B56" s="30"/>
      <c r="C56" s="31"/>
      <c r="D56" s="32">
        <f t="shared" ref="D56:M56" si="10">SUM(D57:D60)</f>
        <v>667967</v>
      </c>
      <c r="E56" s="32">
        <f t="shared" si="10"/>
        <v>195176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863143</v>
      </c>
      <c r="O56" s="45">
        <f t="shared" si="7"/>
        <v>7.6610778762004506</v>
      </c>
      <c r="P56" s="10"/>
    </row>
    <row r="57" spans="1:16">
      <c r="A57" s="13"/>
      <c r="B57" s="39">
        <v>351.1</v>
      </c>
      <c r="C57" s="21" t="s">
        <v>71</v>
      </c>
      <c r="D57" s="46">
        <v>471775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471775</v>
      </c>
      <c r="O57" s="47">
        <f t="shared" si="7"/>
        <v>4.1873768483837184</v>
      </c>
      <c r="P57" s="9"/>
    </row>
    <row r="58" spans="1:16">
      <c r="A58" s="13"/>
      <c r="B58" s="39">
        <v>351.2</v>
      </c>
      <c r="C58" s="21" t="s">
        <v>72</v>
      </c>
      <c r="D58" s="46">
        <v>0</v>
      </c>
      <c r="E58" s="46">
        <v>172312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172312</v>
      </c>
      <c r="O58" s="47">
        <f t="shared" si="7"/>
        <v>1.529405499440825</v>
      </c>
      <c r="P58" s="9"/>
    </row>
    <row r="59" spans="1:16">
      <c r="A59" s="13"/>
      <c r="B59" s="39">
        <v>351.3</v>
      </c>
      <c r="C59" s="21" t="s">
        <v>73</v>
      </c>
      <c r="D59" s="46">
        <v>0</v>
      </c>
      <c r="E59" s="46">
        <v>22864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22864</v>
      </c>
      <c r="O59" s="47">
        <f t="shared" si="7"/>
        <v>0.20293611204800027</v>
      </c>
      <c r="P59" s="9"/>
    </row>
    <row r="60" spans="1:16">
      <c r="A60" s="13"/>
      <c r="B60" s="39">
        <v>354</v>
      </c>
      <c r="C60" s="21" t="s">
        <v>74</v>
      </c>
      <c r="D60" s="46">
        <v>196192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196192</v>
      </c>
      <c r="O60" s="47">
        <f t="shared" si="7"/>
        <v>1.7413594163279074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SUM(D62:D73)</f>
        <v>9337928</v>
      </c>
      <c r="E61" s="32">
        <f t="shared" si="11"/>
        <v>3000810</v>
      </c>
      <c r="F61" s="32">
        <f t="shared" si="11"/>
        <v>252948</v>
      </c>
      <c r="G61" s="32">
        <f t="shared" si="11"/>
        <v>6625972</v>
      </c>
      <c r="H61" s="32">
        <f t="shared" si="11"/>
        <v>0</v>
      </c>
      <c r="I61" s="32">
        <f t="shared" si="11"/>
        <v>6507383</v>
      </c>
      <c r="J61" s="32">
        <f t="shared" si="11"/>
        <v>870450</v>
      </c>
      <c r="K61" s="32">
        <f t="shared" si="11"/>
        <v>-2114773</v>
      </c>
      <c r="L61" s="32">
        <f t="shared" si="11"/>
        <v>0</v>
      </c>
      <c r="M61" s="32">
        <f t="shared" si="11"/>
        <v>0</v>
      </c>
      <c r="N61" s="32">
        <f>SUM(D61:M61)</f>
        <v>24480718</v>
      </c>
      <c r="O61" s="45">
        <f t="shared" si="7"/>
        <v>217.28576500452667</v>
      </c>
      <c r="P61" s="10"/>
    </row>
    <row r="62" spans="1:16">
      <c r="A62" s="12"/>
      <c r="B62" s="25">
        <v>361.1</v>
      </c>
      <c r="C62" s="20" t="s">
        <v>75</v>
      </c>
      <c r="D62" s="46">
        <v>1558218</v>
      </c>
      <c r="E62" s="46">
        <v>230407</v>
      </c>
      <c r="F62" s="46">
        <v>115024</v>
      </c>
      <c r="G62" s="46">
        <v>444823</v>
      </c>
      <c r="H62" s="46">
        <v>0</v>
      </c>
      <c r="I62" s="46">
        <v>4229891</v>
      </c>
      <c r="J62" s="46">
        <v>125615</v>
      </c>
      <c r="K62" s="46">
        <v>2865472</v>
      </c>
      <c r="L62" s="46">
        <v>0</v>
      </c>
      <c r="M62" s="46">
        <v>0</v>
      </c>
      <c r="N62" s="46">
        <f>SUM(D62:M62)</f>
        <v>9569450</v>
      </c>
      <c r="O62" s="47">
        <f t="shared" si="7"/>
        <v>84.936449328102526</v>
      </c>
      <c r="P62" s="9"/>
    </row>
    <row r="63" spans="1:16">
      <c r="A63" s="12"/>
      <c r="B63" s="25">
        <v>361.3</v>
      </c>
      <c r="C63" s="20" t="s">
        <v>76</v>
      </c>
      <c r="D63" s="46">
        <v>17196</v>
      </c>
      <c r="E63" s="46">
        <v>-9188</v>
      </c>
      <c r="F63" s="46">
        <v>-1438</v>
      </c>
      <c r="G63" s="46">
        <v>-30067</v>
      </c>
      <c r="H63" s="46">
        <v>0</v>
      </c>
      <c r="I63" s="46">
        <v>-50838</v>
      </c>
      <c r="J63" s="46">
        <v>-9735</v>
      </c>
      <c r="K63" s="46">
        <v>-22648650</v>
      </c>
      <c r="L63" s="46">
        <v>0</v>
      </c>
      <c r="M63" s="46">
        <v>0</v>
      </c>
      <c r="N63" s="46">
        <f t="shared" ref="N63:N73" si="12">SUM(D63:M63)</f>
        <v>-22732720</v>
      </c>
      <c r="O63" s="47">
        <f t="shared" si="7"/>
        <v>-201.77089805265121</v>
      </c>
      <c r="P63" s="9"/>
    </row>
    <row r="64" spans="1:16">
      <c r="A64" s="12"/>
      <c r="B64" s="25">
        <v>362</v>
      </c>
      <c r="C64" s="20" t="s">
        <v>77</v>
      </c>
      <c r="D64" s="46">
        <v>772203</v>
      </c>
      <c r="E64" s="46">
        <v>0</v>
      </c>
      <c r="F64" s="46">
        <v>0</v>
      </c>
      <c r="G64" s="46">
        <v>6211216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6983419</v>
      </c>
      <c r="O64" s="47">
        <f t="shared" si="7"/>
        <v>61.983375641275984</v>
      </c>
      <c r="P64" s="9"/>
    </row>
    <row r="65" spans="1:119">
      <c r="A65" s="12"/>
      <c r="B65" s="25">
        <v>363.11</v>
      </c>
      <c r="C65" s="20" t="s">
        <v>23</v>
      </c>
      <c r="D65" s="46">
        <v>0</v>
      </c>
      <c r="E65" s="46">
        <v>0</v>
      </c>
      <c r="F65" s="46">
        <v>139362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139362</v>
      </c>
      <c r="O65" s="47">
        <f t="shared" si="7"/>
        <v>1.2369481476221753</v>
      </c>
      <c r="P65" s="9"/>
    </row>
    <row r="66" spans="1:119">
      <c r="A66" s="12"/>
      <c r="B66" s="25">
        <v>363.12</v>
      </c>
      <c r="C66" s="20" t="s">
        <v>24</v>
      </c>
      <c r="D66" s="46">
        <v>5961555</v>
      </c>
      <c r="E66" s="46">
        <v>0</v>
      </c>
      <c r="F66" s="46">
        <v>0</v>
      </c>
      <c r="G66" s="46">
        <v>0</v>
      </c>
      <c r="H66" s="46">
        <v>0</v>
      </c>
      <c r="I66" s="46">
        <v>602987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6564542</v>
      </c>
      <c r="O66" s="47">
        <f t="shared" si="7"/>
        <v>58.265510446807376</v>
      </c>
      <c r="P66" s="9"/>
    </row>
    <row r="67" spans="1:119">
      <c r="A67" s="12"/>
      <c r="B67" s="25">
        <v>363.22</v>
      </c>
      <c r="C67" s="20" t="s">
        <v>148</v>
      </c>
      <c r="D67" s="46">
        <v>0</v>
      </c>
      <c r="E67" s="46">
        <v>432033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432033</v>
      </c>
      <c r="O67" s="47">
        <f t="shared" si="7"/>
        <v>3.8346351161841192</v>
      </c>
      <c r="P67" s="9"/>
    </row>
    <row r="68" spans="1:119">
      <c r="A68" s="12"/>
      <c r="B68" s="25">
        <v>363.23</v>
      </c>
      <c r="C68" s="20" t="s">
        <v>149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1686283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1686283</v>
      </c>
      <c r="O68" s="47">
        <f t="shared" si="7"/>
        <v>14.967097438446382</v>
      </c>
      <c r="P68" s="9"/>
    </row>
    <row r="69" spans="1:119">
      <c r="A69" s="12"/>
      <c r="B69" s="25">
        <v>363.27</v>
      </c>
      <c r="C69" s="20" t="s">
        <v>150</v>
      </c>
      <c r="D69" s="46">
        <v>0</v>
      </c>
      <c r="E69" s="46">
        <v>2053787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2053787</v>
      </c>
      <c r="O69" s="47">
        <f t="shared" ref="O69:O77" si="13">(N69/O$79)</f>
        <v>18.228986562050665</v>
      </c>
      <c r="P69" s="9"/>
    </row>
    <row r="70" spans="1:119">
      <c r="A70" s="12"/>
      <c r="B70" s="25">
        <v>364</v>
      </c>
      <c r="C70" s="20" t="s">
        <v>107</v>
      </c>
      <c r="D70" s="46">
        <v>19261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19261</v>
      </c>
      <c r="O70" s="47">
        <f t="shared" si="13"/>
        <v>0.17095663287948448</v>
      </c>
      <c r="P70" s="9"/>
    </row>
    <row r="71" spans="1:119">
      <c r="A71" s="12"/>
      <c r="B71" s="25">
        <v>366</v>
      </c>
      <c r="C71" s="20" t="s">
        <v>79</v>
      </c>
      <c r="D71" s="46">
        <v>4605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4605</v>
      </c>
      <c r="O71" s="47">
        <f t="shared" si="13"/>
        <v>4.0873022917295367E-2</v>
      </c>
      <c r="P71" s="9"/>
    </row>
    <row r="72" spans="1:119">
      <c r="A72" s="12"/>
      <c r="B72" s="25">
        <v>368</v>
      </c>
      <c r="C72" s="20" t="s">
        <v>80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17668405</v>
      </c>
      <c r="L72" s="46">
        <v>0</v>
      </c>
      <c r="M72" s="46">
        <v>0</v>
      </c>
      <c r="N72" s="46">
        <f t="shared" si="12"/>
        <v>17668405</v>
      </c>
      <c r="O72" s="47">
        <f t="shared" si="13"/>
        <v>156.82109065734116</v>
      </c>
      <c r="P72" s="9"/>
    </row>
    <row r="73" spans="1:119">
      <c r="A73" s="12"/>
      <c r="B73" s="25">
        <v>369.9</v>
      </c>
      <c r="C73" s="20" t="s">
        <v>81</v>
      </c>
      <c r="D73" s="46">
        <v>1004890</v>
      </c>
      <c r="E73" s="46">
        <v>293771</v>
      </c>
      <c r="F73" s="46">
        <v>0</v>
      </c>
      <c r="G73" s="46">
        <v>0</v>
      </c>
      <c r="H73" s="46">
        <v>0</v>
      </c>
      <c r="I73" s="46">
        <v>39060</v>
      </c>
      <c r="J73" s="46">
        <v>754570</v>
      </c>
      <c r="K73" s="46">
        <v>0</v>
      </c>
      <c r="L73" s="46">
        <v>0</v>
      </c>
      <c r="M73" s="46">
        <v>0</v>
      </c>
      <c r="N73" s="46">
        <f t="shared" si="12"/>
        <v>2092291</v>
      </c>
      <c r="O73" s="47">
        <f t="shared" si="13"/>
        <v>18.570740063550673</v>
      </c>
      <c r="P73" s="9"/>
    </row>
    <row r="74" spans="1:119" ht="15.75">
      <c r="A74" s="29" t="s">
        <v>55</v>
      </c>
      <c r="B74" s="30"/>
      <c r="C74" s="31"/>
      <c r="D74" s="32">
        <f t="shared" ref="D74:M74" si="14">SUM(D75:D76)</f>
        <v>5716023</v>
      </c>
      <c r="E74" s="32">
        <f t="shared" si="14"/>
        <v>2997809</v>
      </c>
      <c r="F74" s="32">
        <f t="shared" si="14"/>
        <v>5323966</v>
      </c>
      <c r="G74" s="32">
        <f t="shared" si="14"/>
        <v>5214262</v>
      </c>
      <c r="H74" s="32">
        <f t="shared" si="14"/>
        <v>0</v>
      </c>
      <c r="I74" s="32">
        <f t="shared" si="14"/>
        <v>64161672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>SUM(D74:M74)</f>
        <v>83413732</v>
      </c>
      <c r="O74" s="45">
        <f t="shared" si="13"/>
        <v>740.36294889318867</v>
      </c>
      <c r="P74" s="9"/>
    </row>
    <row r="75" spans="1:119">
      <c r="A75" s="12"/>
      <c r="B75" s="25">
        <v>381</v>
      </c>
      <c r="C75" s="20" t="s">
        <v>82</v>
      </c>
      <c r="D75" s="46">
        <v>5716023</v>
      </c>
      <c r="E75" s="46">
        <v>2997809</v>
      </c>
      <c r="F75" s="46">
        <v>5323966</v>
      </c>
      <c r="G75" s="46">
        <v>5214262</v>
      </c>
      <c r="H75" s="46">
        <v>0</v>
      </c>
      <c r="I75" s="46">
        <v>57729652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76981712</v>
      </c>
      <c r="O75" s="47">
        <f t="shared" si="13"/>
        <v>683.27367617559867</v>
      </c>
      <c r="P75" s="9"/>
    </row>
    <row r="76" spans="1:119" ht="15.75" thickBot="1">
      <c r="A76" s="12"/>
      <c r="B76" s="25">
        <v>389.8</v>
      </c>
      <c r="C76" s="20" t="s">
        <v>85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6432020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6432020</v>
      </c>
      <c r="O76" s="47">
        <f t="shared" si="13"/>
        <v>57.089272717590042</v>
      </c>
      <c r="P76" s="9"/>
    </row>
    <row r="77" spans="1:119" ht="16.5" thickBot="1">
      <c r="A77" s="14" t="s">
        <v>69</v>
      </c>
      <c r="B77" s="23"/>
      <c r="C77" s="22"/>
      <c r="D77" s="15">
        <f t="shared" ref="D77:M77" si="15">SUM(D5,D12,D20,D41,D56,D61,D74)</f>
        <v>106595163</v>
      </c>
      <c r="E77" s="15">
        <f t="shared" si="15"/>
        <v>19371396</v>
      </c>
      <c r="F77" s="15">
        <f t="shared" si="15"/>
        <v>5576914</v>
      </c>
      <c r="G77" s="15">
        <f t="shared" si="15"/>
        <v>13420582</v>
      </c>
      <c r="H77" s="15">
        <f t="shared" si="15"/>
        <v>0</v>
      </c>
      <c r="I77" s="15">
        <f t="shared" si="15"/>
        <v>101170891</v>
      </c>
      <c r="J77" s="15">
        <f t="shared" si="15"/>
        <v>8071555</v>
      </c>
      <c r="K77" s="15">
        <f t="shared" si="15"/>
        <v>-2114773</v>
      </c>
      <c r="L77" s="15">
        <f t="shared" si="15"/>
        <v>0</v>
      </c>
      <c r="M77" s="15">
        <f t="shared" si="15"/>
        <v>0</v>
      </c>
      <c r="N77" s="15">
        <f>SUM(D77:M77)</f>
        <v>252091728</v>
      </c>
      <c r="O77" s="38">
        <f t="shared" si="13"/>
        <v>2237.5137841052315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151</v>
      </c>
      <c r="M79" s="118"/>
      <c r="N79" s="118"/>
      <c r="O79" s="43">
        <v>112666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29"/>
      <c r="M3" s="130"/>
      <c r="N3" s="36"/>
      <c r="O3" s="37"/>
      <c r="P3" s="131" t="s">
        <v>178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179</v>
      </c>
      <c r="N4" s="35" t="s">
        <v>10</v>
      </c>
      <c r="O4" s="35" t="s">
        <v>180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181</v>
      </c>
      <c r="B5" s="26"/>
      <c r="C5" s="26"/>
      <c r="D5" s="27">
        <f t="shared" ref="D5:N5" si="0">SUM(D6:D15)</f>
        <v>98054297</v>
      </c>
      <c r="E5" s="27">
        <f t="shared" si="0"/>
        <v>0</v>
      </c>
      <c r="F5" s="27">
        <f t="shared" si="0"/>
        <v>0</v>
      </c>
      <c r="G5" s="27">
        <f t="shared" si="0"/>
        <v>2397918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100452215</v>
      </c>
      <c r="P5" s="33">
        <f t="shared" ref="P5:P36" si="1">(O5/P$93)</f>
        <v>726.66663049690021</v>
      </c>
      <c r="Q5" s="6"/>
    </row>
    <row r="6" spans="1:134">
      <c r="A6" s="12"/>
      <c r="B6" s="25">
        <v>311</v>
      </c>
      <c r="C6" s="20" t="s">
        <v>3</v>
      </c>
      <c r="D6" s="46">
        <v>77503344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77503344</v>
      </c>
      <c r="P6" s="47">
        <f t="shared" si="1"/>
        <v>560.6555697823303</v>
      </c>
      <c r="Q6" s="9"/>
    </row>
    <row r="7" spans="1:134">
      <c r="A7" s="12"/>
      <c r="B7" s="25">
        <v>312.41000000000003</v>
      </c>
      <c r="C7" s="20" t="s">
        <v>182</v>
      </c>
      <c r="D7" s="46">
        <v>0</v>
      </c>
      <c r="E7" s="46">
        <v>0</v>
      </c>
      <c r="F7" s="46">
        <v>0</v>
      </c>
      <c r="G7" s="46">
        <v>1408791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1408791</v>
      </c>
      <c r="P7" s="47">
        <f t="shared" si="1"/>
        <v>10.19112827969357</v>
      </c>
      <c r="Q7" s="9"/>
    </row>
    <row r="8" spans="1:134">
      <c r="A8" s="12"/>
      <c r="B8" s="25">
        <v>312.43</v>
      </c>
      <c r="C8" s="20" t="s">
        <v>183</v>
      </c>
      <c r="D8" s="46">
        <v>0</v>
      </c>
      <c r="E8" s="46">
        <v>0</v>
      </c>
      <c r="F8" s="46">
        <v>0</v>
      </c>
      <c r="G8" s="46">
        <v>989127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989127</v>
      </c>
      <c r="P8" s="47">
        <f t="shared" si="1"/>
        <v>7.1552985090822281</v>
      </c>
      <c r="Q8" s="9"/>
    </row>
    <row r="9" spans="1:134">
      <c r="A9" s="12"/>
      <c r="B9" s="25">
        <v>312.51</v>
      </c>
      <c r="C9" s="20" t="s">
        <v>117</v>
      </c>
      <c r="D9" s="46">
        <v>1335757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1335757</v>
      </c>
      <c r="P9" s="47">
        <f t="shared" si="1"/>
        <v>9.6628037356134762</v>
      </c>
      <c r="Q9" s="9"/>
    </row>
    <row r="10" spans="1:134">
      <c r="A10" s="12"/>
      <c r="B10" s="25">
        <v>312.52</v>
      </c>
      <c r="C10" s="20" t="s">
        <v>118</v>
      </c>
      <c r="D10" s="46">
        <v>1278916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1278916</v>
      </c>
      <c r="P10" s="47">
        <f t="shared" si="1"/>
        <v>9.2516185970471003</v>
      </c>
      <c r="Q10" s="9"/>
    </row>
    <row r="11" spans="1:134">
      <c r="A11" s="12"/>
      <c r="B11" s="25">
        <v>314.10000000000002</v>
      </c>
      <c r="C11" s="20" t="s">
        <v>11</v>
      </c>
      <c r="D11" s="46">
        <v>9598375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9598375</v>
      </c>
      <c r="P11" s="47">
        <f t="shared" si="1"/>
        <v>69.434196343960011</v>
      </c>
      <c r="Q11" s="9"/>
    </row>
    <row r="12" spans="1:134">
      <c r="A12" s="12"/>
      <c r="B12" s="25">
        <v>314.3</v>
      </c>
      <c r="C12" s="20" t="s">
        <v>12</v>
      </c>
      <c r="D12" s="46">
        <v>2018688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2018688</v>
      </c>
      <c r="P12" s="47">
        <f t="shared" si="1"/>
        <v>14.603094685214522</v>
      </c>
      <c r="Q12" s="9"/>
    </row>
    <row r="13" spans="1:134">
      <c r="A13" s="12"/>
      <c r="B13" s="25">
        <v>314.39999999999998</v>
      </c>
      <c r="C13" s="20" t="s">
        <v>13</v>
      </c>
      <c r="D13" s="46">
        <v>211552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211552</v>
      </c>
      <c r="P13" s="47">
        <f t="shared" si="1"/>
        <v>1.5303572849526539</v>
      </c>
      <c r="Q13" s="9"/>
    </row>
    <row r="14" spans="1:134">
      <c r="A14" s="12"/>
      <c r="B14" s="25">
        <v>315.10000000000002</v>
      </c>
      <c r="C14" s="20" t="s">
        <v>184</v>
      </c>
      <c r="D14" s="46">
        <v>3781608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3781608</v>
      </c>
      <c r="P14" s="47">
        <f t="shared" si="1"/>
        <v>27.355975607109528</v>
      </c>
      <c r="Q14" s="9"/>
    </row>
    <row r="15" spans="1:134">
      <c r="A15" s="12"/>
      <c r="B15" s="25">
        <v>316</v>
      </c>
      <c r="C15" s="20" t="s">
        <v>120</v>
      </c>
      <c r="D15" s="46">
        <v>2326057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2326057</v>
      </c>
      <c r="P15" s="47">
        <f t="shared" si="1"/>
        <v>16.826587671896814</v>
      </c>
      <c r="Q15" s="9"/>
    </row>
    <row r="16" spans="1:134" ht="15.75">
      <c r="A16" s="29" t="s">
        <v>16</v>
      </c>
      <c r="B16" s="30"/>
      <c r="C16" s="31"/>
      <c r="D16" s="32">
        <f t="shared" ref="D16:N16" si="3">SUM(D17:D28)</f>
        <v>45098109</v>
      </c>
      <c r="E16" s="32">
        <f t="shared" si="3"/>
        <v>0</v>
      </c>
      <c r="F16" s="32">
        <f t="shared" si="3"/>
        <v>0</v>
      </c>
      <c r="G16" s="32">
        <f t="shared" si="3"/>
        <v>4530945</v>
      </c>
      <c r="H16" s="32">
        <f t="shared" si="3"/>
        <v>0</v>
      </c>
      <c r="I16" s="32">
        <f t="shared" si="3"/>
        <v>8633191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58262245</v>
      </c>
      <c r="P16" s="45">
        <f t="shared" si="1"/>
        <v>421.46635850025683</v>
      </c>
      <c r="Q16" s="10"/>
    </row>
    <row r="17" spans="1:17">
      <c r="A17" s="12"/>
      <c r="B17" s="25">
        <v>322</v>
      </c>
      <c r="C17" s="20" t="s">
        <v>185</v>
      </c>
      <c r="D17" s="46">
        <v>12308021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12308021</v>
      </c>
      <c r="P17" s="47">
        <f t="shared" si="1"/>
        <v>89.03564892177927</v>
      </c>
      <c r="Q17" s="9"/>
    </row>
    <row r="18" spans="1:17">
      <c r="A18" s="12"/>
      <c r="B18" s="25">
        <v>322.89999999999998</v>
      </c>
      <c r="C18" s="20" t="s">
        <v>186</v>
      </c>
      <c r="D18" s="46">
        <v>2394</v>
      </c>
      <c r="E18" s="46">
        <v>0</v>
      </c>
      <c r="F18" s="46">
        <v>0</v>
      </c>
      <c r="G18" s="46">
        <v>0</v>
      </c>
      <c r="H18" s="46">
        <v>0</v>
      </c>
      <c r="I18" s="46">
        <v>409317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411711</v>
      </c>
      <c r="P18" s="47">
        <f t="shared" si="1"/>
        <v>2.9782981401506108</v>
      </c>
      <c r="Q18" s="9"/>
    </row>
    <row r="19" spans="1:17">
      <c r="A19" s="12"/>
      <c r="B19" s="25">
        <v>323.10000000000002</v>
      </c>
      <c r="C19" s="20" t="s">
        <v>17</v>
      </c>
      <c r="D19" s="46">
        <v>7887742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7887742</v>
      </c>
      <c r="P19" s="47">
        <f t="shared" si="1"/>
        <v>57.059557137380004</v>
      </c>
      <c r="Q19" s="9"/>
    </row>
    <row r="20" spans="1:17">
      <c r="A20" s="12"/>
      <c r="B20" s="25">
        <v>323.39999999999998</v>
      </c>
      <c r="C20" s="20" t="s">
        <v>18</v>
      </c>
      <c r="D20" s="46">
        <v>74191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74191</v>
      </c>
      <c r="P20" s="47">
        <f t="shared" si="1"/>
        <v>0.53669422802867539</v>
      </c>
      <c r="Q20" s="9"/>
    </row>
    <row r="21" spans="1:17">
      <c r="A21" s="12"/>
      <c r="B21" s="25">
        <v>323.7</v>
      </c>
      <c r="C21" s="20" t="s">
        <v>19</v>
      </c>
      <c r="D21" s="46">
        <v>2514407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2514407</v>
      </c>
      <c r="P21" s="47">
        <f t="shared" si="1"/>
        <v>18.189102772774294</v>
      </c>
      <c r="Q21" s="9"/>
    </row>
    <row r="22" spans="1:17">
      <c r="A22" s="12"/>
      <c r="B22" s="25">
        <v>323.89999999999998</v>
      </c>
      <c r="C22" s="20" t="s">
        <v>20</v>
      </c>
      <c r="D22" s="46">
        <v>153806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153806</v>
      </c>
      <c r="P22" s="47">
        <f t="shared" si="1"/>
        <v>1.1126254186650462</v>
      </c>
      <c r="Q22" s="9"/>
    </row>
    <row r="23" spans="1:17">
      <c r="A23" s="12"/>
      <c r="B23" s="25">
        <v>324.11</v>
      </c>
      <c r="C23" s="20" t="s">
        <v>21</v>
      </c>
      <c r="D23" s="46">
        <v>0</v>
      </c>
      <c r="E23" s="46">
        <v>0</v>
      </c>
      <c r="F23" s="46">
        <v>0</v>
      </c>
      <c r="G23" s="46">
        <v>713434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713434</v>
      </c>
      <c r="P23" s="47">
        <f t="shared" si="1"/>
        <v>5.1609482265963527</v>
      </c>
      <c r="Q23" s="9"/>
    </row>
    <row r="24" spans="1:17">
      <c r="A24" s="12"/>
      <c r="B24" s="25">
        <v>324.12</v>
      </c>
      <c r="C24" s="20" t="s">
        <v>174</v>
      </c>
      <c r="D24" s="46">
        <v>0</v>
      </c>
      <c r="E24" s="46">
        <v>0</v>
      </c>
      <c r="F24" s="46">
        <v>0</v>
      </c>
      <c r="G24" s="46">
        <v>178358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178358</v>
      </c>
      <c r="P24" s="47">
        <f t="shared" si="1"/>
        <v>1.2902334396724466</v>
      </c>
      <c r="Q24" s="9"/>
    </row>
    <row r="25" spans="1:17">
      <c r="A25" s="12"/>
      <c r="B25" s="25">
        <v>324.20999999999998</v>
      </c>
      <c r="C25" s="20" t="s">
        <v>122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1480672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1480672</v>
      </c>
      <c r="P25" s="47">
        <f t="shared" si="1"/>
        <v>10.711112075638216</v>
      </c>
      <c r="Q25" s="9"/>
    </row>
    <row r="26" spans="1:17">
      <c r="A26" s="12"/>
      <c r="B26" s="25">
        <v>324.22000000000003</v>
      </c>
      <c r="C26" s="20" t="s">
        <v>123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1195350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1195350</v>
      </c>
      <c r="P26" s="47">
        <f t="shared" si="1"/>
        <v>8.6471060569890845</v>
      </c>
      <c r="Q26" s="9"/>
    </row>
    <row r="27" spans="1:17">
      <c r="A27" s="12"/>
      <c r="B27" s="25">
        <v>324.61</v>
      </c>
      <c r="C27" s="20" t="s">
        <v>22</v>
      </c>
      <c r="D27" s="46">
        <v>0</v>
      </c>
      <c r="E27" s="46">
        <v>0</v>
      </c>
      <c r="F27" s="46">
        <v>0</v>
      </c>
      <c r="G27" s="46">
        <v>3639153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3639153</v>
      </c>
      <c r="P27" s="47">
        <f t="shared" si="1"/>
        <v>26.325462792161289</v>
      </c>
      <c r="Q27" s="9"/>
    </row>
    <row r="28" spans="1:17">
      <c r="A28" s="12"/>
      <c r="B28" s="25">
        <v>325.2</v>
      </c>
      <c r="C28" s="20" t="s">
        <v>24</v>
      </c>
      <c r="D28" s="46">
        <v>22157548</v>
      </c>
      <c r="E28" s="46">
        <v>0</v>
      </c>
      <c r="F28" s="46">
        <v>0</v>
      </c>
      <c r="G28" s="46">
        <v>0</v>
      </c>
      <c r="H28" s="46">
        <v>0</v>
      </c>
      <c r="I28" s="46">
        <v>5547852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27705400</v>
      </c>
      <c r="P28" s="47">
        <f t="shared" si="1"/>
        <v>200.41956929042152</v>
      </c>
      <c r="Q28" s="9"/>
    </row>
    <row r="29" spans="1:17" ht="15.75">
      <c r="A29" s="29" t="s">
        <v>187</v>
      </c>
      <c r="B29" s="30"/>
      <c r="C29" s="31"/>
      <c r="D29" s="32">
        <f t="shared" ref="D29:N29" si="5">SUM(D30:D51)</f>
        <v>24915766</v>
      </c>
      <c r="E29" s="32">
        <f t="shared" si="5"/>
        <v>10719644</v>
      </c>
      <c r="F29" s="32">
        <f t="shared" si="5"/>
        <v>0</v>
      </c>
      <c r="G29" s="32">
        <f t="shared" si="5"/>
        <v>3179817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38815227</v>
      </c>
      <c r="P29" s="45">
        <f t="shared" si="1"/>
        <v>280.78753879207449</v>
      </c>
      <c r="Q29" s="10"/>
    </row>
    <row r="30" spans="1:17">
      <c r="A30" s="12"/>
      <c r="B30" s="25">
        <v>331.2</v>
      </c>
      <c r="C30" s="20" t="s">
        <v>25</v>
      </c>
      <c r="D30" s="46">
        <v>0</v>
      </c>
      <c r="E30" s="46">
        <v>376714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376714</v>
      </c>
      <c r="P30" s="47">
        <f t="shared" si="1"/>
        <v>2.7251314771009207</v>
      </c>
      <c r="Q30" s="9"/>
    </row>
    <row r="31" spans="1:17">
      <c r="A31" s="12"/>
      <c r="B31" s="25">
        <v>331.49</v>
      </c>
      <c r="C31" s="20" t="s">
        <v>30</v>
      </c>
      <c r="D31" s="46">
        <v>0</v>
      </c>
      <c r="E31" s="46">
        <v>57365</v>
      </c>
      <c r="F31" s="46">
        <v>0</v>
      </c>
      <c r="G31" s="46">
        <v>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5" si="6">SUM(D31:N31)</f>
        <v>57449</v>
      </c>
      <c r="P31" s="47">
        <f t="shared" si="1"/>
        <v>0.415583382162518</v>
      </c>
      <c r="Q31" s="9"/>
    </row>
    <row r="32" spans="1:17">
      <c r="A32" s="12"/>
      <c r="B32" s="25">
        <v>331.5</v>
      </c>
      <c r="C32" s="20" t="s">
        <v>27</v>
      </c>
      <c r="D32" s="46">
        <v>6634620</v>
      </c>
      <c r="E32" s="46">
        <v>2638864</v>
      </c>
      <c r="F32" s="46">
        <v>0</v>
      </c>
      <c r="G32" s="46">
        <v>218685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9492169</v>
      </c>
      <c r="P32" s="47">
        <f t="shared" si="1"/>
        <v>68.665907101571932</v>
      </c>
      <c r="Q32" s="9"/>
    </row>
    <row r="33" spans="1:17">
      <c r="A33" s="12"/>
      <c r="B33" s="25">
        <v>331.51</v>
      </c>
      <c r="C33" s="20" t="s">
        <v>188</v>
      </c>
      <c r="D33" s="46">
        <v>0</v>
      </c>
      <c r="E33" s="46">
        <v>5994427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5994427</v>
      </c>
      <c r="P33" s="47">
        <f t="shared" si="1"/>
        <v>43.363404877131302</v>
      </c>
      <c r="Q33" s="9"/>
    </row>
    <row r="34" spans="1:17">
      <c r="A34" s="12"/>
      <c r="B34" s="25">
        <v>331.62</v>
      </c>
      <c r="C34" s="20" t="s">
        <v>31</v>
      </c>
      <c r="D34" s="46">
        <v>0</v>
      </c>
      <c r="E34" s="46">
        <v>13818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13818</v>
      </c>
      <c r="P34" s="47">
        <f t="shared" si="1"/>
        <v>9.9958766466286167E-2</v>
      </c>
      <c r="Q34" s="9"/>
    </row>
    <row r="35" spans="1:17">
      <c r="A35" s="12"/>
      <c r="B35" s="25">
        <v>331.69</v>
      </c>
      <c r="C35" s="20" t="s">
        <v>97</v>
      </c>
      <c r="D35" s="46">
        <v>0</v>
      </c>
      <c r="E35" s="46">
        <v>387218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387218</v>
      </c>
      <c r="P35" s="47">
        <f t="shared" si="1"/>
        <v>2.8011169223869152</v>
      </c>
      <c r="Q35" s="9"/>
    </row>
    <row r="36" spans="1:17">
      <c r="A36" s="12"/>
      <c r="B36" s="25">
        <v>331.7</v>
      </c>
      <c r="C36" s="20" t="s">
        <v>168</v>
      </c>
      <c r="D36" s="46">
        <v>0</v>
      </c>
      <c r="E36" s="46">
        <v>25000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25000</v>
      </c>
      <c r="P36" s="47">
        <f t="shared" si="1"/>
        <v>0.18084883207824243</v>
      </c>
      <c r="Q36" s="9"/>
    </row>
    <row r="37" spans="1:17">
      <c r="A37" s="12"/>
      <c r="B37" s="25">
        <v>334.49</v>
      </c>
      <c r="C37" s="20" t="s">
        <v>35</v>
      </c>
      <c r="D37" s="46">
        <v>0</v>
      </c>
      <c r="E37" s="46">
        <v>95512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95512</v>
      </c>
      <c r="P37" s="47">
        <f t="shared" ref="P37:P68" si="7">(O37/P$93)</f>
        <v>0.6909293459782837</v>
      </c>
      <c r="Q37" s="9"/>
    </row>
    <row r="38" spans="1:17">
      <c r="A38" s="12"/>
      <c r="B38" s="25">
        <v>334.5</v>
      </c>
      <c r="C38" s="20" t="s">
        <v>125</v>
      </c>
      <c r="D38" s="46">
        <v>207658</v>
      </c>
      <c r="E38" s="46">
        <v>803981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1011639</v>
      </c>
      <c r="P38" s="47">
        <f t="shared" si="7"/>
        <v>7.3181492653920444</v>
      </c>
      <c r="Q38" s="9"/>
    </row>
    <row r="39" spans="1:17">
      <c r="A39" s="12"/>
      <c r="B39" s="25">
        <v>334.69</v>
      </c>
      <c r="C39" s="20" t="s">
        <v>36</v>
      </c>
      <c r="D39" s="46">
        <v>0</v>
      </c>
      <c r="E39" s="46">
        <v>190964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190964</v>
      </c>
      <c r="P39" s="47">
        <f t="shared" si="7"/>
        <v>1.3814246547595797</v>
      </c>
      <c r="Q39" s="9"/>
    </row>
    <row r="40" spans="1:17">
      <c r="A40" s="12"/>
      <c r="B40" s="25">
        <v>334.7</v>
      </c>
      <c r="C40" s="20" t="s">
        <v>37</v>
      </c>
      <c r="D40" s="46">
        <v>0</v>
      </c>
      <c r="E40" s="46">
        <v>0</v>
      </c>
      <c r="F40" s="46">
        <v>0</v>
      </c>
      <c r="G40" s="46">
        <v>22940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22940</v>
      </c>
      <c r="P40" s="47">
        <f t="shared" si="7"/>
        <v>0.16594688831499527</v>
      </c>
      <c r="Q40" s="9"/>
    </row>
    <row r="41" spans="1:17">
      <c r="A41" s="12"/>
      <c r="B41" s="25">
        <v>335.125</v>
      </c>
      <c r="C41" s="20" t="s">
        <v>189</v>
      </c>
      <c r="D41" s="46">
        <v>5334799</v>
      </c>
      <c r="E41" s="46">
        <v>0</v>
      </c>
      <c r="F41" s="46">
        <v>0</v>
      </c>
      <c r="G41" s="46">
        <v>1351588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6686387</v>
      </c>
      <c r="P41" s="47">
        <f t="shared" si="7"/>
        <v>48.369011190925733</v>
      </c>
      <c r="Q41" s="9"/>
    </row>
    <row r="42" spans="1:17">
      <c r="A42" s="12"/>
      <c r="B42" s="25">
        <v>335.14</v>
      </c>
      <c r="C42" s="20" t="s">
        <v>128</v>
      </c>
      <c r="D42" s="46">
        <v>31223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31223</v>
      </c>
      <c r="P42" s="47">
        <f t="shared" si="7"/>
        <v>0.22586572335915855</v>
      </c>
      <c r="Q42" s="9"/>
    </row>
    <row r="43" spans="1:17">
      <c r="A43" s="12"/>
      <c r="B43" s="25">
        <v>335.15</v>
      </c>
      <c r="C43" s="20" t="s">
        <v>129</v>
      </c>
      <c r="D43" s="46">
        <v>26159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26159</v>
      </c>
      <c r="P43" s="47">
        <f t="shared" si="7"/>
        <v>0.18923298393338975</v>
      </c>
      <c r="Q43" s="9"/>
    </row>
    <row r="44" spans="1:17">
      <c r="A44" s="12"/>
      <c r="B44" s="25">
        <v>335.18</v>
      </c>
      <c r="C44" s="20" t="s">
        <v>190</v>
      </c>
      <c r="D44" s="46">
        <v>11470942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11470942</v>
      </c>
      <c r="P44" s="47">
        <f t="shared" si="7"/>
        <v>82.980258541490343</v>
      </c>
      <c r="Q44" s="9"/>
    </row>
    <row r="45" spans="1:17">
      <c r="A45" s="12"/>
      <c r="B45" s="25">
        <v>335.21</v>
      </c>
      <c r="C45" s="20" t="s">
        <v>43</v>
      </c>
      <c r="D45" s="46">
        <v>73524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73524</v>
      </c>
      <c r="P45" s="47">
        <f t="shared" si="7"/>
        <v>0.53186918118882787</v>
      </c>
      <c r="Q45" s="9"/>
    </row>
    <row r="46" spans="1:17">
      <c r="A46" s="12"/>
      <c r="B46" s="25">
        <v>335.45</v>
      </c>
      <c r="C46" s="20" t="s">
        <v>191</v>
      </c>
      <c r="D46" s="46">
        <v>52881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0" si="8">SUM(D46:N46)</f>
        <v>52881</v>
      </c>
      <c r="P46" s="47">
        <f t="shared" si="7"/>
        <v>0.38253868356518156</v>
      </c>
      <c r="Q46" s="9"/>
    </row>
    <row r="47" spans="1:17">
      <c r="A47" s="12"/>
      <c r="B47" s="25">
        <v>337.2</v>
      </c>
      <c r="C47" s="20" t="s">
        <v>45</v>
      </c>
      <c r="D47" s="46">
        <v>0</v>
      </c>
      <c r="E47" s="46">
        <v>2995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2995</v>
      </c>
      <c r="P47" s="47">
        <f t="shared" si="7"/>
        <v>2.1665690082973445E-2</v>
      </c>
      <c r="Q47" s="9"/>
    </row>
    <row r="48" spans="1:17">
      <c r="A48" s="12"/>
      <c r="B48" s="25">
        <v>337.4</v>
      </c>
      <c r="C48" s="20" t="s">
        <v>46</v>
      </c>
      <c r="D48" s="46">
        <v>18406</v>
      </c>
      <c r="E48" s="46">
        <v>0</v>
      </c>
      <c r="F48" s="46">
        <v>0</v>
      </c>
      <c r="G48" s="46">
        <v>1586520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1604926</v>
      </c>
      <c r="P48" s="47">
        <f t="shared" si="7"/>
        <v>11.609959706880213</v>
      </c>
      <c r="Q48" s="9"/>
    </row>
    <row r="49" spans="1:17">
      <c r="A49" s="12"/>
      <c r="B49" s="25">
        <v>337.6</v>
      </c>
      <c r="C49" s="20" t="s">
        <v>132</v>
      </c>
      <c r="D49" s="46">
        <v>20570</v>
      </c>
      <c r="E49" s="46">
        <v>124196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144766</v>
      </c>
      <c r="P49" s="47">
        <f t="shared" si="7"/>
        <v>1.0472304809855537</v>
      </c>
      <c r="Q49" s="9"/>
    </row>
    <row r="50" spans="1:17">
      <c r="A50" s="12"/>
      <c r="B50" s="25">
        <v>337.9</v>
      </c>
      <c r="C50" s="20" t="s">
        <v>159</v>
      </c>
      <c r="D50" s="46">
        <v>0</v>
      </c>
      <c r="E50" s="46">
        <v>8590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8590</v>
      </c>
      <c r="P50" s="47">
        <f t="shared" si="7"/>
        <v>6.21396587020841E-2</v>
      </c>
      <c r="Q50" s="9"/>
    </row>
    <row r="51" spans="1:17">
      <c r="A51" s="12"/>
      <c r="B51" s="25">
        <v>338</v>
      </c>
      <c r="C51" s="20" t="s">
        <v>47</v>
      </c>
      <c r="D51" s="46">
        <v>1044984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1044984</v>
      </c>
      <c r="P51" s="47">
        <f t="shared" si="7"/>
        <v>7.5593654376180037</v>
      </c>
      <c r="Q51" s="9"/>
    </row>
    <row r="52" spans="1:17" ht="15.75">
      <c r="A52" s="29" t="s">
        <v>53</v>
      </c>
      <c r="B52" s="30"/>
      <c r="C52" s="31"/>
      <c r="D52" s="32">
        <f t="shared" ref="D52:N52" si="9">SUM(D53:D68)</f>
        <v>19303345</v>
      </c>
      <c r="E52" s="32">
        <f t="shared" si="9"/>
        <v>1446067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51295185</v>
      </c>
      <c r="J52" s="32">
        <f t="shared" si="9"/>
        <v>40978167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si="9"/>
        <v>0</v>
      </c>
      <c r="O52" s="32">
        <f>SUM(D52:N52)</f>
        <v>113022764</v>
      </c>
      <c r="P52" s="45">
        <f t="shared" si="7"/>
        <v>817.60139470619299</v>
      </c>
      <c r="Q52" s="10"/>
    </row>
    <row r="53" spans="1:17">
      <c r="A53" s="12"/>
      <c r="B53" s="25">
        <v>341.2</v>
      </c>
      <c r="C53" s="20" t="s">
        <v>133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40978167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7" si="10">SUM(D53:N53)</f>
        <v>40978167</v>
      </c>
      <c r="P53" s="47">
        <f t="shared" si="7"/>
        <v>296.43414570628704</v>
      </c>
      <c r="Q53" s="9"/>
    </row>
    <row r="54" spans="1:17">
      <c r="A54" s="12"/>
      <c r="B54" s="25">
        <v>341.3</v>
      </c>
      <c r="C54" s="20" t="s">
        <v>134</v>
      </c>
      <c r="D54" s="46">
        <v>5484231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5484231</v>
      </c>
      <c r="P54" s="47">
        <f t="shared" si="7"/>
        <v>39.672670847891666</v>
      </c>
      <c r="Q54" s="9"/>
    </row>
    <row r="55" spans="1:17">
      <c r="A55" s="12"/>
      <c r="B55" s="25">
        <v>341.9</v>
      </c>
      <c r="C55" s="20" t="s">
        <v>135</v>
      </c>
      <c r="D55" s="46">
        <v>2657200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2657200</v>
      </c>
      <c r="P55" s="47">
        <f t="shared" si="7"/>
        <v>19.222060663932233</v>
      </c>
      <c r="Q55" s="9"/>
    </row>
    <row r="56" spans="1:17">
      <c r="A56" s="12"/>
      <c r="B56" s="25">
        <v>342.1</v>
      </c>
      <c r="C56" s="20" t="s">
        <v>59</v>
      </c>
      <c r="D56" s="46">
        <v>315929</v>
      </c>
      <c r="E56" s="46">
        <v>1316025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1631954</v>
      </c>
      <c r="P56" s="47">
        <f t="shared" si="7"/>
        <v>11.805478996216642</v>
      </c>
      <c r="Q56" s="9"/>
    </row>
    <row r="57" spans="1:17">
      <c r="A57" s="12"/>
      <c r="B57" s="25">
        <v>342.2</v>
      </c>
      <c r="C57" s="20" t="s">
        <v>136</v>
      </c>
      <c r="D57" s="46">
        <v>0</v>
      </c>
      <c r="E57" s="46">
        <v>130042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130042</v>
      </c>
      <c r="P57" s="47">
        <f t="shared" si="7"/>
        <v>0.94071775284475212</v>
      </c>
      <c r="Q57" s="9"/>
    </row>
    <row r="58" spans="1:17">
      <c r="A58" s="12"/>
      <c r="B58" s="25">
        <v>342.5</v>
      </c>
      <c r="C58" s="20" t="s">
        <v>60</v>
      </c>
      <c r="D58" s="46">
        <v>2366747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2366747</v>
      </c>
      <c r="P58" s="47">
        <f t="shared" si="7"/>
        <v>17.120937230987362</v>
      </c>
      <c r="Q58" s="9"/>
    </row>
    <row r="59" spans="1:17">
      <c r="A59" s="12"/>
      <c r="B59" s="25">
        <v>342.6</v>
      </c>
      <c r="C59" s="20" t="s">
        <v>61</v>
      </c>
      <c r="D59" s="46">
        <v>2170015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2170015</v>
      </c>
      <c r="P59" s="47">
        <f t="shared" si="7"/>
        <v>15.69778713369069</v>
      </c>
      <c r="Q59" s="9"/>
    </row>
    <row r="60" spans="1:17">
      <c r="A60" s="12"/>
      <c r="B60" s="25">
        <v>343.3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21921377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21921377</v>
      </c>
      <c r="P60" s="47">
        <f t="shared" si="7"/>
        <v>158.57821711987384</v>
      </c>
      <c r="Q60" s="9"/>
    </row>
    <row r="61" spans="1:17">
      <c r="A61" s="12"/>
      <c r="B61" s="25">
        <v>343.5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27167168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27167168</v>
      </c>
      <c r="P61" s="47">
        <f t="shared" si="7"/>
        <v>196.52602414693607</v>
      </c>
      <c r="Q61" s="9"/>
    </row>
    <row r="62" spans="1:17">
      <c r="A62" s="12"/>
      <c r="B62" s="25">
        <v>343.6</v>
      </c>
      <c r="C62" s="20" t="s">
        <v>138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2206640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2206640</v>
      </c>
      <c r="P62" s="47">
        <f t="shared" si="7"/>
        <v>15.962730672685316</v>
      </c>
      <c r="Q62" s="9"/>
    </row>
    <row r="63" spans="1:17">
      <c r="A63" s="12"/>
      <c r="B63" s="25">
        <v>343.9</v>
      </c>
      <c r="C63" s="20" t="s">
        <v>111</v>
      </c>
      <c r="D63" s="46">
        <v>146230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146230</v>
      </c>
      <c r="P63" s="47">
        <f t="shared" si="7"/>
        <v>1.0578209885920558</v>
      </c>
      <c r="Q63" s="9"/>
    </row>
    <row r="64" spans="1:17">
      <c r="A64" s="12"/>
      <c r="B64" s="25">
        <v>346.9</v>
      </c>
      <c r="C64" s="20" t="s">
        <v>139</v>
      </c>
      <c r="D64" s="46">
        <v>1367604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1367604</v>
      </c>
      <c r="P64" s="47">
        <f t="shared" si="7"/>
        <v>9.8931834458213075</v>
      </c>
      <c r="Q64" s="9"/>
    </row>
    <row r="65" spans="1:17">
      <c r="A65" s="12"/>
      <c r="B65" s="25">
        <v>347.2</v>
      </c>
      <c r="C65" s="20" t="s">
        <v>65</v>
      </c>
      <c r="D65" s="46">
        <v>1888718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1888718</v>
      </c>
      <c r="P65" s="47">
        <f t="shared" si="7"/>
        <v>13.662897777006156</v>
      </c>
      <c r="Q65" s="9"/>
    </row>
    <row r="66" spans="1:17">
      <c r="A66" s="12"/>
      <c r="B66" s="25">
        <v>347.3</v>
      </c>
      <c r="C66" s="20" t="s">
        <v>66</v>
      </c>
      <c r="D66" s="46">
        <v>898640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898640</v>
      </c>
      <c r="P66" s="47">
        <f t="shared" si="7"/>
        <v>6.5007197783516713</v>
      </c>
      <c r="Q66" s="9"/>
    </row>
    <row r="67" spans="1:17">
      <c r="A67" s="12"/>
      <c r="B67" s="25">
        <v>347.4</v>
      </c>
      <c r="C67" s="20" t="s">
        <v>103</v>
      </c>
      <c r="D67" s="46">
        <v>73402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73402</v>
      </c>
      <c r="P67" s="47">
        <f t="shared" si="7"/>
        <v>0.53098663888828601</v>
      </c>
      <c r="Q67" s="9"/>
    </row>
    <row r="68" spans="1:17">
      <c r="A68" s="12"/>
      <c r="B68" s="25">
        <v>349</v>
      </c>
      <c r="C68" s="20" t="s">
        <v>192</v>
      </c>
      <c r="D68" s="46">
        <v>1934629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1934629</v>
      </c>
      <c r="P68" s="47">
        <f t="shared" si="7"/>
        <v>13.995015806187924</v>
      </c>
      <c r="Q68" s="9"/>
    </row>
    <row r="69" spans="1:17" ht="15.75">
      <c r="A69" s="29" t="s">
        <v>54</v>
      </c>
      <c r="B69" s="30"/>
      <c r="C69" s="31"/>
      <c r="D69" s="32">
        <f t="shared" ref="D69:N69" si="11">SUM(D70:D73)</f>
        <v>314647</v>
      </c>
      <c r="E69" s="32">
        <f t="shared" si="11"/>
        <v>63759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>SUM(D69:N69)</f>
        <v>378406</v>
      </c>
      <c r="P69" s="45">
        <f t="shared" ref="P69:P91" si="12">(O69/P$93)</f>
        <v>2.7373713260559764</v>
      </c>
      <c r="Q69" s="10"/>
    </row>
    <row r="70" spans="1:17">
      <c r="A70" s="13"/>
      <c r="B70" s="39">
        <v>351.5</v>
      </c>
      <c r="C70" s="21" t="s">
        <v>104</v>
      </c>
      <c r="D70" s="46">
        <v>160512</v>
      </c>
      <c r="E70" s="46">
        <v>7853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3" si="13">SUM(D70:N70)</f>
        <v>168365</v>
      </c>
      <c r="P70" s="47">
        <f t="shared" si="12"/>
        <v>1.2179445445141315</v>
      </c>
      <c r="Q70" s="9"/>
    </row>
    <row r="71" spans="1:17">
      <c r="A71" s="13"/>
      <c r="B71" s="39">
        <v>354</v>
      </c>
      <c r="C71" s="21" t="s">
        <v>74</v>
      </c>
      <c r="D71" s="46">
        <v>154135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154135</v>
      </c>
      <c r="P71" s="47">
        <f t="shared" si="12"/>
        <v>1.1150053892951959</v>
      </c>
      <c r="Q71" s="9"/>
    </row>
    <row r="72" spans="1:17">
      <c r="A72" s="13"/>
      <c r="B72" s="39">
        <v>355</v>
      </c>
      <c r="C72" s="21" t="s">
        <v>105</v>
      </c>
      <c r="D72" s="46">
        <v>0</v>
      </c>
      <c r="E72" s="46">
        <v>20140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20140</v>
      </c>
      <c r="P72" s="47">
        <f t="shared" si="12"/>
        <v>0.14569181912223211</v>
      </c>
      <c r="Q72" s="9"/>
    </row>
    <row r="73" spans="1:17">
      <c r="A73" s="13"/>
      <c r="B73" s="39">
        <v>356</v>
      </c>
      <c r="C73" s="21" t="s">
        <v>106</v>
      </c>
      <c r="D73" s="46">
        <v>0</v>
      </c>
      <c r="E73" s="46">
        <v>35766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35766</v>
      </c>
      <c r="P73" s="47">
        <f t="shared" si="12"/>
        <v>0.25872957312441675</v>
      </c>
      <c r="Q73" s="9"/>
    </row>
    <row r="74" spans="1:17" ht="15.75">
      <c r="A74" s="29" t="s">
        <v>4</v>
      </c>
      <c r="B74" s="30"/>
      <c r="C74" s="31"/>
      <c r="D74" s="32">
        <f t="shared" ref="D74:N74" si="14">SUM(D75:D82)</f>
        <v>4164904</v>
      </c>
      <c r="E74" s="32">
        <f t="shared" si="14"/>
        <v>1051837</v>
      </c>
      <c r="F74" s="32">
        <f t="shared" si="14"/>
        <v>5570</v>
      </c>
      <c r="G74" s="32">
        <f t="shared" si="14"/>
        <v>191464</v>
      </c>
      <c r="H74" s="32">
        <f t="shared" si="14"/>
        <v>0</v>
      </c>
      <c r="I74" s="32">
        <f t="shared" si="14"/>
        <v>90243</v>
      </c>
      <c r="J74" s="32">
        <f t="shared" si="14"/>
        <v>792303</v>
      </c>
      <c r="K74" s="32">
        <f t="shared" si="14"/>
        <v>-37215112</v>
      </c>
      <c r="L74" s="32">
        <f t="shared" si="14"/>
        <v>0</v>
      </c>
      <c r="M74" s="32">
        <f t="shared" si="14"/>
        <v>0</v>
      </c>
      <c r="N74" s="32">
        <f t="shared" si="14"/>
        <v>0</v>
      </c>
      <c r="O74" s="32">
        <f>SUM(D74:N74)</f>
        <v>-30918791</v>
      </c>
      <c r="P74" s="45">
        <f t="shared" si="12"/>
        <v>-223.66508966485094</v>
      </c>
      <c r="Q74" s="10"/>
    </row>
    <row r="75" spans="1:17">
      <c r="A75" s="12"/>
      <c r="B75" s="25">
        <v>361.1</v>
      </c>
      <c r="C75" s="20" t="s">
        <v>75</v>
      </c>
      <c r="D75" s="46">
        <v>1084494</v>
      </c>
      <c r="E75" s="46">
        <v>51837</v>
      </c>
      <c r="F75" s="46">
        <v>5570</v>
      </c>
      <c r="G75" s="46">
        <v>202660</v>
      </c>
      <c r="H75" s="46">
        <v>0</v>
      </c>
      <c r="I75" s="46">
        <v>0</v>
      </c>
      <c r="J75" s="46">
        <v>0</v>
      </c>
      <c r="K75" s="46">
        <v>15886723</v>
      </c>
      <c r="L75" s="46">
        <v>0</v>
      </c>
      <c r="M75" s="46">
        <v>0</v>
      </c>
      <c r="N75" s="46">
        <v>0</v>
      </c>
      <c r="O75" s="46">
        <f>SUM(D75:N75)</f>
        <v>17231284</v>
      </c>
      <c r="P75" s="47">
        <f t="shared" si="12"/>
        <v>124.65030346434023</v>
      </c>
      <c r="Q75" s="9"/>
    </row>
    <row r="76" spans="1:17">
      <c r="A76" s="12"/>
      <c r="B76" s="25">
        <v>361.3</v>
      </c>
      <c r="C76" s="20" t="s">
        <v>76</v>
      </c>
      <c r="D76" s="46">
        <v>-51759</v>
      </c>
      <c r="E76" s="46">
        <v>0</v>
      </c>
      <c r="F76" s="46">
        <v>0</v>
      </c>
      <c r="G76" s="46">
        <v>-15526</v>
      </c>
      <c r="H76" s="46">
        <v>0</v>
      </c>
      <c r="I76" s="46">
        <v>0</v>
      </c>
      <c r="J76" s="46">
        <v>0</v>
      </c>
      <c r="K76" s="46">
        <v>-95793702</v>
      </c>
      <c r="L76" s="46">
        <v>0</v>
      </c>
      <c r="M76" s="46">
        <v>0</v>
      </c>
      <c r="N76" s="46">
        <v>0</v>
      </c>
      <c r="O76" s="46">
        <f t="shared" ref="O76:O90" si="15">SUM(D76:N76)</f>
        <v>-95860987</v>
      </c>
      <c r="P76" s="47">
        <f t="shared" si="12"/>
        <v>-693.45390163270326</v>
      </c>
      <c r="Q76" s="9"/>
    </row>
    <row r="77" spans="1:17">
      <c r="A77" s="12"/>
      <c r="B77" s="25">
        <v>362</v>
      </c>
      <c r="C77" s="20" t="s">
        <v>77</v>
      </c>
      <c r="D77" s="46">
        <v>230632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230632</v>
      </c>
      <c r="P77" s="47">
        <f t="shared" si="12"/>
        <v>1.6683811135947684</v>
      </c>
      <c r="Q77" s="9"/>
    </row>
    <row r="78" spans="1:17">
      <c r="A78" s="12"/>
      <c r="B78" s="25">
        <v>364</v>
      </c>
      <c r="C78" s="20" t="s">
        <v>140</v>
      </c>
      <c r="D78" s="46">
        <v>85996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-7476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78520</v>
      </c>
      <c r="P78" s="47">
        <f t="shared" si="12"/>
        <v>0.56801001179134381</v>
      </c>
      <c r="Q78" s="9"/>
    </row>
    <row r="79" spans="1:17">
      <c r="A79" s="12"/>
      <c r="B79" s="25">
        <v>366</v>
      </c>
      <c r="C79" s="20" t="s">
        <v>79</v>
      </c>
      <c r="D79" s="46">
        <v>158148</v>
      </c>
      <c r="E79" s="46">
        <v>1000000</v>
      </c>
      <c r="F79" s="46">
        <v>0</v>
      </c>
      <c r="G79" s="46">
        <v>4330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1162478</v>
      </c>
      <c r="P79" s="47">
        <f t="shared" si="12"/>
        <v>8.4093115446660445</v>
      </c>
      <c r="Q79" s="9"/>
    </row>
    <row r="80" spans="1:17">
      <c r="A80" s="12"/>
      <c r="B80" s="25">
        <v>368</v>
      </c>
      <c r="C80" s="20" t="s">
        <v>80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42547424</v>
      </c>
      <c r="L80" s="46">
        <v>0</v>
      </c>
      <c r="M80" s="46">
        <v>0</v>
      </c>
      <c r="N80" s="46">
        <v>0</v>
      </c>
      <c r="O80" s="46">
        <f t="shared" si="15"/>
        <v>42547424</v>
      </c>
      <c r="P80" s="47">
        <f t="shared" si="12"/>
        <v>307.78607753351127</v>
      </c>
      <c r="Q80" s="9"/>
    </row>
    <row r="81" spans="1:120">
      <c r="A81" s="12"/>
      <c r="B81" s="25">
        <v>369.3</v>
      </c>
      <c r="C81" s="20" t="s">
        <v>160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781539</v>
      </c>
      <c r="K81" s="46">
        <v>0</v>
      </c>
      <c r="L81" s="46">
        <v>0</v>
      </c>
      <c r="M81" s="46">
        <v>0</v>
      </c>
      <c r="N81" s="46">
        <v>0</v>
      </c>
      <c r="O81" s="46">
        <f>SUM(D81:N81)</f>
        <v>781539</v>
      </c>
      <c r="P81" s="47">
        <f t="shared" si="12"/>
        <v>5.6536166149439007</v>
      </c>
      <c r="Q81" s="9"/>
    </row>
    <row r="82" spans="1:120">
      <c r="A82" s="12"/>
      <c r="B82" s="25">
        <v>369.9</v>
      </c>
      <c r="C82" s="20" t="s">
        <v>81</v>
      </c>
      <c r="D82" s="46">
        <v>2657393</v>
      </c>
      <c r="E82" s="46">
        <v>0</v>
      </c>
      <c r="F82" s="46">
        <v>0</v>
      </c>
      <c r="G82" s="46">
        <v>0</v>
      </c>
      <c r="H82" s="46">
        <v>0</v>
      </c>
      <c r="I82" s="46">
        <v>90243</v>
      </c>
      <c r="J82" s="46">
        <v>18240</v>
      </c>
      <c r="K82" s="46">
        <v>144443</v>
      </c>
      <c r="L82" s="46">
        <v>0</v>
      </c>
      <c r="M82" s="46">
        <v>0</v>
      </c>
      <c r="N82" s="46">
        <v>0</v>
      </c>
      <c r="O82" s="46">
        <f t="shared" si="15"/>
        <v>2910319</v>
      </c>
      <c r="P82" s="47">
        <f t="shared" si="12"/>
        <v>21.053111685004737</v>
      </c>
      <c r="Q82" s="9"/>
    </row>
    <row r="83" spans="1:120" ht="15.75">
      <c r="A83" s="29" t="s">
        <v>55</v>
      </c>
      <c r="B83" s="30"/>
      <c r="C83" s="31"/>
      <c r="D83" s="32">
        <f t="shared" ref="D83:N83" si="16">SUM(D84:D90)</f>
        <v>16285576</v>
      </c>
      <c r="E83" s="32">
        <f t="shared" si="16"/>
        <v>2000000</v>
      </c>
      <c r="F83" s="32">
        <f t="shared" si="16"/>
        <v>17410200</v>
      </c>
      <c r="G83" s="32">
        <f t="shared" si="16"/>
        <v>11250350</v>
      </c>
      <c r="H83" s="32">
        <f t="shared" si="16"/>
        <v>0</v>
      </c>
      <c r="I83" s="32">
        <f t="shared" si="16"/>
        <v>6136381</v>
      </c>
      <c r="J83" s="32">
        <f t="shared" si="16"/>
        <v>322593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6"/>
        <v>0</v>
      </c>
      <c r="O83" s="32">
        <f t="shared" si="15"/>
        <v>53405100</v>
      </c>
      <c r="P83" s="45">
        <f t="shared" si="12"/>
        <v>386.32999848086979</v>
      </c>
      <c r="Q83" s="9"/>
    </row>
    <row r="84" spans="1:120">
      <c r="A84" s="12"/>
      <c r="B84" s="25">
        <v>381</v>
      </c>
      <c r="C84" s="20" t="s">
        <v>82</v>
      </c>
      <c r="D84" s="46">
        <v>8977435</v>
      </c>
      <c r="E84" s="46">
        <v>2000000</v>
      </c>
      <c r="F84" s="46">
        <v>11995200</v>
      </c>
      <c r="G84" s="46">
        <v>3215350</v>
      </c>
      <c r="H84" s="46">
        <v>0</v>
      </c>
      <c r="I84" s="46">
        <v>2591451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28779436</v>
      </c>
      <c r="P84" s="47">
        <f t="shared" si="12"/>
        <v>208.18909553882102</v>
      </c>
      <c r="Q84" s="9"/>
    </row>
    <row r="85" spans="1:120">
      <c r="A85" s="12"/>
      <c r="B85" s="25">
        <v>383.2</v>
      </c>
      <c r="C85" s="20" t="s">
        <v>199</v>
      </c>
      <c r="D85" s="46">
        <v>7308141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7308141</v>
      </c>
      <c r="P85" s="47">
        <f t="shared" si="12"/>
        <v>52.866750580524752</v>
      </c>
      <c r="Q85" s="9"/>
    </row>
    <row r="86" spans="1:120">
      <c r="A86" s="12"/>
      <c r="B86" s="25">
        <v>384</v>
      </c>
      <c r="C86" s="20" t="s">
        <v>83</v>
      </c>
      <c r="D86" s="46">
        <v>0</v>
      </c>
      <c r="E86" s="46">
        <v>0</v>
      </c>
      <c r="F86" s="46">
        <v>0</v>
      </c>
      <c r="G86" s="46">
        <v>8035000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8035000</v>
      </c>
      <c r="P86" s="47">
        <f t="shared" si="12"/>
        <v>58.124814629947117</v>
      </c>
      <c r="Q86" s="9"/>
    </row>
    <row r="87" spans="1:120">
      <c r="A87" s="12"/>
      <c r="B87" s="25">
        <v>385</v>
      </c>
      <c r="C87" s="20" t="s">
        <v>155</v>
      </c>
      <c r="D87" s="46">
        <v>0</v>
      </c>
      <c r="E87" s="46">
        <v>0</v>
      </c>
      <c r="F87" s="46">
        <v>5415000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5415000</v>
      </c>
      <c r="P87" s="47">
        <f t="shared" si="12"/>
        <v>39.171857028147315</v>
      </c>
      <c r="Q87" s="9"/>
    </row>
    <row r="88" spans="1:120">
      <c r="A88" s="12"/>
      <c r="B88" s="25">
        <v>389.1</v>
      </c>
      <c r="C88" s="20" t="s">
        <v>196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588265</v>
      </c>
      <c r="J88" s="46">
        <v>322593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910858</v>
      </c>
      <c r="P88" s="47">
        <f t="shared" si="12"/>
        <v>6.5891042195649501</v>
      </c>
      <c r="Q88" s="9"/>
    </row>
    <row r="89" spans="1:120">
      <c r="A89" s="12"/>
      <c r="B89" s="25">
        <v>389.2</v>
      </c>
      <c r="C89" s="20" t="s">
        <v>197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326937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326937</v>
      </c>
      <c r="P89" s="47">
        <f t="shared" si="12"/>
        <v>2.365046984526574</v>
      </c>
      <c r="Q89" s="9"/>
    </row>
    <row r="90" spans="1:120" ht="15.75" thickBot="1">
      <c r="A90" s="12"/>
      <c r="B90" s="25">
        <v>389.8</v>
      </c>
      <c r="C90" s="20" t="s">
        <v>85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2629728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2629728</v>
      </c>
      <c r="P90" s="47">
        <f t="shared" si="12"/>
        <v>19.023329499338093</v>
      </c>
      <c r="Q90" s="9"/>
    </row>
    <row r="91" spans="1:120" ht="16.5" thickBot="1">
      <c r="A91" s="14" t="s">
        <v>69</v>
      </c>
      <c r="B91" s="23"/>
      <c r="C91" s="22"/>
      <c r="D91" s="15">
        <f t="shared" ref="D91:N91" si="17">SUM(D5,D16,D29,D52,D69,D74,D83)</f>
        <v>208136644</v>
      </c>
      <c r="E91" s="15">
        <f t="shared" si="17"/>
        <v>15281307</v>
      </c>
      <c r="F91" s="15">
        <f t="shared" si="17"/>
        <v>17415770</v>
      </c>
      <c r="G91" s="15">
        <f t="shared" si="17"/>
        <v>21550494</v>
      </c>
      <c r="H91" s="15">
        <f t="shared" si="17"/>
        <v>0</v>
      </c>
      <c r="I91" s="15">
        <f t="shared" si="17"/>
        <v>66155000</v>
      </c>
      <c r="J91" s="15">
        <f t="shared" si="17"/>
        <v>42093063</v>
      </c>
      <c r="K91" s="15">
        <f t="shared" si="17"/>
        <v>-37215112</v>
      </c>
      <c r="L91" s="15">
        <f t="shared" si="17"/>
        <v>0</v>
      </c>
      <c r="M91" s="15">
        <f t="shared" si="17"/>
        <v>0</v>
      </c>
      <c r="N91" s="15">
        <f t="shared" si="17"/>
        <v>0</v>
      </c>
      <c r="O91" s="15">
        <f>SUM(D91:N91)</f>
        <v>333417166</v>
      </c>
      <c r="P91" s="38">
        <f t="shared" si="12"/>
        <v>2411.9242026374995</v>
      </c>
      <c r="Q91" s="6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</row>
    <row r="92" spans="1:120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9"/>
    </row>
    <row r="93" spans="1:120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2"/>
      <c r="M93" s="118" t="s">
        <v>198</v>
      </c>
      <c r="N93" s="118"/>
      <c r="O93" s="118"/>
      <c r="P93" s="43">
        <v>138237</v>
      </c>
    </row>
    <row r="94" spans="1:120">
      <c r="A94" s="119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7"/>
    </row>
    <row r="95" spans="1:120" ht="15.75" customHeight="1" thickBot="1">
      <c r="A95" s="120" t="s">
        <v>109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29"/>
      <c r="M3" s="130"/>
      <c r="N3" s="36"/>
      <c r="O3" s="37"/>
      <c r="P3" s="131" t="s">
        <v>178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179</v>
      </c>
      <c r="N4" s="35" t="s">
        <v>10</v>
      </c>
      <c r="O4" s="35" t="s">
        <v>180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181</v>
      </c>
      <c r="B5" s="26"/>
      <c r="C5" s="26"/>
      <c r="D5" s="27">
        <f t="shared" ref="D5:N5" si="0">SUM(D6:D15)</f>
        <v>93672317</v>
      </c>
      <c r="E5" s="27">
        <f t="shared" si="0"/>
        <v>0</v>
      </c>
      <c r="F5" s="27">
        <f t="shared" si="0"/>
        <v>0</v>
      </c>
      <c r="G5" s="27">
        <f t="shared" si="0"/>
        <v>2264868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95937185</v>
      </c>
      <c r="P5" s="33">
        <f t="shared" ref="P5:P36" si="1">(O5/P$97)</f>
        <v>705.38417140294246</v>
      </c>
      <c r="Q5" s="6"/>
    </row>
    <row r="6" spans="1:134">
      <c r="A6" s="12"/>
      <c r="B6" s="25">
        <v>311</v>
      </c>
      <c r="C6" s="20" t="s">
        <v>3</v>
      </c>
      <c r="D6" s="46">
        <v>74092426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74092426</v>
      </c>
      <c r="P6" s="47">
        <f t="shared" si="1"/>
        <v>544.76921040828779</v>
      </c>
      <c r="Q6" s="9"/>
    </row>
    <row r="7" spans="1:134">
      <c r="A7" s="12"/>
      <c r="B7" s="25">
        <v>312.41000000000003</v>
      </c>
      <c r="C7" s="20" t="s">
        <v>182</v>
      </c>
      <c r="D7" s="46">
        <v>0</v>
      </c>
      <c r="E7" s="46">
        <v>0</v>
      </c>
      <c r="F7" s="46">
        <v>0</v>
      </c>
      <c r="G7" s="46">
        <v>1329957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1329957</v>
      </c>
      <c r="P7" s="47">
        <f t="shared" si="1"/>
        <v>9.7785922783386141</v>
      </c>
      <c r="Q7" s="9"/>
    </row>
    <row r="8" spans="1:134">
      <c r="A8" s="12"/>
      <c r="B8" s="25">
        <v>312.43</v>
      </c>
      <c r="C8" s="20" t="s">
        <v>183</v>
      </c>
      <c r="D8" s="46">
        <v>0</v>
      </c>
      <c r="E8" s="46">
        <v>0</v>
      </c>
      <c r="F8" s="46">
        <v>0</v>
      </c>
      <c r="G8" s="46">
        <v>934911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934911</v>
      </c>
      <c r="P8" s="47">
        <f t="shared" si="1"/>
        <v>6.8739917798348618</v>
      </c>
      <c r="Q8" s="9"/>
    </row>
    <row r="9" spans="1:134">
      <c r="A9" s="12"/>
      <c r="B9" s="25">
        <v>312.51</v>
      </c>
      <c r="C9" s="20" t="s">
        <v>117</v>
      </c>
      <c r="D9" s="46">
        <v>1283870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1283870</v>
      </c>
      <c r="P9" s="47">
        <f t="shared" si="1"/>
        <v>9.439734719536494</v>
      </c>
      <c r="Q9" s="9"/>
    </row>
    <row r="10" spans="1:134">
      <c r="A10" s="12"/>
      <c r="B10" s="25">
        <v>312.52</v>
      </c>
      <c r="C10" s="20" t="s">
        <v>118</v>
      </c>
      <c r="D10" s="46">
        <v>1210002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1210002</v>
      </c>
      <c r="P10" s="47">
        <f t="shared" si="1"/>
        <v>8.8966156153727383</v>
      </c>
      <c r="Q10" s="9"/>
    </row>
    <row r="11" spans="1:134">
      <c r="A11" s="12"/>
      <c r="B11" s="25">
        <v>314.10000000000002</v>
      </c>
      <c r="C11" s="20" t="s">
        <v>11</v>
      </c>
      <c r="D11" s="46">
        <v>9248678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9248678</v>
      </c>
      <c r="P11" s="47">
        <f t="shared" si="1"/>
        <v>68.001485217672624</v>
      </c>
      <c r="Q11" s="9"/>
    </row>
    <row r="12" spans="1:134">
      <c r="A12" s="12"/>
      <c r="B12" s="25">
        <v>314.3</v>
      </c>
      <c r="C12" s="20" t="s">
        <v>12</v>
      </c>
      <c r="D12" s="46">
        <v>1974101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1974101</v>
      </c>
      <c r="P12" s="47">
        <f t="shared" si="1"/>
        <v>14.514701449190115</v>
      </c>
      <c r="Q12" s="9"/>
    </row>
    <row r="13" spans="1:134">
      <c r="A13" s="12"/>
      <c r="B13" s="25">
        <v>314.39999999999998</v>
      </c>
      <c r="C13" s="20" t="s">
        <v>13</v>
      </c>
      <c r="D13" s="46">
        <v>194364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194364</v>
      </c>
      <c r="P13" s="47">
        <f t="shared" si="1"/>
        <v>1.4290735035696691</v>
      </c>
      <c r="Q13" s="9"/>
    </row>
    <row r="14" spans="1:134">
      <c r="A14" s="12"/>
      <c r="B14" s="25">
        <v>315.10000000000002</v>
      </c>
      <c r="C14" s="20" t="s">
        <v>184</v>
      </c>
      <c r="D14" s="46">
        <v>3539242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3539242</v>
      </c>
      <c r="P14" s="47">
        <f t="shared" si="1"/>
        <v>26.02249884197137</v>
      </c>
      <c r="Q14" s="9"/>
    </row>
    <row r="15" spans="1:134">
      <c r="A15" s="12"/>
      <c r="B15" s="25">
        <v>316</v>
      </c>
      <c r="C15" s="20" t="s">
        <v>120</v>
      </c>
      <c r="D15" s="46">
        <v>2129634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2129634</v>
      </c>
      <c r="P15" s="47">
        <f t="shared" si="1"/>
        <v>15.658267589168204</v>
      </c>
      <c r="Q15" s="9"/>
    </row>
    <row r="16" spans="1:134" ht="15.75">
      <c r="A16" s="29" t="s">
        <v>16</v>
      </c>
      <c r="B16" s="30"/>
      <c r="C16" s="31"/>
      <c r="D16" s="32">
        <f t="shared" ref="D16:N16" si="3">SUM(D17:D28)</f>
        <v>40043603</v>
      </c>
      <c r="E16" s="32">
        <f t="shared" si="3"/>
        <v>0</v>
      </c>
      <c r="F16" s="32">
        <f t="shared" si="3"/>
        <v>0</v>
      </c>
      <c r="G16" s="32">
        <f t="shared" si="3"/>
        <v>5485677</v>
      </c>
      <c r="H16" s="32">
        <f t="shared" si="3"/>
        <v>0</v>
      </c>
      <c r="I16" s="32">
        <f t="shared" si="3"/>
        <v>10050657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55579937</v>
      </c>
      <c r="P16" s="45">
        <f t="shared" si="1"/>
        <v>408.65497364106261</v>
      </c>
      <c r="Q16" s="10"/>
    </row>
    <row r="17" spans="1:17">
      <c r="A17" s="12"/>
      <c r="B17" s="25">
        <v>322</v>
      </c>
      <c r="C17" s="20" t="s">
        <v>185</v>
      </c>
      <c r="D17" s="46">
        <v>8849252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8849252</v>
      </c>
      <c r="P17" s="47">
        <f t="shared" si="1"/>
        <v>65.064680494386323</v>
      </c>
      <c r="Q17" s="9"/>
    </row>
    <row r="18" spans="1:17">
      <c r="A18" s="12"/>
      <c r="B18" s="25">
        <v>322.89999999999998</v>
      </c>
      <c r="C18" s="20" t="s">
        <v>186</v>
      </c>
      <c r="D18" s="46">
        <v>1659</v>
      </c>
      <c r="E18" s="46">
        <v>0</v>
      </c>
      <c r="F18" s="46">
        <v>0</v>
      </c>
      <c r="G18" s="46">
        <v>0</v>
      </c>
      <c r="H18" s="46">
        <v>0</v>
      </c>
      <c r="I18" s="46">
        <v>954466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956125</v>
      </c>
      <c r="P18" s="47">
        <f t="shared" si="1"/>
        <v>7.0299690457108825</v>
      </c>
      <c r="Q18" s="9"/>
    </row>
    <row r="19" spans="1:17">
      <c r="A19" s="12"/>
      <c r="B19" s="25">
        <v>323.10000000000002</v>
      </c>
      <c r="C19" s="20" t="s">
        <v>17</v>
      </c>
      <c r="D19" s="46">
        <v>6741374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6741374</v>
      </c>
      <c r="P19" s="47">
        <f t="shared" si="1"/>
        <v>49.566375260096905</v>
      </c>
      <c r="Q19" s="9"/>
    </row>
    <row r="20" spans="1:17">
      <c r="A20" s="12"/>
      <c r="B20" s="25">
        <v>323.39999999999998</v>
      </c>
      <c r="C20" s="20" t="s">
        <v>18</v>
      </c>
      <c r="D20" s="46">
        <v>86712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86712</v>
      </c>
      <c r="P20" s="47">
        <f t="shared" si="1"/>
        <v>0.63755541994162068</v>
      </c>
      <c r="Q20" s="9"/>
    </row>
    <row r="21" spans="1:17">
      <c r="A21" s="12"/>
      <c r="B21" s="25">
        <v>323.7</v>
      </c>
      <c r="C21" s="20" t="s">
        <v>19</v>
      </c>
      <c r="D21" s="46">
        <v>2360497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2360497</v>
      </c>
      <c r="P21" s="47">
        <f t="shared" si="1"/>
        <v>17.355702280029703</v>
      </c>
      <c r="Q21" s="9"/>
    </row>
    <row r="22" spans="1:17">
      <c r="A22" s="12"/>
      <c r="B22" s="25">
        <v>323.89999999999998</v>
      </c>
      <c r="C22" s="20" t="s">
        <v>20</v>
      </c>
      <c r="D22" s="46">
        <v>172431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172431</v>
      </c>
      <c r="P22" s="47">
        <f t="shared" si="1"/>
        <v>1.2678097450866499</v>
      </c>
      <c r="Q22" s="9"/>
    </row>
    <row r="23" spans="1:17">
      <c r="A23" s="12"/>
      <c r="B23" s="25">
        <v>324.11</v>
      </c>
      <c r="C23" s="20" t="s">
        <v>21</v>
      </c>
      <c r="D23" s="46">
        <v>0</v>
      </c>
      <c r="E23" s="46">
        <v>0</v>
      </c>
      <c r="F23" s="46">
        <v>0</v>
      </c>
      <c r="G23" s="46">
        <v>286191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286191</v>
      </c>
      <c r="P23" s="47">
        <f t="shared" si="1"/>
        <v>2.104237281904608</v>
      </c>
      <c r="Q23" s="9"/>
    </row>
    <row r="24" spans="1:17">
      <c r="A24" s="12"/>
      <c r="B24" s="25">
        <v>324.12</v>
      </c>
      <c r="C24" s="20" t="s">
        <v>174</v>
      </c>
      <c r="D24" s="46">
        <v>0</v>
      </c>
      <c r="E24" s="46">
        <v>0</v>
      </c>
      <c r="F24" s="46">
        <v>0</v>
      </c>
      <c r="G24" s="46">
        <v>73940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73940</v>
      </c>
      <c r="P24" s="47">
        <f t="shared" si="1"/>
        <v>0.54364848868072968</v>
      </c>
      <c r="Q24" s="9"/>
    </row>
    <row r="25" spans="1:17">
      <c r="A25" s="12"/>
      <c r="B25" s="25">
        <v>324.20999999999998</v>
      </c>
      <c r="C25" s="20" t="s">
        <v>122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3253260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3253260</v>
      </c>
      <c r="P25" s="47">
        <f t="shared" si="1"/>
        <v>23.919798245678532</v>
      </c>
      <c r="Q25" s="9"/>
    </row>
    <row r="26" spans="1:17">
      <c r="A26" s="12"/>
      <c r="B26" s="25">
        <v>324.22000000000003</v>
      </c>
      <c r="C26" s="20" t="s">
        <v>123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389504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389504</v>
      </c>
      <c r="P26" s="47">
        <f t="shared" si="1"/>
        <v>2.8638525958222738</v>
      </c>
      <c r="Q26" s="9"/>
    </row>
    <row r="27" spans="1:17">
      <c r="A27" s="12"/>
      <c r="B27" s="25">
        <v>324.61</v>
      </c>
      <c r="C27" s="20" t="s">
        <v>22</v>
      </c>
      <c r="D27" s="46">
        <v>0</v>
      </c>
      <c r="E27" s="46">
        <v>0</v>
      </c>
      <c r="F27" s="46">
        <v>0</v>
      </c>
      <c r="G27" s="46">
        <v>5125546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5125546</v>
      </c>
      <c r="P27" s="47">
        <f t="shared" si="1"/>
        <v>37.685898519929118</v>
      </c>
      <c r="Q27" s="9"/>
    </row>
    <row r="28" spans="1:17">
      <c r="A28" s="12"/>
      <c r="B28" s="25">
        <v>325.2</v>
      </c>
      <c r="C28" s="20" t="s">
        <v>24</v>
      </c>
      <c r="D28" s="46">
        <v>21831678</v>
      </c>
      <c r="E28" s="46">
        <v>0</v>
      </c>
      <c r="F28" s="46">
        <v>0</v>
      </c>
      <c r="G28" s="46">
        <v>0</v>
      </c>
      <c r="H28" s="46">
        <v>0</v>
      </c>
      <c r="I28" s="46">
        <v>5453427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27285105</v>
      </c>
      <c r="P28" s="47">
        <f t="shared" si="1"/>
        <v>200.61544626379523</v>
      </c>
      <c r="Q28" s="9"/>
    </row>
    <row r="29" spans="1:17" ht="15.75">
      <c r="A29" s="29" t="s">
        <v>187</v>
      </c>
      <c r="B29" s="30"/>
      <c r="C29" s="31"/>
      <c r="D29" s="32">
        <f t="shared" ref="D29:N29" si="5">SUM(D30:D55)</f>
        <v>16544490</v>
      </c>
      <c r="E29" s="32">
        <f t="shared" si="5"/>
        <v>18634477</v>
      </c>
      <c r="F29" s="32">
        <f t="shared" si="5"/>
        <v>0</v>
      </c>
      <c r="G29" s="32">
        <f t="shared" si="5"/>
        <v>1700476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36879443</v>
      </c>
      <c r="P29" s="45">
        <f t="shared" si="1"/>
        <v>271.15841831670429</v>
      </c>
      <c r="Q29" s="10"/>
    </row>
    <row r="30" spans="1:17">
      <c r="A30" s="12"/>
      <c r="B30" s="25">
        <v>331.2</v>
      </c>
      <c r="C30" s="20" t="s">
        <v>25</v>
      </c>
      <c r="D30" s="46">
        <v>0</v>
      </c>
      <c r="E30" s="46">
        <v>226006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226006</v>
      </c>
      <c r="P30" s="47">
        <f t="shared" si="1"/>
        <v>1.6617232936540032</v>
      </c>
      <c r="Q30" s="9"/>
    </row>
    <row r="31" spans="1:17">
      <c r="A31" s="12"/>
      <c r="B31" s="25">
        <v>331.49</v>
      </c>
      <c r="C31" s="20" t="s">
        <v>30</v>
      </c>
      <c r="D31" s="46">
        <v>0</v>
      </c>
      <c r="E31" s="46">
        <v>0</v>
      </c>
      <c r="F31" s="46">
        <v>0</v>
      </c>
      <c r="G31" s="46">
        <v>10285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7" si="6">SUM(D31:N31)</f>
        <v>10285</v>
      </c>
      <c r="P31" s="47">
        <f t="shared" si="1"/>
        <v>7.5621107737101761E-2</v>
      </c>
      <c r="Q31" s="9"/>
    </row>
    <row r="32" spans="1:17">
      <c r="A32" s="12"/>
      <c r="B32" s="25">
        <v>331.5</v>
      </c>
      <c r="C32" s="20" t="s">
        <v>27</v>
      </c>
      <c r="D32" s="46">
        <v>102445</v>
      </c>
      <c r="E32" s="46">
        <v>833385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935830</v>
      </c>
      <c r="P32" s="47">
        <f t="shared" si="1"/>
        <v>6.8807487849890077</v>
      </c>
      <c r="Q32" s="9"/>
    </row>
    <row r="33" spans="1:17">
      <c r="A33" s="12"/>
      <c r="B33" s="25">
        <v>331.51</v>
      </c>
      <c r="C33" s="20" t="s">
        <v>188</v>
      </c>
      <c r="D33" s="46">
        <v>0</v>
      </c>
      <c r="E33" s="46">
        <v>11026585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11026585</v>
      </c>
      <c r="P33" s="47">
        <f t="shared" si="1"/>
        <v>81.073657973486661</v>
      </c>
      <c r="Q33" s="9"/>
    </row>
    <row r="34" spans="1:17">
      <c r="A34" s="12"/>
      <c r="B34" s="25">
        <v>331.62</v>
      </c>
      <c r="C34" s="20" t="s">
        <v>31</v>
      </c>
      <c r="D34" s="46">
        <v>0</v>
      </c>
      <c r="E34" s="46">
        <v>10919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10919</v>
      </c>
      <c r="P34" s="47">
        <f t="shared" si="1"/>
        <v>8.028263251156191E-2</v>
      </c>
      <c r="Q34" s="9"/>
    </row>
    <row r="35" spans="1:17">
      <c r="A35" s="12"/>
      <c r="B35" s="25">
        <v>331.69</v>
      </c>
      <c r="C35" s="20" t="s">
        <v>97</v>
      </c>
      <c r="D35" s="46">
        <v>0</v>
      </c>
      <c r="E35" s="46">
        <v>278132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278132</v>
      </c>
      <c r="P35" s="47">
        <f t="shared" si="1"/>
        <v>2.0449829788172669</v>
      </c>
      <c r="Q35" s="9"/>
    </row>
    <row r="36" spans="1:17">
      <c r="A36" s="12"/>
      <c r="B36" s="25">
        <v>331.7</v>
      </c>
      <c r="C36" s="20" t="s">
        <v>168</v>
      </c>
      <c r="D36" s="46">
        <v>0</v>
      </c>
      <c r="E36" s="46">
        <v>15000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15000</v>
      </c>
      <c r="P36" s="47">
        <f t="shared" si="1"/>
        <v>0.11028844103612315</v>
      </c>
      <c r="Q36" s="9"/>
    </row>
    <row r="37" spans="1:17">
      <c r="A37" s="12"/>
      <c r="B37" s="25">
        <v>332</v>
      </c>
      <c r="C37" s="20" t="s">
        <v>175</v>
      </c>
      <c r="D37" s="46">
        <v>0</v>
      </c>
      <c r="E37" s="46">
        <v>5822313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5822313</v>
      </c>
      <c r="P37" s="47">
        <f t="shared" ref="P37:P68" si="7">(O37/P$97)</f>
        <v>42.808921599623545</v>
      </c>
      <c r="Q37" s="9"/>
    </row>
    <row r="38" spans="1:17">
      <c r="A38" s="12"/>
      <c r="B38" s="25">
        <v>334.2</v>
      </c>
      <c r="C38" s="20" t="s">
        <v>98</v>
      </c>
      <c r="D38" s="46">
        <v>0</v>
      </c>
      <c r="E38" s="46">
        <v>9364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9364</v>
      </c>
      <c r="P38" s="47">
        <f t="shared" si="7"/>
        <v>6.8849397457483807E-2</v>
      </c>
      <c r="Q38" s="9"/>
    </row>
    <row r="39" spans="1:17">
      <c r="A39" s="12"/>
      <c r="B39" s="25">
        <v>334.49</v>
      </c>
      <c r="C39" s="20" t="s">
        <v>35</v>
      </c>
      <c r="D39" s="46">
        <v>0</v>
      </c>
      <c r="E39" s="46">
        <v>92731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92731</v>
      </c>
      <c r="P39" s="47">
        <f t="shared" si="7"/>
        <v>0.68181049504804903</v>
      </c>
      <c r="Q39" s="9"/>
    </row>
    <row r="40" spans="1:17">
      <c r="A40" s="12"/>
      <c r="B40" s="25">
        <v>334.5</v>
      </c>
      <c r="C40" s="20" t="s">
        <v>125</v>
      </c>
      <c r="D40" s="46">
        <v>5691</v>
      </c>
      <c r="E40" s="46">
        <v>115358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121049</v>
      </c>
      <c r="P40" s="47">
        <f t="shared" si="7"/>
        <v>0.89002036659877803</v>
      </c>
      <c r="Q40" s="9"/>
    </row>
    <row r="41" spans="1:17">
      <c r="A41" s="12"/>
      <c r="B41" s="25">
        <v>334.69</v>
      </c>
      <c r="C41" s="20" t="s">
        <v>36</v>
      </c>
      <c r="D41" s="46">
        <v>0</v>
      </c>
      <c r="E41" s="46">
        <v>31203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31203</v>
      </c>
      <c r="P41" s="47">
        <f t="shared" si="7"/>
        <v>0.22942201504334336</v>
      </c>
      <c r="Q41" s="9"/>
    </row>
    <row r="42" spans="1:17">
      <c r="A42" s="12"/>
      <c r="B42" s="25">
        <v>334.7</v>
      </c>
      <c r="C42" s="20" t="s">
        <v>37</v>
      </c>
      <c r="D42" s="46">
        <v>0</v>
      </c>
      <c r="E42" s="46">
        <v>0</v>
      </c>
      <c r="F42" s="46">
        <v>0</v>
      </c>
      <c r="G42" s="46">
        <v>27061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27061</v>
      </c>
      <c r="P42" s="47">
        <f t="shared" si="7"/>
        <v>0.19896770019190188</v>
      </c>
      <c r="Q42" s="9"/>
    </row>
    <row r="43" spans="1:17">
      <c r="A43" s="12"/>
      <c r="B43" s="25">
        <v>335.125</v>
      </c>
      <c r="C43" s="20" t="s">
        <v>189</v>
      </c>
      <c r="D43" s="46">
        <v>4157744</v>
      </c>
      <c r="E43" s="46">
        <v>0</v>
      </c>
      <c r="F43" s="46">
        <v>0</v>
      </c>
      <c r="G43" s="46">
        <v>1163130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5320874</v>
      </c>
      <c r="P43" s="47">
        <f t="shared" si="7"/>
        <v>39.122059893976044</v>
      </c>
      <c r="Q43" s="9"/>
    </row>
    <row r="44" spans="1:17">
      <c r="A44" s="12"/>
      <c r="B44" s="25">
        <v>335.14</v>
      </c>
      <c r="C44" s="20" t="s">
        <v>128</v>
      </c>
      <c r="D44" s="46">
        <v>27980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27980</v>
      </c>
      <c r="P44" s="47">
        <f t="shared" si="7"/>
        <v>0.20572470534604836</v>
      </c>
      <c r="Q44" s="9"/>
    </row>
    <row r="45" spans="1:17">
      <c r="A45" s="12"/>
      <c r="B45" s="25">
        <v>335.15</v>
      </c>
      <c r="C45" s="20" t="s">
        <v>129</v>
      </c>
      <c r="D45" s="46">
        <v>24344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24344</v>
      </c>
      <c r="P45" s="47">
        <f t="shared" si="7"/>
        <v>0.17899078723889211</v>
      </c>
      <c r="Q45" s="9"/>
    </row>
    <row r="46" spans="1:17">
      <c r="A46" s="12"/>
      <c r="B46" s="25">
        <v>335.18</v>
      </c>
      <c r="C46" s="20" t="s">
        <v>190</v>
      </c>
      <c r="D46" s="46">
        <v>10030382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10030382</v>
      </c>
      <c r="P46" s="47">
        <f t="shared" si="7"/>
        <v>73.749012918452721</v>
      </c>
      <c r="Q46" s="9"/>
    </row>
    <row r="47" spans="1:17">
      <c r="A47" s="12"/>
      <c r="B47" s="25">
        <v>335.21</v>
      </c>
      <c r="C47" s="20" t="s">
        <v>43</v>
      </c>
      <c r="D47" s="46">
        <v>63962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63962</v>
      </c>
      <c r="P47" s="47">
        <f t="shared" si="7"/>
        <v>0.47028461770350055</v>
      </c>
      <c r="Q47" s="9"/>
    </row>
    <row r="48" spans="1:17">
      <c r="A48" s="12"/>
      <c r="B48" s="25">
        <v>335.45</v>
      </c>
      <c r="C48" s="20" t="s">
        <v>191</v>
      </c>
      <c r="D48" s="46">
        <v>63416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5" si="8">SUM(D48:N48)</f>
        <v>63416</v>
      </c>
      <c r="P48" s="47">
        <f t="shared" si="7"/>
        <v>0.46627011844978566</v>
      </c>
      <c r="Q48" s="9"/>
    </row>
    <row r="49" spans="1:17">
      <c r="A49" s="12"/>
      <c r="B49" s="25">
        <v>337.2</v>
      </c>
      <c r="C49" s="20" t="s">
        <v>45</v>
      </c>
      <c r="D49" s="46">
        <v>0</v>
      </c>
      <c r="E49" s="46">
        <v>98400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98400</v>
      </c>
      <c r="P49" s="47">
        <f t="shared" si="7"/>
        <v>0.72349217319696779</v>
      </c>
      <c r="Q49" s="9"/>
    </row>
    <row r="50" spans="1:17">
      <c r="A50" s="12"/>
      <c r="B50" s="25">
        <v>337.3</v>
      </c>
      <c r="C50" s="20" t="s">
        <v>101</v>
      </c>
      <c r="D50" s="46">
        <v>0</v>
      </c>
      <c r="E50" s="46">
        <v>821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821</v>
      </c>
      <c r="P50" s="47">
        <f t="shared" si="7"/>
        <v>6.0364540060438062E-3</v>
      </c>
      <c r="Q50" s="9"/>
    </row>
    <row r="51" spans="1:17">
      <c r="A51" s="12"/>
      <c r="B51" s="25">
        <v>337.4</v>
      </c>
      <c r="C51" s="20" t="s">
        <v>46</v>
      </c>
      <c r="D51" s="46">
        <v>615646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615646</v>
      </c>
      <c r="P51" s="47">
        <f t="shared" si="7"/>
        <v>4.5265758380083376</v>
      </c>
      <c r="Q51" s="9"/>
    </row>
    <row r="52" spans="1:17">
      <c r="A52" s="12"/>
      <c r="B52" s="25">
        <v>337.6</v>
      </c>
      <c r="C52" s="20" t="s">
        <v>132</v>
      </c>
      <c r="D52" s="46">
        <v>11332</v>
      </c>
      <c r="E52" s="46">
        <v>68147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79479</v>
      </c>
      <c r="P52" s="47">
        <f t="shared" si="7"/>
        <v>0.58437433367400204</v>
      </c>
      <c r="Q52" s="9"/>
    </row>
    <row r="53" spans="1:17">
      <c r="A53" s="12"/>
      <c r="B53" s="25">
        <v>337.7</v>
      </c>
      <c r="C53" s="20" t="s">
        <v>158</v>
      </c>
      <c r="D53" s="46">
        <v>0</v>
      </c>
      <c r="E53" s="46">
        <v>0</v>
      </c>
      <c r="F53" s="46">
        <v>0</v>
      </c>
      <c r="G53" s="46">
        <v>500000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8"/>
        <v>500000</v>
      </c>
      <c r="P53" s="47">
        <f t="shared" si="7"/>
        <v>3.6762813678707715</v>
      </c>
      <c r="Q53" s="9"/>
    </row>
    <row r="54" spans="1:17">
      <c r="A54" s="12"/>
      <c r="B54" s="25">
        <v>337.9</v>
      </c>
      <c r="C54" s="20" t="s">
        <v>159</v>
      </c>
      <c r="D54" s="46">
        <v>0</v>
      </c>
      <c r="E54" s="46">
        <v>6113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8"/>
        <v>6113</v>
      </c>
      <c r="P54" s="47">
        <f t="shared" si="7"/>
        <v>4.4946216003588051E-2</v>
      </c>
      <c r="Q54" s="9"/>
    </row>
    <row r="55" spans="1:17">
      <c r="A55" s="12"/>
      <c r="B55" s="25">
        <v>338</v>
      </c>
      <c r="C55" s="20" t="s">
        <v>47</v>
      </c>
      <c r="D55" s="46">
        <v>1441548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8"/>
        <v>1441548</v>
      </c>
      <c r="P55" s="47">
        <f t="shared" si="7"/>
        <v>10.599072106582749</v>
      </c>
      <c r="Q55" s="9"/>
    </row>
    <row r="56" spans="1:17" ht="15.75">
      <c r="A56" s="29" t="s">
        <v>53</v>
      </c>
      <c r="B56" s="30"/>
      <c r="C56" s="31"/>
      <c r="D56" s="32">
        <f t="shared" ref="D56:N56" si="9">SUM(D57:D72)</f>
        <v>15642853</v>
      </c>
      <c r="E56" s="32">
        <f t="shared" si="9"/>
        <v>1482533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47537884</v>
      </c>
      <c r="J56" s="32">
        <f t="shared" si="9"/>
        <v>36760344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si="9"/>
        <v>0</v>
      </c>
      <c r="O56" s="32">
        <f>SUM(D56:N56)</f>
        <v>101423614</v>
      </c>
      <c r="P56" s="45">
        <f t="shared" si="7"/>
        <v>745.72348482063421</v>
      </c>
      <c r="Q56" s="10"/>
    </row>
    <row r="57" spans="1:17">
      <c r="A57" s="12"/>
      <c r="B57" s="25">
        <v>341.2</v>
      </c>
      <c r="C57" s="20" t="s">
        <v>133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36760344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72" si="10">SUM(D57:N57)</f>
        <v>36760344</v>
      </c>
      <c r="P57" s="47">
        <f t="shared" si="7"/>
        <v>270.28273544744019</v>
      </c>
      <c r="Q57" s="9"/>
    </row>
    <row r="58" spans="1:17">
      <c r="A58" s="12"/>
      <c r="B58" s="25">
        <v>341.3</v>
      </c>
      <c r="C58" s="20" t="s">
        <v>134</v>
      </c>
      <c r="D58" s="46">
        <v>5641930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5641930</v>
      </c>
      <c r="P58" s="47">
        <f t="shared" si="7"/>
        <v>41.482644275662281</v>
      </c>
      <c r="Q58" s="9"/>
    </row>
    <row r="59" spans="1:17">
      <c r="A59" s="12"/>
      <c r="B59" s="25">
        <v>341.9</v>
      </c>
      <c r="C59" s="20" t="s">
        <v>135</v>
      </c>
      <c r="D59" s="46">
        <v>2495600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2495600</v>
      </c>
      <c r="P59" s="47">
        <f t="shared" si="7"/>
        <v>18.349055563316593</v>
      </c>
      <c r="Q59" s="9"/>
    </row>
    <row r="60" spans="1:17">
      <c r="A60" s="12"/>
      <c r="B60" s="25">
        <v>342.1</v>
      </c>
      <c r="C60" s="20" t="s">
        <v>59</v>
      </c>
      <c r="D60" s="46">
        <v>343000</v>
      </c>
      <c r="E60" s="46">
        <v>1432458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1775458</v>
      </c>
      <c r="P60" s="47">
        <f t="shared" si="7"/>
        <v>13.054166329674208</v>
      </c>
      <c r="Q60" s="9"/>
    </row>
    <row r="61" spans="1:17">
      <c r="A61" s="12"/>
      <c r="B61" s="25">
        <v>342.2</v>
      </c>
      <c r="C61" s="20" t="s">
        <v>136</v>
      </c>
      <c r="D61" s="46">
        <v>0</v>
      </c>
      <c r="E61" s="46">
        <v>50075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50075</v>
      </c>
      <c r="P61" s="47">
        <f t="shared" si="7"/>
        <v>0.36817957899225773</v>
      </c>
      <c r="Q61" s="9"/>
    </row>
    <row r="62" spans="1:17">
      <c r="A62" s="12"/>
      <c r="B62" s="25">
        <v>342.5</v>
      </c>
      <c r="C62" s="20" t="s">
        <v>60</v>
      </c>
      <c r="D62" s="46">
        <v>1684854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1684854</v>
      </c>
      <c r="P62" s="47">
        <f t="shared" si="7"/>
        <v>12.387994735565082</v>
      </c>
      <c r="Q62" s="9"/>
    </row>
    <row r="63" spans="1:17">
      <c r="A63" s="12"/>
      <c r="B63" s="25">
        <v>342.6</v>
      </c>
      <c r="C63" s="20" t="s">
        <v>61</v>
      </c>
      <c r="D63" s="46">
        <v>1685524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1685524</v>
      </c>
      <c r="P63" s="47">
        <f t="shared" si="7"/>
        <v>12.392920952598027</v>
      </c>
      <c r="Q63" s="9"/>
    </row>
    <row r="64" spans="1:17">
      <c r="A64" s="12"/>
      <c r="B64" s="25">
        <v>343.3</v>
      </c>
      <c r="C64" s="20" t="s">
        <v>62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20771867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20771867</v>
      </c>
      <c r="P64" s="47">
        <f t="shared" si="7"/>
        <v>152.72645525597946</v>
      </c>
      <c r="Q64" s="9"/>
    </row>
    <row r="65" spans="1:17">
      <c r="A65" s="12"/>
      <c r="B65" s="25">
        <v>343.5</v>
      </c>
      <c r="C65" s="20" t="s">
        <v>64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25997390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25997390</v>
      </c>
      <c r="P65" s="47">
        <f t="shared" si="7"/>
        <v>191.14744094053984</v>
      </c>
      <c r="Q65" s="9"/>
    </row>
    <row r="66" spans="1:17">
      <c r="A66" s="12"/>
      <c r="B66" s="25">
        <v>343.6</v>
      </c>
      <c r="C66" s="20" t="s">
        <v>138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768627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768627</v>
      </c>
      <c r="P66" s="47">
        <f t="shared" si="7"/>
        <v>5.6513782378848152</v>
      </c>
      <c r="Q66" s="9"/>
    </row>
    <row r="67" spans="1:17">
      <c r="A67" s="12"/>
      <c r="B67" s="25">
        <v>343.9</v>
      </c>
      <c r="C67" s="20" t="s">
        <v>111</v>
      </c>
      <c r="D67" s="46">
        <v>127016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127016</v>
      </c>
      <c r="P67" s="47">
        <f t="shared" si="7"/>
        <v>0.93389310844294782</v>
      </c>
      <c r="Q67" s="9"/>
    </row>
    <row r="68" spans="1:17">
      <c r="A68" s="12"/>
      <c r="B68" s="25">
        <v>346.9</v>
      </c>
      <c r="C68" s="20" t="s">
        <v>139</v>
      </c>
      <c r="D68" s="46">
        <v>837743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837743</v>
      </c>
      <c r="P68" s="47">
        <f t="shared" si="7"/>
        <v>6.1595579639283269</v>
      </c>
      <c r="Q68" s="9"/>
    </row>
    <row r="69" spans="1:17">
      <c r="A69" s="12"/>
      <c r="B69" s="25">
        <v>347.2</v>
      </c>
      <c r="C69" s="20" t="s">
        <v>65</v>
      </c>
      <c r="D69" s="46">
        <v>1265113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1265113</v>
      </c>
      <c r="P69" s="47">
        <f t="shared" ref="P69:P95" si="11">(O69/P$97)</f>
        <v>9.3018227003021909</v>
      </c>
      <c r="Q69" s="9"/>
    </row>
    <row r="70" spans="1:17">
      <c r="A70" s="12"/>
      <c r="B70" s="25">
        <v>347.3</v>
      </c>
      <c r="C70" s="20" t="s">
        <v>66</v>
      </c>
      <c r="D70" s="46">
        <v>463001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0"/>
        <v>463001</v>
      </c>
      <c r="P70" s="47">
        <f t="shared" si="11"/>
        <v>3.4042438992110702</v>
      </c>
      <c r="Q70" s="9"/>
    </row>
    <row r="71" spans="1:17">
      <c r="A71" s="12"/>
      <c r="B71" s="25">
        <v>347.4</v>
      </c>
      <c r="C71" s="20" t="s">
        <v>103</v>
      </c>
      <c r="D71" s="46">
        <v>19355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19355</v>
      </c>
      <c r="P71" s="47">
        <f t="shared" si="11"/>
        <v>0.14230885175027755</v>
      </c>
      <c r="Q71" s="9"/>
    </row>
    <row r="72" spans="1:17">
      <c r="A72" s="12"/>
      <c r="B72" s="25">
        <v>349</v>
      </c>
      <c r="C72" s="20" t="s">
        <v>192</v>
      </c>
      <c r="D72" s="46">
        <v>1079717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0"/>
        <v>1079717</v>
      </c>
      <c r="P72" s="47">
        <f t="shared" si="11"/>
        <v>7.9386869793466515</v>
      </c>
      <c r="Q72" s="9"/>
    </row>
    <row r="73" spans="1:17" ht="15.75">
      <c r="A73" s="29" t="s">
        <v>54</v>
      </c>
      <c r="B73" s="30"/>
      <c r="C73" s="31"/>
      <c r="D73" s="32">
        <f t="shared" ref="D73:N73" si="12">SUM(D74:D78)</f>
        <v>315395</v>
      </c>
      <c r="E73" s="32">
        <f t="shared" si="12"/>
        <v>157597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2"/>
        <v>0</v>
      </c>
      <c r="O73" s="32">
        <f t="shared" ref="O73:O80" si="13">SUM(D73:N73)</f>
        <v>472992</v>
      </c>
      <c r="P73" s="45">
        <f t="shared" si="11"/>
        <v>3.4777033535038639</v>
      </c>
      <c r="Q73" s="10"/>
    </row>
    <row r="74" spans="1:17">
      <c r="A74" s="13"/>
      <c r="B74" s="39">
        <v>351.5</v>
      </c>
      <c r="C74" s="21" t="s">
        <v>104</v>
      </c>
      <c r="D74" s="46">
        <v>86812</v>
      </c>
      <c r="E74" s="46">
        <v>30218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117030</v>
      </c>
      <c r="P74" s="47">
        <f t="shared" si="11"/>
        <v>0.86047041696383275</v>
      </c>
      <c r="Q74" s="9"/>
    </row>
    <row r="75" spans="1:17">
      <c r="A75" s="13"/>
      <c r="B75" s="39">
        <v>354</v>
      </c>
      <c r="C75" s="21" t="s">
        <v>74</v>
      </c>
      <c r="D75" s="46">
        <v>176113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176113</v>
      </c>
      <c r="P75" s="47">
        <f t="shared" si="11"/>
        <v>1.2948818810796503</v>
      </c>
      <c r="Q75" s="9"/>
    </row>
    <row r="76" spans="1:17">
      <c r="A76" s="13"/>
      <c r="B76" s="39">
        <v>355</v>
      </c>
      <c r="C76" s="21" t="s">
        <v>105</v>
      </c>
      <c r="D76" s="46">
        <v>0</v>
      </c>
      <c r="E76" s="46">
        <v>51630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51630</v>
      </c>
      <c r="P76" s="47">
        <f t="shared" si="11"/>
        <v>0.37961281404633584</v>
      </c>
      <c r="Q76" s="9"/>
    </row>
    <row r="77" spans="1:17">
      <c r="A77" s="13"/>
      <c r="B77" s="39">
        <v>356</v>
      </c>
      <c r="C77" s="21" t="s">
        <v>106</v>
      </c>
      <c r="D77" s="46">
        <v>0</v>
      </c>
      <c r="E77" s="46">
        <v>75749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75749</v>
      </c>
      <c r="P77" s="47">
        <f t="shared" si="11"/>
        <v>0.55694927466968613</v>
      </c>
      <c r="Q77" s="9"/>
    </row>
    <row r="78" spans="1:17">
      <c r="A78" s="13"/>
      <c r="B78" s="39">
        <v>358.2</v>
      </c>
      <c r="C78" s="21" t="s">
        <v>193</v>
      </c>
      <c r="D78" s="46">
        <v>52470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3"/>
        <v>52470</v>
      </c>
      <c r="P78" s="47">
        <f t="shared" si="11"/>
        <v>0.38578896674435875</v>
      </c>
      <c r="Q78" s="9"/>
    </row>
    <row r="79" spans="1:17" ht="15.75">
      <c r="A79" s="29" t="s">
        <v>4</v>
      </c>
      <c r="B79" s="30"/>
      <c r="C79" s="31"/>
      <c r="D79" s="32">
        <f t="shared" ref="D79:N79" si="14">SUM(D80:D88)</f>
        <v>3515883</v>
      </c>
      <c r="E79" s="32">
        <f t="shared" si="14"/>
        <v>171988</v>
      </c>
      <c r="F79" s="32">
        <f t="shared" si="14"/>
        <v>3310</v>
      </c>
      <c r="G79" s="32">
        <f t="shared" si="14"/>
        <v>38784</v>
      </c>
      <c r="H79" s="32">
        <f t="shared" si="14"/>
        <v>0</v>
      </c>
      <c r="I79" s="32">
        <f t="shared" si="14"/>
        <v>228133</v>
      </c>
      <c r="J79" s="32">
        <f t="shared" si="14"/>
        <v>1461518</v>
      </c>
      <c r="K79" s="32">
        <f t="shared" si="14"/>
        <v>177462159</v>
      </c>
      <c r="L79" s="32">
        <f t="shared" si="14"/>
        <v>0</v>
      </c>
      <c r="M79" s="32">
        <f t="shared" si="14"/>
        <v>0</v>
      </c>
      <c r="N79" s="32">
        <f t="shared" si="14"/>
        <v>0</v>
      </c>
      <c r="O79" s="32">
        <f t="shared" si="13"/>
        <v>182881775</v>
      </c>
      <c r="P79" s="45">
        <f t="shared" si="11"/>
        <v>1344.6497239112693</v>
      </c>
      <c r="Q79" s="10"/>
    </row>
    <row r="80" spans="1:17">
      <c r="A80" s="12"/>
      <c r="B80" s="25">
        <v>361.1</v>
      </c>
      <c r="C80" s="20" t="s">
        <v>75</v>
      </c>
      <c r="D80" s="46">
        <v>107397</v>
      </c>
      <c r="E80" s="46">
        <v>3476</v>
      </c>
      <c r="F80" s="46">
        <v>3273</v>
      </c>
      <c r="G80" s="46">
        <v>36668</v>
      </c>
      <c r="H80" s="46">
        <v>0</v>
      </c>
      <c r="I80" s="46">
        <v>178248</v>
      </c>
      <c r="J80" s="46">
        <v>52571</v>
      </c>
      <c r="K80" s="46">
        <v>10506361</v>
      </c>
      <c r="L80" s="46">
        <v>0</v>
      </c>
      <c r="M80" s="46">
        <v>0</v>
      </c>
      <c r="N80" s="46">
        <v>0</v>
      </c>
      <c r="O80" s="46">
        <f t="shared" si="13"/>
        <v>10887994</v>
      </c>
      <c r="P80" s="47">
        <f t="shared" si="11"/>
        <v>80.054658951377505</v>
      </c>
      <c r="Q80" s="9"/>
    </row>
    <row r="81" spans="1:120">
      <c r="A81" s="12"/>
      <c r="B81" s="25">
        <v>361.2</v>
      </c>
      <c r="C81" s="20" t="s">
        <v>171</v>
      </c>
      <c r="D81" s="46">
        <v>99</v>
      </c>
      <c r="E81" s="46">
        <v>12</v>
      </c>
      <c r="F81" s="46">
        <v>37</v>
      </c>
      <c r="G81" s="46">
        <v>75</v>
      </c>
      <c r="H81" s="46">
        <v>0</v>
      </c>
      <c r="I81" s="46">
        <v>215</v>
      </c>
      <c r="J81" s="46">
        <v>213</v>
      </c>
      <c r="K81" s="46">
        <v>0</v>
      </c>
      <c r="L81" s="46">
        <v>0</v>
      </c>
      <c r="M81" s="46">
        <v>0</v>
      </c>
      <c r="N81" s="46">
        <v>0</v>
      </c>
      <c r="O81" s="46">
        <f t="shared" ref="O81:O88" si="15">SUM(D81:N81)</f>
        <v>651</v>
      </c>
      <c r="P81" s="47">
        <f t="shared" si="11"/>
        <v>4.7865183409677445E-3</v>
      </c>
      <c r="Q81" s="9"/>
    </row>
    <row r="82" spans="1:120">
      <c r="A82" s="12"/>
      <c r="B82" s="25">
        <v>361.3</v>
      </c>
      <c r="C82" s="20" t="s">
        <v>76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125341250</v>
      </c>
      <c r="L82" s="46">
        <v>0</v>
      </c>
      <c r="M82" s="46">
        <v>0</v>
      </c>
      <c r="N82" s="46">
        <v>0</v>
      </c>
      <c r="O82" s="46">
        <f t="shared" si="15"/>
        <v>125341250</v>
      </c>
      <c r="P82" s="47">
        <f t="shared" si="11"/>
        <v>921.57940400126461</v>
      </c>
      <c r="Q82" s="9"/>
    </row>
    <row r="83" spans="1:120">
      <c r="A83" s="12"/>
      <c r="B83" s="25">
        <v>362</v>
      </c>
      <c r="C83" s="20" t="s">
        <v>77</v>
      </c>
      <c r="D83" s="46">
        <v>685355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685355</v>
      </c>
      <c r="P83" s="47">
        <f t="shared" si="11"/>
        <v>5.039115633754145</v>
      </c>
      <c r="Q83" s="9"/>
    </row>
    <row r="84" spans="1:120">
      <c r="A84" s="12"/>
      <c r="B84" s="25">
        <v>364</v>
      </c>
      <c r="C84" s="20" t="s">
        <v>140</v>
      </c>
      <c r="D84" s="46">
        <v>171626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171626</v>
      </c>
      <c r="P84" s="47">
        <f t="shared" si="11"/>
        <v>1.2618909320843781</v>
      </c>
      <c r="Q84" s="9"/>
    </row>
    <row r="85" spans="1:120">
      <c r="A85" s="12"/>
      <c r="B85" s="25">
        <v>366</v>
      </c>
      <c r="C85" s="20" t="s">
        <v>79</v>
      </c>
      <c r="D85" s="46">
        <v>554659</v>
      </c>
      <c r="E85" s="46">
        <v>168500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723159</v>
      </c>
      <c r="P85" s="47">
        <f t="shared" si="11"/>
        <v>5.3170719154161183</v>
      </c>
      <c r="Q85" s="9"/>
    </row>
    <row r="86" spans="1:120">
      <c r="A86" s="12"/>
      <c r="B86" s="25">
        <v>368</v>
      </c>
      <c r="C86" s="20" t="s">
        <v>80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41611400</v>
      </c>
      <c r="L86" s="46">
        <v>0</v>
      </c>
      <c r="M86" s="46">
        <v>0</v>
      </c>
      <c r="N86" s="46">
        <v>0</v>
      </c>
      <c r="O86" s="46">
        <f t="shared" si="15"/>
        <v>41611400</v>
      </c>
      <c r="P86" s="47">
        <f t="shared" si="11"/>
        <v>305.95042902203562</v>
      </c>
      <c r="Q86" s="9"/>
    </row>
    <row r="87" spans="1:120">
      <c r="A87" s="12"/>
      <c r="B87" s="25">
        <v>369.3</v>
      </c>
      <c r="C87" s="20" t="s">
        <v>160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1408734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1408734</v>
      </c>
      <c r="P87" s="47">
        <f t="shared" si="11"/>
        <v>10.357805112972127</v>
      </c>
      <c r="Q87" s="9"/>
    </row>
    <row r="88" spans="1:120">
      <c r="A88" s="12"/>
      <c r="B88" s="25">
        <v>369.9</v>
      </c>
      <c r="C88" s="20" t="s">
        <v>81</v>
      </c>
      <c r="D88" s="46">
        <v>1996747</v>
      </c>
      <c r="E88" s="46">
        <v>0</v>
      </c>
      <c r="F88" s="46">
        <v>0</v>
      </c>
      <c r="G88" s="46">
        <v>2041</v>
      </c>
      <c r="H88" s="46">
        <v>0</v>
      </c>
      <c r="I88" s="46">
        <v>49670</v>
      </c>
      <c r="J88" s="46">
        <v>0</v>
      </c>
      <c r="K88" s="46">
        <v>3148</v>
      </c>
      <c r="L88" s="46">
        <v>0</v>
      </c>
      <c r="M88" s="46">
        <v>0</v>
      </c>
      <c r="N88" s="46">
        <v>0</v>
      </c>
      <c r="O88" s="46">
        <f t="shared" si="15"/>
        <v>2051606</v>
      </c>
      <c r="P88" s="47">
        <f t="shared" si="11"/>
        <v>15.084561824023764</v>
      </c>
      <c r="Q88" s="9"/>
    </row>
    <row r="89" spans="1:120" ht="15.75">
      <c r="A89" s="29" t="s">
        <v>55</v>
      </c>
      <c r="B89" s="30"/>
      <c r="C89" s="31"/>
      <c r="D89" s="32">
        <f t="shared" ref="D89:N89" si="16">SUM(D90:D94)</f>
        <v>19415214</v>
      </c>
      <c r="E89" s="32">
        <f t="shared" si="16"/>
        <v>100000</v>
      </c>
      <c r="F89" s="32">
        <f t="shared" si="16"/>
        <v>63124930</v>
      </c>
      <c r="G89" s="32">
        <f t="shared" si="16"/>
        <v>0</v>
      </c>
      <c r="H89" s="32">
        <f t="shared" si="16"/>
        <v>0</v>
      </c>
      <c r="I89" s="32">
        <f t="shared" si="16"/>
        <v>7871888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6"/>
        <v>0</v>
      </c>
      <c r="O89" s="32">
        <f t="shared" ref="O89:O95" si="17">SUM(D89:N89)</f>
        <v>90512032</v>
      </c>
      <c r="P89" s="45">
        <f t="shared" si="11"/>
        <v>665.49539361944608</v>
      </c>
      <c r="Q89" s="9"/>
    </row>
    <row r="90" spans="1:120">
      <c r="A90" s="12"/>
      <c r="B90" s="25">
        <v>381</v>
      </c>
      <c r="C90" s="20" t="s">
        <v>82</v>
      </c>
      <c r="D90" s="46">
        <v>17927482</v>
      </c>
      <c r="E90" s="46">
        <v>100000</v>
      </c>
      <c r="F90" s="46">
        <v>12124930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7"/>
        <v>30152412</v>
      </c>
      <c r="P90" s="47">
        <f t="shared" si="11"/>
        <v>221.69750086392611</v>
      </c>
      <c r="Q90" s="9"/>
    </row>
    <row r="91" spans="1:120">
      <c r="A91" s="12"/>
      <c r="B91" s="25">
        <v>385</v>
      </c>
      <c r="C91" s="20" t="s">
        <v>155</v>
      </c>
      <c r="D91" s="46">
        <v>0</v>
      </c>
      <c r="E91" s="46">
        <v>0</v>
      </c>
      <c r="F91" s="46">
        <v>51000000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7"/>
        <v>51000000</v>
      </c>
      <c r="P91" s="47">
        <f t="shared" si="11"/>
        <v>374.98069952281867</v>
      </c>
      <c r="Q91" s="9"/>
    </row>
    <row r="92" spans="1:120">
      <c r="A92" s="12"/>
      <c r="B92" s="25">
        <v>388.1</v>
      </c>
      <c r="C92" s="20" t="s">
        <v>164</v>
      </c>
      <c r="D92" s="46">
        <v>1487732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7"/>
        <v>1487732</v>
      </c>
      <c r="P92" s="47">
        <f t="shared" si="11"/>
        <v>10.938642863970237</v>
      </c>
      <c r="Q92" s="9"/>
    </row>
    <row r="93" spans="1:120">
      <c r="A93" s="12"/>
      <c r="B93" s="25">
        <v>389.7</v>
      </c>
      <c r="C93" s="20" t="s">
        <v>84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5545000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7"/>
        <v>5545000</v>
      </c>
      <c r="P93" s="47">
        <f t="shared" si="11"/>
        <v>40.769960369686856</v>
      </c>
      <c r="Q93" s="9"/>
    </row>
    <row r="94" spans="1:120" ht="15.75" thickBot="1">
      <c r="A94" s="12"/>
      <c r="B94" s="25">
        <v>389.8</v>
      </c>
      <c r="C94" s="20" t="s">
        <v>85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2326888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7"/>
        <v>2326888</v>
      </c>
      <c r="P94" s="47">
        <f t="shared" si="11"/>
        <v>17.108589999044167</v>
      </c>
      <c r="Q94" s="9"/>
    </row>
    <row r="95" spans="1:120" ht="16.5" thickBot="1">
      <c r="A95" s="14" t="s">
        <v>69</v>
      </c>
      <c r="B95" s="23"/>
      <c r="C95" s="22"/>
      <c r="D95" s="15">
        <f t="shared" ref="D95:N95" si="18">SUM(D5,D16,D29,D56,D73,D79,D89)</f>
        <v>189149755</v>
      </c>
      <c r="E95" s="15">
        <f t="shared" si="18"/>
        <v>20546595</v>
      </c>
      <c r="F95" s="15">
        <f t="shared" si="18"/>
        <v>63128240</v>
      </c>
      <c r="G95" s="15">
        <f t="shared" si="18"/>
        <v>9489805</v>
      </c>
      <c r="H95" s="15">
        <f t="shared" si="18"/>
        <v>0</v>
      </c>
      <c r="I95" s="15">
        <f t="shared" si="18"/>
        <v>65688562</v>
      </c>
      <c r="J95" s="15">
        <f t="shared" si="18"/>
        <v>38221862</v>
      </c>
      <c r="K95" s="15">
        <f t="shared" si="18"/>
        <v>177462159</v>
      </c>
      <c r="L95" s="15">
        <f t="shared" si="18"/>
        <v>0</v>
      </c>
      <c r="M95" s="15">
        <f t="shared" si="18"/>
        <v>0</v>
      </c>
      <c r="N95" s="15">
        <f t="shared" si="18"/>
        <v>0</v>
      </c>
      <c r="O95" s="15">
        <f t="shared" si="17"/>
        <v>563686978</v>
      </c>
      <c r="P95" s="38">
        <f t="shared" si="11"/>
        <v>4144.5438690655628</v>
      </c>
      <c r="Q95" s="6"/>
      <c r="R95" s="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</row>
    <row r="96" spans="1:120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9"/>
    </row>
    <row r="97" spans="1:16">
      <c r="A97" s="40"/>
      <c r="B97" s="41"/>
      <c r="C97" s="41"/>
      <c r="D97" s="42"/>
      <c r="E97" s="42"/>
      <c r="F97" s="42"/>
      <c r="G97" s="42"/>
      <c r="H97" s="42"/>
      <c r="I97" s="42"/>
      <c r="J97" s="42"/>
      <c r="K97" s="42"/>
      <c r="L97" s="42"/>
      <c r="M97" s="118" t="s">
        <v>194</v>
      </c>
      <c r="N97" s="118"/>
      <c r="O97" s="118"/>
      <c r="P97" s="43">
        <v>136007</v>
      </c>
    </row>
    <row r="98" spans="1:16">
      <c r="A98" s="119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7"/>
    </row>
    <row r="99" spans="1:16" ht="15.75" customHeight="1" thickBot="1">
      <c r="A99" s="120" t="s">
        <v>109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0"/>
    </row>
  </sheetData>
  <mergeCells count="10">
    <mergeCell ref="M97:O97"/>
    <mergeCell ref="A98:P98"/>
    <mergeCell ref="A99:P9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89604773</v>
      </c>
      <c r="E5" s="27">
        <f t="shared" si="0"/>
        <v>0</v>
      </c>
      <c r="F5" s="27">
        <f t="shared" si="0"/>
        <v>0</v>
      </c>
      <c r="G5" s="27">
        <f t="shared" si="0"/>
        <v>2176558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91781331</v>
      </c>
      <c r="O5" s="33">
        <f t="shared" ref="O5:O36" si="1">(N5/O$91)</f>
        <v>660.90119029616983</v>
      </c>
      <c r="P5" s="6"/>
    </row>
    <row r="6" spans="1:133">
      <c r="A6" s="12"/>
      <c r="B6" s="25">
        <v>311</v>
      </c>
      <c r="C6" s="20" t="s">
        <v>3</v>
      </c>
      <c r="D6" s="46">
        <v>70278101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70278101</v>
      </c>
      <c r="O6" s="47">
        <f t="shared" si="1"/>
        <v>506.06022048922398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1279502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1279502</v>
      </c>
      <c r="O7" s="47">
        <f t="shared" si="1"/>
        <v>9.2134684207873381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897056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897056</v>
      </c>
      <c r="O8" s="47">
        <f t="shared" si="1"/>
        <v>6.4595421716244337</v>
      </c>
      <c r="P8" s="9"/>
    </row>
    <row r="9" spans="1:133">
      <c r="A9" s="12"/>
      <c r="B9" s="25">
        <v>312.51</v>
      </c>
      <c r="C9" s="20" t="s">
        <v>117</v>
      </c>
      <c r="D9" s="46">
        <v>1160486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1160486</v>
      </c>
      <c r="O9" s="47">
        <f t="shared" si="1"/>
        <v>8.3564551784724177</v>
      </c>
      <c r="P9" s="9"/>
    </row>
    <row r="10" spans="1:133">
      <c r="A10" s="12"/>
      <c r="B10" s="25">
        <v>312.52</v>
      </c>
      <c r="C10" s="20" t="s">
        <v>118</v>
      </c>
      <c r="D10" s="46">
        <v>1231452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1231452</v>
      </c>
      <c r="O10" s="47">
        <f t="shared" si="1"/>
        <v>8.8674688384351175</v>
      </c>
      <c r="P10" s="9"/>
    </row>
    <row r="11" spans="1:133">
      <c r="A11" s="12"/>
      <c r="B11" s="25">
        <v>314.10000000000002</v>
      </c>
      <c r="C11" s="20" t="s">
        <v>11</v>
      </c>
      <c r="D11" s="46">
        <v>9088114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9088114</v>
      </c>
      <c r="O11" s="47">
        <f t="shared" si="1"/>
        <v>65.441907354201319</v>
      </c>
      <c r="P11" s="9"/>
    </row>
    <row r="12" spans="1:133">
      <c r="A12" s="12"/>
      <c r="B12" s="25">
        <v>314.3</v>
      </c>
      <c r="C12" s="20" t="s">
        <v>12</v>
      </c>
      <c r="D12" s="46">
        <v>1933205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1933205</v>
      </c>
      <c r="O12" s="47">
        <f t="shared" si="1"/>
        <v>13.920668524479201</v>
      </c>
      <c r="P12" s="9"/>
    </row>
    <row r="13" spans="1:133">
      <c r="A13" s="12"/>
      <c r="B13" s="25">
        <v>314.39999999999998</v>
      </c>
      <c r="C13" s="20" t="s">
        <v>13</v>
      </c>
      <c r="D13" s="46">
        <v>162002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162002</v>
      </c>
      <c r="O13" s="47">
        <f t="shared" si="1"/>
        <v>1.1665478530743918</v>
      </c>
      <c r="P13" s="9"/>
    </row>
    <row r="14" spans="1:133">
      <c r="A14" s="12"/>
      <c r="B14" s="25">
        <v>315</v>
      </c>
      <c r="C14" s="20" t="s">
        <v>119</v>
      </c>
      <c r="D14" s="46">
        <v>3625130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3625130</v>
      </c>
      <c r="O14" s="47">
        <f t="shared" si="1"/>
        <v>26.103922288709828</v>
      </c>
      <c r="P14" s="9"/>
    </row>
    <row r="15" spans="1:133">
      <c r="A15" s="12"/>
      <c r="B15" s="25">
        <v>316</v>
      </c>
      <c r="C15" s="20" t="s">
        <v>120</v>
      </c>
      <c r="D15" s="46">
        <v>2126283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2126283</v>
      </c>
      <c r="O15" s="47">
        <f t="shared" si="1"/>
        <v>15.310989177161867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SUM(D17:D28)</f>
        <v>40128034</v>
      </c>
      <c r="E16" s="32">
        <f t="shared" si="3"/>
        <v>0</v>
      </c>
      <c r="F16" s="32">
        <f t="shared" si="3"/>
        <v>0</v>
      </c>
      <c r="G16" s="32">
        <f t="shared" si="3"/>
        <v>5519404</v>
      </c>
      <c r="H16" s="32">
        <f t="shared" si="3"/>
        <v>0</v>
      </c>
      <c r="I16" s="32">
        <f t="shared" si="3"/>
        <v>10616771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56264209</v>
      </c>
      <c r="O16" s="45">
        <f t="shared" si="1"/>
        <v>405.14865380599542</v>
      </c>
      <c r="P16" s="10"/>
    </row>
    <row r="17" spans="1:16">
      <c r="A17" s="12"/>
      <c r="B17" s="25">
        <v>322</v>
      </c>
      <c r="C17" s="20" t="s">
        <v>0</v>
      </c>
      <c r="D17" s="46">
        <v>9567911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9567911</v>
      </c>
      <c r="O17" s="47">
        <f t="shared" si="1"/>
        <v>68.896840998610244</v>
      </c>
      <c r="P17" s="9"/>
    </row>
    <row r="18" spans="1:16">
      <c r="A18" s="12"/>
      <c r="B18" s="25">
        <v>323.10000000000002</v>
      </c>
      <c r="C18" s="20" t="s">
        <v>17</v>
      </c>
      <c r="D18" s="46">
        <v>6534052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6534052</v>
      </c>
      <c r="O18" s="47">
        <f t="shared" si="1"/>
        <v>47.050556983718934</v>
      </c>
      <c r="P18" s="9"/>
    </row>
    <row r="19" spans="1:16">
      <c r="A19" s="12"/>
      <c r="B19" s="25">
        <v>323.39999999999998</v>
      </c>
      <c r="C19" s="20" t="s">
        <v>18</v>
      </c>
      <c r="D19" s="46">
        <v>97765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97765</v>
      </c>
      <c r="O19" s="47">
        <f t="shared" si="1"/>
        <v>0.7039885362885514</v>
      </c>
      <c r="P19" s="9"/>
    </row>
    <row r="20" spans="1:16">
      <c r="A20" s="12"/>
      <c r="B20" s="25">
        <v>323.7</v>
      </c>
      <c r="C20" s="20" t="s">
        <v>19</v>
      </c>
      <c r="D20" s="46">
        <v>2334193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2334193</v>
      </c>
      <c r="O20" s="47">
        <f t="shared" si="1"/>
        <v>16.808112448064058</v>
      </c>
      <c r="P20" s="9"/>
    </row>
    <row r="21" spans="1:16">
      <c r="A21" s="12"/>
      <c r="B21" s="25">
        <v>323.89999999999998</v>
      </c>
      <c r="C21" s="20" t="s">
        <v>20</v>
      </c>
      <c r="D21" s="46">
        <v>150250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150250</v>
      </c>
      <c r="O21" s="47">
        <f t="shared" si="1"/>
        <v>1.0819237720795258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1179120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1179120</v>
      </c>
      <c r="O22" s="47">
        <f t="shared" si="1"/>
        <v>8.4906353286816003</v>
      </c>
      <c r="P22" s="9"/>
    </row>
    <row r="23" spans="1:16">
      <c r="A23" s="12"/>
      <c r="B23" s="25">
        <v>324.12</v>
      </c>
      <c r="C23" s="20" t="s">
        <v>174</v>
      </c>
      <c r="D23" s="46">
        <v>0</v>
      </c>
      <c r="E23" s="46">
        <v>0</v>
      </c>
      <c r="F23" s="46">
        <v>0</v>
      </c>
      <c r="G23" s="46">
        <v>526190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526190</v>
      </c>
      <c r="O23" s="47">
        <f t="shared" si="1"/>
        <v>3.7890014617672261</v>
      </c>
      <c r="P23" s="9"/>
    </row>
    <row r="24" spans="1:16">
      <c r="A24" s="12"/>
      <c r="B24" s="25">
        <v>324.20999999999998</v>
      </c>
      <c r="C24" s="20" t="s">
        <v>122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2493854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2493854</v>
      </c>
      <c r="O24" s="47">
        <f t="shared" si="1"/>
        <v>17.957803172682954</v>
      </c>
      <c r="P24" s="9"/>
    </row>
    <row r="25" spans="1:16">
      <c r="A25" s="12"/>
      <c r="B25" s="25">
        <v>324.22000000000003</v>
      </c>
      <c r="C25" s="20" t="s">
        <v>123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578619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578619</v>
      </c>
      <c r="O25" s="47">
        <f t="shared" si="1"/>
        <v>4.1665334514268428</v>
      </c>
      <c r="P25" s="9"/>
    </row>
    <row r="26" spans="1:16">
      <c r="A26" s="12"/>
      <c r="B26" s="25">
        <v>324.61</v>
      </c>
      <c r="C26" s="20" t="s">
        <v>22</v>
      </c>
      <c r="D26" s="46">
        <v>0</v>
      </c>
      <c r="E26" s="46">
        <v>0</v>
      </c>
      <c r="F26" s="46">
        <v>0</v>
      </c>
      <c r="G26" s="46">
        <v>3814094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3814094</v>
      </c>
      <c r="O26" s="47">
        <f t="shared" si="1"/>
        <v>27.464618752385274</v>
      </c>
      <c r="P26" s="9"/>
    </row>
    <row r="27" spans="1:16">
      <c r="A27" s="12"/>
      <c r="B27" s="25">
        <v>325.2</v>
      </c>
      <c r="C27" s="20" t="s">
        <v>24</v>
      </c>
      <c r="D27" s="46">
        <v>21441031</v>
      </c>
      <c r="E27" s="46">
        <v>0</v>
      </c>
      <c r="F27" s="46">
        <v>0</v>
      </c>
      <c r="G27" s="46">
        <v>0</v>
      </c>
      <c r="H27" s="46">
        <v>0</v>
      </c>
      <c r="I27" s="46">
        <v>5478502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26919533</v>
      </c>
      <c r="O27" s="47">
        <f t="shared" si="1"/>
        <v>193.84281321783212</v>
      </c>
      <c r="P27" s="9"/>
    </row>
    <row r="28" spans="1:16">
      <c r="A28" s="12"/>
      <c r="B28" s="25">
        <v>329</v>
      </c>
      <c r="C28" s="20" t="s">
        <v>124</v>
      </c>
      <c r="D28" s="46">
        <v>2832</v>
      </c>
      <c r="E28" s="46">
        <v>0</v>
      </c>
      <c r="F28" s="46">
        <v>0</v>
      </c>
      <c r="G28" s="46">
        <v>0</v>
      </c>
      <c r="H28" s="46">
        <v>0</v>
      </c>
      <c r="I28" s="46">
        <v>2065796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2068628</v>
      </c>
      <c r="O28" s="47">
        <f t="shared" si="1"/>
        <v>14.895825682458073</v>
      </c>
      <c r="P28" s="9"/>
    </row>
    <row r="29" spans="1:16" ht="15.75">
      <c r="A29" s="29" t="s">
        <v>26</v>
      </c>
      <c r="B29" s="30"/>
      <c r="C29" s="31"/>
      <c r="D29" s="32">
        <f t="shared" ref="D29:M29" si="5">SUM(D30:D52)</f>
        <v>14068977</v>
      </c>
      <c r="E29" s="32">
        <f t="shared" si="5"/>
        <v>3384754</v>
      </c>
      <c r="F29" s="32">
        <f t="shared" si="5"/>
        <v>0</v>
      </c>
      <c r="G29" s="32">
        <f t="shared" si="5"/>
        <v>1480887</v>
      </c>
      <c r="H29" s="32">
        <f t="shared" si="5"/>
        <v>0</v>
      </c>
      <c r="I29" s="32">
        <f t="shared" si="5"/>
        <v>262184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19196802</v>
      </c>
      <c r="O29" s="45">
        <f t="shared" si="1"/>
        <v>138.23278823097363</v>
      </c>
      <c r="P29" s="10"/>
    </row>
    <row r="30" spans="1:16">
      <c r="A30" s="12"/>
      <c r="B30" s="25">
        <v>331.2</v>
      </c>
      <c r="C30" s="20" t="s">
        <v>25</v>
      </c>
      <c r="D30" s="46">
        <v>0</v>
      </c>
      <c r="E30" s="46">
        <v>223614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223614</v>
      </c>
      <c r="O30" s="47">
        <f t="shared" si="1"/>
        <v>1.6102050074528527</v>
      </c>
      <c r="P30" s="9"/>
    </row>
    <row r="31" spans="1:16">
      <c r="A31" s="12"/>
      <c r="B31" s="25">
        <v>331.39</v>
      </c>
      <c r="C31" s="20" t="s">
        <v>29</v>
      </c>
      <c r="D31" s="46">
        <v>0</v>
      </c>
      <c r="E31" s="46">
        <v>19998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19998</v>
      </c>
      <c r="O31" s="47">
        <f t="shared" si="1"/>
        <v>0.14400207383724697</v>
      </c>
      <c r="P31" s="9"/>
    </row>
    <row r="32" spans="1:16">
      <c r="A32" s="12"/>
      <c r="B32" s="25">
        <v>331.49</v>
      </c>
      <c r="C32" s="20" t="s">
        <v>30</v>
      </c>
      <c r="D32" s="46">
        <v>0</v>
      </c>
      <c r="E32" s="46">
        <v>0</v>
      </c>
      <c r="F32" s="46">
        <v>0</v>
      </c>
      <c r="G32" s="46">
        <v>490244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490244</v>
      </c>
      <c r="O32" s="47">
        <f t="shared" si="1"/>
        <v>3.5301606503784031</v>
      </c>
      <c r="P32" s="9"/>
    </row>
    <row r="33" spans="1:16">
      <c r="A33" s="12"/>
      <c r="B33" s="25">
        <v>331.5</v>
      </c>
      <c r="C33" s="20" t="s">
        <v>27</v>
      </c>
      <c r="D33" s="46">
        <v>14877</v>
      </c>
      <c r="E33" s="46">
        <v>900356</v>
      </c>
      <c r="F33" s="46">
        <v>0</v>
      </c>
      <c r="G33" s="46">
        <v>0</v>
      </c>
      <c r="H33" s="46">
        <v>0</v>
      </c>
      <c r="I33" s="46">
        <v>262184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1177417</v>
      </c>
      <c r="O33" s="47">
        <f t="shared" si="1"/>
        <v>8.4783723257940711</v>
      </c>
      <c r="P33" s="9"/>
    </row>
    <row r="34" spans="1:16">
      <c r="A34" s="12"/>
      <c r="B34" s="25">
        <v>331.62</v>
      </c>
      <c r="C34" s="20" t="s">
        <v>31</v>
      </c>
      <c r="D34" s="46">
        <v>0</v>
      </c>
      <c r="E34" s="46">
        <v>21393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21393</v>
      </c>
      <c r="O34" s="47">
        <f t="shared" si="1"/>
        <v>0.15404722300231147</v>
      </c>
      <c r="P34" s="9"/>
    </row>
    <row r="35" spans="1:16">
      <c r="A35" s="12"/>
      <c r="B35" s="25">
        <v>331.69</v>
      </c>
      <c r="C35" s="20" t="s">
        <v>97</v>
      </c>
      <c r="D35" s="46">
        <v>0</v>
      </c>
      <c r="E35" s="46">
        <v>343429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343429</v>
      </c>
      <c r="O35" s="47">
        <f t="shared" si="1"/>
        <v>2.4729717079633908</v>
      </c>
      <c r="P35" s="9"/>
    </row>
    <row r="36" spans="1:16">
      <c r="A36" s="12"/>
      <c r="B36" s="25">
        <v>331.7</v>
      </c>
      <c r="C36" s="20" t="s">
        <v>168</v>
      </c>
      <c r="D36" s="46">
        <v>0</v>
      </c>
      <c r="E36" s="46">
        <v>60000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60000</v>
      </c>
      <c r="O36" s="47">
        <f t="shared" si="1"/>
        <v>0.43204942645438638</v>
      </c>
      <c r="P36" s="9"/>
    </row>
    <row r="37" spans="1:16">
      <c r="A37" s="12"/>
      <c r="B37" s="25">
        <v>332</v>
      </c>
      <c r="C37" s="20" t="s">
        <v>175</v>
      </c>
      <c r="D37" s="46">
        <v>0</v>
      </c>
      <c r="E37" s="46">
        <v>275734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275734</v>
      </c>
      <c r="O37" s="47">
        <f t="shared" ref="O37:O68" si="7">(N37/O$91)</f>
        <v>1.9855119425662295</v>
      </c>
      <c r="P37" s="9"/>
    </row>
    <row r="38" spans="1:16">
      <c r="A38" s="12"/>
      <c r="B38" s="25">
        <v>334.49</v>
      </c>
      <c r="C38" s="20" t="s">
        <v>35</v>
      </c>
      <c r="D38" s="46">
        <v>0</v>
      </c>
      <c r="E38" s="46">
        <v>90030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8">SUM(D38:M38)</f>
        <v>90030</v>
      </c>
      <c r="O38" s="47">
        <f t="shared" si="7"/>
        <v>0.6482901643948068</v>
      </c>
      <c r="P38" s="9"/>
    </row>
    <row r="39" spans="1:16">
      <c r="A39" s="12"/>
      <c r="B39" s="25">
        <v>334.5</v>
      </c>
      <c r="C39" s="20" t="s">
        <v>125</v>
      </c>
      <c r="D39" s="46">
        <v>0</v>
      </c>
      <c r="E39" s="46">
        <v>336240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336240</v>
      </c>
      <c r="O39" s="47">
        <f t="shared" si="7"/>
        <v>2.4212049858503812</v>
      </c>
      <c r="P39" s="9"/>
    </row>
    <row r="40" spans="1:16">
      <c r="A40" s="12"/>
      <c r="B40" s="25">
        <v>334.69</v>
      </c>
      <c r="C40" s="20" t="s">
        <v>36</v>
      </c>
      <c r="D40" s="46">
        <v>0</v>
      </c>
      <c r="E40" s="46">
        <v>78670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78670</v>
      </c>
      <c r="O40" s="47">
        <f t="shared" si="7"/>
        <v>0.56648880631944298</v>
      </c>
      <c r="P40" s="9"/>
    </row>
    <row r="41" spans="1:16">
      <c r="A41" s="12"/>
      <c r="B41" s="25">
        <v>335.12</v>
      </c>
      <c r="C41" s="20" t="s">
        <v>127</v>
      </c>
      <c r="D41" s="46">
        <v>3391460</v>
      </c>
      <c r="E41" s="46">
        <v>0</v>
      </c>
      <c r="F41" s="46">
        <v>0</v>
      </c>
      <c r="G41" s="46">
        <v>990643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4382103</v>
      </c>
      <c r="O41" s="47">
        <f t="shared" si="7"/>
        <v>31.554751463567431</v>
      </c>
      <c r="P41" s="9"/>
    </row>
    <row r="42" spans="1:16">
      <c r="A42" s="12"/>
      <c r="B42" s="25">
        <v>335.14</v>
      </c>
      <c r="C42" s="20" t="s">
        <v>128</v>
      </c>
      <c r="D42" s="46">
        <v>28846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28846</v>
      </c>
      <c r="O42" s="47">
        <f t="shared" si="7"/>
        <v>0.20771496259172048</v>
      </c>
      <c r="P42" s="9"/>
    </row>
    <row r="43" spans="1:16">
      <c r="A43" s="12"/>
      <c r="B43" s="25">
        <v>335.15</v>
      </c>
      <c r="C43" s="20" t="s">
        <v>129</v>
      </c>
      <c r="D43" s="46">
        <v>22918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22918</v>
      </c>
      <c r="O43" s="47">
        <f t="shared" si="7"/>
        <v>0.16502847925802711</v>
      </c>
      <c r="P43" s="9"/>
    </row>
    <row r="44" spans="1:16">
      <c r="A44" s="12"/>
      <c r="B44" s="25">
        <v>335.18</v>
      </c>
      <c r="C44" s="20" t="s">
        <v>130</v>
      </c>
      <c r="D44" s="46">
        <v>8386238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8386238</v>
      </c>
      <c r="O44" s="47">
        <f t="shared" si="7"/>
        <v>60.387821966833009</v>
      </c>
      <c r="P44" s="9"/>
    </row>
    <row r="45" spans="1:16">
      <c r="A45" s="12"/>
      <c r="B45" s="25">
        <v>335.21</v>
      </c>
      <c r="C45" s="20" t="s">
        <v>43</v>
      </c>
      <c r="D45" s="46">
        <v>69254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69254</v>
      </c>
      <c r="O45" s="47">
        <f t="shared" si="7"/>
        <v>0.49868584966120122</v>
      </c>
      <c r="P45" s="9"/>
    </row>
    <row r="46" spans="1:16">
      <c r="A46" s="12"/>
      <c r="B46" s="25">
        <v>335.49</v>
      </c>
      <c r="C46" s="20" t="s">
        <v>44</v>
      </c>
      <c r="D46" s="46">
        <v>60887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60887</v>
      </c>
      <c r="O46" s="47">
        <f t="shared" si="7"/>
        <v>0.43843655714213708</v>
      </c>
      <c r="P46" s="9"/>
    </row>
    <row r="47" spans="1:16">
      <c r="A47" s="12"/>
      <c r="B47" s="25">
        <v>337.2</v>
      </c>
      <c r="C47" s="20" t="s">
        <v>45</v>
      </c>
      <c r="D47" s="46">
        <v>0</v>
      </c>
      <c r="E47" s="46">
        <v>131200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9">SUM(D47:M47)</f>
        <v>131200</v>
      </c>
      <c r="O47" s="47">
        <f t="shared" si="7"/>
        <v>0.94474807918025827</v>
      </c>
      <c r="P47" s="9"/>
    </row>
    <row r="48" spans="1:16">
      <c r="A48" s="12"/>
      <c r="B48" s="25">
        <v>337.3</v>
      </c>
      <c r="C48" s="20" t="s">
        <v>101</v>
      </c>
      <c r="D48" s="46">
        <v>0</v>
      </c>
      <c r="E48" s="46">
        <v>346789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346789</v>
      </c>
      <c r="O48" s="47">
        <f t="shared" si="7"/>
        <v>2.4971664758448369</v>
      </c>
      <c r="P48" s="9"/>
    </row>
    <row r="49" spans="1:16">
      <c r="A49" s="12"/>
      <c r="B49" s="25">
        <v>337.4</v>
      </c>
      <c r="C49" s="20" t="s">
        <v>46</v>
      </c>
      <c r="D49" s="46">
        <v>555086</v>
      </c>
      <c r="E49" s="46">
        <v>457116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1012202</v>
      </c>
      <c r="O49" s="47">
        <f t="shared" si="7"/>
        <v>7.288688225933047</v>
      </c>
      <c r="P49" s="9"/>
    </row>
    <row r="50" spans="1:16">
      <c r="A50" s="12"/>
      <c r="B50" s="25">
        <v>337.6</v>
      </c>
      <c r="C50" s="20" t="s">
        <v>132</v>
      </c>
      <c r="D50" s="46">
        <v>9500</v>
      </c>
      <c r="E50" s="46">
        <v>99225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108725</v>
      </c>
      <c r="O50" s="47">
        <f t="shared" si="7"/>
        <v>0.78290956485421936</v>
      </c>
      <c r="P50" s="9"/>
    </row>
    <row r="51" spans="1:16">
      <c r="A51" s="12"/>
      <c r="B51" s="25">
        <v>337.9</v>
      </c>
      <c r="C51" s="20" t="s">
        <v>159</v>
      </c>
      <c r="D51" s="46">
        <v>0</v>
      </c>
      <c r="E51" s="46">
        <v>960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960</v>
      </c>
      <c r="O51" s="47">
        <f t="shared" si="7"/>
        <v>6.9127908232701823E-3</v>
      </c>
      <c r="P51" s="9"/>
    </row>
    <row r="52" spans="1:16">
      <c r="A52" s="12"/>
      <c r="B52" s="25">
        <v>338</v>
      </c>
      <c r="C52" s="20" t="s">
        <v>47</v>
      </c>
      <c r="D52" s="46">
        <v>1529911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1529911</v>
      </c>
      <c r="O52" s="47">
        <f t="shared" si="7"/>
        <v>11.016619501270945</v>
      </c>
      <c r="P52" s="9"/>
    </row>
    <row r="53" spans="1:16" ht="15.75">
      <c r="A53" s="29" t="s">
        <v>53</v>
      </c>
      <c r="B53" s="30"/>
      <c r="C53" s="31"/>
      <c r="D53" s="32">
        <f t="shared" ref="D53:M53" si="10">SUM(D54:D69)</f>
        <v>14992543</v>
      </c>
      <c r="E53" s="32">
        <f t="shared" si="10"/>
        <v>1518018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45688209</v>
      </c>
      <c r="J53" s="32">
        <f t="shared" si="10"/>
        <v>39658132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101856902</v>
      </c>
      <c r="O53" s="45">
        <f t="shared" si="7"/>
        <v>733.45360149201065</v>
      </c>
      <c r="P53" s="10"/>
    </row>
    <row r="54" spans="1:16">
      <c r="A54" s="12"/>
      <c r="B54" s="25">
        <v>341.2</v>
      </c>
      <c r="C54" s="20" t="s">
        <v>133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39658132</v>
      </c>
      <c r="K54" s="46">
        <v>0</v>
      </c>
      <c r="L54" s="46">
        <v>0</v>
      </c>
      <c r="M54" s="46">
        <v>0</v>
      </c>
      <c r="N54" s="46">
        <f t="shared" ref="N54:N69" si="11">SUM(D54:M54)</f>
        <v>39658132</v>
      </c>
      <c r="O54" s="47">
        <f t="shared" si="7"/>
        <v>285.57121974753915</v>
      </c>
      <c r="P54" s="9"/>
    </row>
    <row r="55" spans="1:16">
      <c r="A55" s="12"/>
      <c r="B55" s="25">
        <v>341.3</v>
      </c>
      <c r="C55" s="20" t="s">
        <v>134</v>
      </c>
      <c r="D55" s="46">
        <v>5136103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5136103</v>
      </c>
      <c r="O55" s="47">
        <f t="shared" si="7"/>
        <v>36.984172589344219</v>
      </c>
      <c r="P55" s="9"/>
    </row>
    <row r="56" spans="1:16">
      <c r="A56" s="12"/>
      <c r="B56" s="25">
        <v>341.9</v>
      </c>
      <c r="C56" s="20" t="s">
        <v>135</v>
      </c>
      <c r="D56" s="46">
        <v>2331800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2331800</v>
      </c>
      <c r="O56" s="47">
        <f t="shared" si="7"/>
        <v>16.790880876772302</v>
      </c>
      <c r="P56" s="9"/>
    </row>
    <row r="57" spans="1:16">
      <c r="A57" s="12"/>
      <c r="B57" s="25">
        <v>342.1</v>
      </c>
      <c r="C57" s="20" t="s">
        <v>59</v>
      </c>
      <c r="D57" s="46">
        <v>311402</v>
      </c>
      <c r="E57" s="46">
        <v>1453828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1765230</v>
      </c>
      <c r="O57" s="47">
        <f t="shared" si="7"/>
        <v>12.711110151001275</v>
      </c>
      <c r="P57" s="9"/>
    </row>
    <row r="58" spans="1:16">
      <c r="A58" s="12"/>
      <c r="B58" s="25">
        <v>342.2</v>
      </c>
      <c r="C58" s="20" t="s">
        <v>136</v>
      </c>
      <c r="D58" s="46">
        <v>0</v>
      </c>
      <c r="E58" s="46">
        <v>64190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64190</v>
      </c>
      <c r="O58" s="47">
        <f t="shared" si="7"/>
        <v>0.46222087806845102</v>
      </c>
      <c r="P58" s="9"/>
    </row>
    <row r="59" spans="1:16">
      <c r="A59" s="12"/>
      <c r="B59" s="25">
        <v>342.5</v>
      </c>
      <c r="C59" s="20" t="s">
        <v>60</v>
      </c>
      <c r="D59" s="46">
        <v>1767383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1767383</v>
      </c>
      <c r="O59" s="47">
        <f t="shared" si="7"/>
        <v>12.726613524587213</v>
      </c>
      <c r="P59" s="9"/>
    </row>
    <row r="60" spans="1:16">
      <c r="A60" s="12"/>
      <c r="B60" s="25">
        <v>342.6</v>
      </c>
      <c r="C60" s="20" t="s">
        <v>61</v>
      </c>
      <c r="D60" s="46">
        <v>1656077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1656077</v>
      </c>
      <c r="O60" s="47">
        <f t="shared" si="7"/>
        <v>11.92511863357168</v>
      </c>
      <c r="P60" s="9"/>
    </row>
    <row r="61" spans="1:16">
      <c r="A61" s="12"/>
      <c r="B61" s="25">
        <v>343.3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19853660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19853660</v>
      </c>
      <c r="O61" s="47">
        <f t="shared" si="7"/>
        <v>142.96270693367322</v>
      </c>
      <c r="P61" s="9"/>
    </row>
    <row r="62" spans="1:16">
      <c r="A62" s="12"/>
      <c r="B62" s="25">
        <v>343.5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24743606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24743606</v>
      </c>
      <c r="O62" s="47">
        <f t="shared" si="7"/>
        <v>178.17434634522189</v>
      </c>
      <c r="P62" s="9"/>
    </row>
    <row r="63" spans="1:16">
      <c r="A63" s="12"/>
      <c r="B63" s="25">
        <v>343.6</v>
      </c>
      <c r="C63" s="20" t="s">
        <v>138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1090943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1090943</v>
      </c>
      <c r="O63" s="47">
        <f t="shared" si="7"/>
        <v>7.8556882907404608</v>
      </c>
      <c r="P63" s="9"/>
    </row>
    <row r="64" spans="1:16">
      <c r="A64" s="12"/>
      <c r="B64" s="25">
        <v>343.9</v>
      </c>
      <c r="C64" s="20" t="s">
        <v>111</v>
      </c>
      <c r="D64" s="46">
        <v>234149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234149</v>
      </c>
      <c r="O64" s="47">
        <f t="shared" si="7"/>
        <v>1.6860656859144687</v>
      </c>
      <c r="P64" s="9"/>
    </row>
    <row r="65" spans="1:16">
      <c r="A65" s="12"/>
      <c r="B65" s="25">
        <v>346.9</v>
      </c>
      <c r="C65" s="20" t="s">
        <v>139</v>
      </c>
      <c r="D65" s="46">
        <v>881871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881871</v>
      </c>
      <c r="O65" s="47">
        <f t="shared" si="7"/>
        <v>6.3501976626126027</v>
      </c>
      <c r="P65" s="9"/>
    </row>
    <row r="66" spans="1:16">
      <c r="A66" s="12"/>
      <c r="B66" s="25">
        <v>347.2</v>
      </c>
      <c r="C66" s="20" t="s">
        <v>65</v>
      </c>
      <c r="D66" s="46">
        <v>707527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707527</v>
      </c>
      <c r="O66" s="47">
        <f t="shared" si="7"/>
        <v>5.0947772425165443</v>
      </c>
      <c r="P66" s="9"/>
    </row>
    <row r="67" spans="1:16">
      <c r="A67" s="12"/>
      <c r="B67" s="25">
        <v>347.3</v>
      </c>
      <c r="C67" s="20" t="s">
        <v>66</v>
      </c>
      <c r="D67" s="46">
        <v>575448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575448</v>
      </c>
      <c r="O67" s="47">
        <f t="shared" si="7"/>
        <v>4.1436996392387293</v>
      </c>
      <c r="P67" s="9"/>
    </row>
    <row r="68" spans="1:16">
      <c r="A68" s="12"/>
      <c r="B68" s="25">
        <v>347.4</v>
      </c>
      <c r="C68" s="20" t="s">
        <v>103</v>
      </c>
      <c r="D68" s="46">
        <v>12636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12636</v>
      </c>
      <c r="O68" s="47">
        <f t="shared" si="7"/>
        <v>9.0989609211293773E-2</v>
      </c>
      <c r="P68" s="9"/>
    </row>
    <row r="69" spans="1:16">
      <c r="A69" s="12"/>
      <c r="B69" s="25">
        <v>349</v>
      </c>
      <c r="C69" s="20" t="s">
        <v>1</v>
      </c>
      <c r="D69" s="46">
        <v>1378147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1378147</v>
      </c>
      <c r="O69" s="47">
        <f t="shared" ref="O69:O89" si="12">(N69/O$91)</f>
        <v>9.9237936819972212</v>
      </c>
      <c r="P69" s="9"/>
    </row>
    <row r="70" spans="1:16" ht="15.75">
      <c r="A70" s="29" t="s">
        <v>54</v>
      </c>
      <c r="B70" s="30"/>
      <c r="C70" s="31"/>
      <c r="D70" s="32">
        <f t="shared" ref="D70:M70" si="13">SUM(D71:D74)</f>
        <v>511050</v>
      </c>
      <c r="E70" s="32">
        <f t="shared" si="13"/>
        <v>90104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ref="N70:N76" si="14">SUM(D70:M70)</f>
        <v>601154</v>
      </c>
      <c r="O70" s="45">
        <f t="shared" si="12"/>
        <v>4.3288040151793368</v>
      </c>
      <c r="P70" s="10"/>
    </row>
    <row r="71" spans="1:16">
      <c r="A71" s="13"/>
      <c r="B71" s="39">
        <v>351.5</v>
      </c>
      <c r="C71" s="21" t="s">
        <v>104</v>
      </c>
      <c r="D71" s="46">
        <v>176541</v>
      </c>
      <c r="E71" s="46">
        <v>7069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183610</v>
      </c>
      <c r="O71" s="47">
        <f t="shared" si="12"/>
        <v>1.3221432531881647</v>
      </c>
      <c r="P71" s="9"/>
    </row>
    <row r="72" spans="1:16">
      <c r="A72" s="13"/>
      <c r="B72" s="39">
        <v>354</v>
      </c>
      <c r="C72" s="21" t="s">
        <v>74</v>
      </c>
      <c r="D72" s="46">
        <v>334509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334509</v>
      </c>
      <c r="O72" s="47">
        <f t="shared" si="12"/>
        <v>2.4087403598971724</v>
      </c>
      <c r="P72" s="9"/>
    </row>
    <row r="73" spans="1:16">
      <c r="A73" s="13"/>
      <c r="B73" s="39">
        <v>355</v>
      </c>
      <c r="C73" s="21" t="s">
        <v>105</v>
      </c>
      <c r="D73" s="46">
        <v>0</v>
      </c>
      <c r="E73" s="46">
        <v>24526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24526</v>
      </c>
      <c r="O73" s="47">
        <f t="shared" si="12"/>
        <v>0.17660740388700466</v>
      </c>
      <c r="P73" s="9"/>
    </row>
    <row r="74" spans="1:16">
      <c r="A74" s="13"/>
      <c r="B74" s="39">
        <v>356</v>
      </c>
      <c r="C74" s="21" t="s">
        <v>106</v>
      </c>
      <c r="D74" s="46">
        <v>0</v>
      </c>
      <c r="E74" s="46">
        <v>58509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58509</v>
      </c>
      <c r="O74" s="47">
        <f t="shared" si="12"/>
        <v>0.42131299820699486</v>
      </c>
      <c r="P74" s="9"/>
    </row>
    <row r="75" spans="1:16" ht="15.75">
      <c r="A75" s="29" t="s">
        <v>4</v>
      </c>
      <c r="B75" s="30"/>
      <c r="C75" s="31"/>
      <c r="D75" s="32">
        <f t="shared" ref="D75:M75" si="15">SUM(D76:D84)</f>
        <v>3999776</v>
      </c>
      <c r="E75" s="32">
        <f t="shared" si="15"/>
        <v>17572</v>
      </c>
      <c r="F75" s="32">
        <f t="shared" si="15"/>
        <v>21703</v>
      </c>
      <c r="G75" s="32">
        <f t="shared" si="15"/>
        <v>333041</v>
      </c>
      <c r="H75" s="32">
        <f t="shared" si="15"/>
        <v>0</v>
      </c>
      <c r="I75" s="32">
        <f t="shared" si="15"/>
        <v>821905</v>
      </c>
      <c r="J75" s="32">
        <f t="shared" si="15"/>
        <v>876435</v>
      </c>
      <c r="K75" s="32">
        <f t="shared" si="15"/>
        <v>77689159</v>
      </c>
      <c r="L75" s="32">
        <f t="shared" si="15"/>
        <v>0</v>
      </c>
      <c r="M75" s="32">
        <f t="shared" si="15"/>
        <v>0</v>
      </c>
      <c r="N75" s="32">
        <f t="shared" si="14"/>
        <v>83759591</v>
      </c>
      <c r="O75" s="45">
        <f t="shared" si="12"/>
        <v>603.13805419339974</v>
      </c>
      <c r="P75" s="10"/>
    </row>
    <row r="76" spans="1:16">
      <c r="A76" s="12"/>
      <c r="B76" s="25">
        <v>361.1</v>
      </c>
      <c r="C76" s="20" t="s">
        <v>75</v>
      </c>
      <c r="D76" s="46">
        <v>753586</v>
      </c>
      <c r="E76" s="46">
        <v>11791</v>
      </c>
      <c r="F76" s="46">
        <v>9466</v>
      </c>
      <c r="G76" s="46">
        <v>191441</v>
      </c>
      <c r="H76" s="46">
        <v>0</v>
      </c>
      <c r="I76" s="46">
        <v>633442</v>
      </c>
      <c r="J76" s="46">
        <v>211979</v>
      </c>
      <c r="K76" s="46">
        <v>12124471</v>
      </c>
      <c r="L76" s="46">
        <v>0</v>
      </c>
      <c r="M76" s="46">
        <v>0</v>
      </c>
      <c r="N76" s="46">
        <f t="shared" si="14"/>
        <v>13936176</v>
      </c>
      <c r="O76" s="47">
        <f t="shared" si="12"/>
        <v>100.35194746278974</v>
      </c>
      <c r="P76" s="9"/>
    </row>
    <row r="77" spans="1:16">
      <c r="A77" s="12"/>
      <c r="B77" s="25">
        <v>361.2</v>
      </c>
      <c r="C77" s="20" t="s">
        <v>171</v>
      </c>
      <c r="D77" s="46">
        <v>88564</v>
      </c>
      <c r="E77" s="46">
        <v>5781</v>
      </c>
      <c r="F77" s="46">
        <v>12237</v>
      </c>
      <c r="G77" s="46">
        <v>41600</v>
      </c>
      <c r="H77" s="46">
        <v>0</v>
      </c>
      <c r="I77" s="46">
        <v>152847</v>
      </c>
      <c r="J77" s="46">
        <v>95147</v>
      </c>
      <c r="K77" s="46">
        <v>0</v>
      </c>
      <c r="L77" s="46">
        <v>0</v>
      </c>
      <c r="M77" s="46">
        <v>0</v>
      </c>
      <c r="N77" s="46">
        <f t="shared" ref="N77:N84" si="16">SUM(D77:M77)</f>
        <v>396176</v>
      </c>
      <c r="O77" s="47">
        <f t="shared" si="12"/>
        <v>2.8527935595832163</v>
      </c>
      <c r="P77" s="9"/>
    </row>
    <row r="78" spans="1:16">
      <c r="A78" s="12"/>
      <c r="B78" s="25">
        <v>361.3</v>
      </c>
      <c r="C78" s="20" t="s">
        <v>76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24181300</v>
      </c>
      <c r="L78" s="46">
        <v>0</v>
      </c>
      <c r="M78" s="46">
        <v>0</v>
      </c>
      <c r="N78" s="46">
        <f t="shared" si="16"/>
        <v>24181300</v>
      </c>
      <c r="O78" s="47">
        <f t="shared" si="12"/>
        <v>174.12527993202423</v>
      </c>
      <c r="P78" s="9"/>
    </row>
    <row r="79" spans="1:16">
      <c r="A79" s="12"/>
      <c r="B79" s="25">
        <v>362</v>
      </c>
      <c r="C79" s="20" t="s">
        <v>77</v>
      </c>
      <c r="D79" s="46">
        <v>629517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629517</v>
      </c>
      <c r="O79" s="47">
        <f t="shared" si="12"/>
        <v>4.5330409798880993</v>
      </c>
      <c r="P79" s="9"/>
    </row>
    <row r="80" spans="1:16">
      <c r="A80" s="12"/>
      <c r="B80" s="25">
        <v>364</v>
      </c>
      <c r="C80" s="20" t="s">
        <v>140</v>
      </c>
      <c r="D80" s="46">
        <v>99386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99386</v>
      </c>
      <c r="O80" s="47">
        <f t="shared" si="12"/>
        <v>0.71566107162659409</v>
      </c>
      <c r="P80" s="9"/>
    </row>
    <row r="81" spans="1:119">
      <c r="A81" s="12"/>
      <c r="B81" s="25">
        <v>366</v>
      </c>
      <c r="C81" s="20" t="s">
        <v>79</v>
      </c>
      <c r="D81" s="46">
        <v>670918</v>
      </c>
      <c r="E81" s="46">
        <v>0</v>
      </c>
      <c r="F81" s="46">
        <v>0</v>
      </c>
      <c r="G81" s="46">
        <v>100000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770918</v>
      </c>
      <c r="O81" s="47">
        <f t="shared" si="12"/>
        <v>5.5512446623893776</v>
      </c>
      <c r="P81" s="9"/>
    </row>
    <row r="82" spans="1:119">
      <c r="A82" s="12"/>
      <c r="B82" s="25">
        <v>368</v>
      </c>
      <c r="C82" s="20" t="s">
        <v>80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41368762</v>
      </c>
      <c r="L82" s="46">
        <v>0</v>
      </c>
      <c r="M82" s="46">
        <v>0</v>
      </c>
      <c r="N82" s="46">
        <f t="shared" si="16"/>
        <v>41368762</v>
      </c>
      <c r="O82" s="47">
        <f t="shared" si="12"/>
        <v>297.8891649204669</v>
      </c>
      <c r="P82" s="9"/>
    </row>
    <row r="83" spans="1:119">
      <c r="A83" s="12"/>
      <c r="B83" s="25">
        <v>369.3</v>
      </c>
      <c r="C83" s="20" t="s">
        <v>160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569309</v>
      </c>
      <c r="K83" s="46">
        <v>0</v>
      </c>
      <c r="L83" s="46">
        <v>0</v>
      </c>
      <c r="M83" s="46">
        <v>0</v>
      </c>
      <c r="N83" s="46">
        <f t="shared" si="16"/>
        <v>569309</v>
      </c>
      <c r="O83" s="47">
        <f t="shared" si="12"/>
        <v>4.099493782088671</v>
      </c>
      <c r="P83" s="9"/>
    </row>
    <row r="84" spans="1:119">
      <c r="A84" s="12"/>
      <c r="B84" s="25">
        <v>369.9</v>
      </c>
      <c r="C84" s="20" t="s">
        <v>81</v>
      </c>
      <c r="D84" s="46">
        <v>1757805</v>
      </c>
      <c r="E84" s="46">
        <v>0</v>
      </c>
      <c r="F84" s="46">
        <v>0</v>
      </c>
      <c r="G84" s="46">
        <v>0</v>
      </c>
      <c r="H84" s="46">
        <v>0</v>
      </c>
      <c r="I84" s="46">
        <v>35616</v>
      </c>
      <c r="J84" s="46">
        <v>0</v>
      </c>
      <c r="K84" s="46">
        <v>14626</v>
      </c>
      <c r="L84" s="46">
        <v>0</v>
      </c>
      <c r="M84" s="46">
        <v>0</v>
      </c>
      <c r="N84" s="46">
        <f t="shared" si="16"/>
        <v>1808047</v>
      </c>
      <c r="O84" s="47">
        <f t="shared" si="12"/>
        <v>13.019427822542898</v>
      </c>
      <c r="P84" s="9"/>
    </row>
    <row r="85" spans="1:119" ht="15.75">
      <c r="A85" s="29" t="s">
        <v>55</v>
      </c>
      <c r="B85" s="30"/>
      <c r="C85" s="31"/>
      <c r="D85" s="32">
        <f t="shared" ref="D85:M85" si="17">SUM(D86:D88)</f>
        <v>2651051</v>
      </c>
      <c r="E85" s="32">
        <f t="shared" si="17"/>
        <v>0</v>
      </c>
      <c r="F85" s="32">
        <f t="shared" si="17"/>
        <v>12747800</v>
      </c>
      <c r="G85" s="32">
        <f t="shared" si="17"/>
        <v>11959720</v>
      </c>
      <c r="H85" s="32">
        <f t="shared" si="17"/>
        <v>0</v>
      </c>
      <c r="I85" s="32">
        <f t="shared" si="17"/>
        <v>3800186</v>
      </c>
      <c r="J85" s="32">
        <f t="shared" si="17"/>
        <v>0</v>
      </c>
      <c r="K85" s="32">
        <f t="shared" si="17"/>
        <v>0</v>
      </c>
      <c r="L85" s="32">
        <f t="shared" si="17"/>
        <v>0</v>
      </c>
      <c r="M85" s="32">
        <f t="shared" si="17"/>
        <v>0</v>
      </c>
      <c r="N85" s="32">
        <f>SUM(D85:M85)</f>
        <v>31158757</v>
      </c>
      <c r="O85" s="45">
        <f t="shared" si="12"/>
        <v>224.36871818135995</v>
      </c>
      <c r="P85" s="9"/>
    </row>
    <row r="86" spans="1:119">
      <c r="A86" s="12"/>
      <c r="B86" s="25">
        <v>381</v>
      </c>
      <c r="C86" s="20" t="s">
        <v>82</v>
      </c>
      <c r="D86" s="46">
        <v>2651051</v>
      </c>
      <c r="E86" s="46">
        <v>0</v>
      </c>
      <c r="F86" s="46">
        <v>12747800</v>
      </c>
      <c r="G86" s="46">
        <v>1959720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17358571</v>
      </c>
      <c r="O86" s="47">
        <f t="shared" si="12"/>
        <v>124.99601074362907</v>
      </c>
      <c r="P86" s="9"/>
    </row>
    <row r="87" spans="1:119">
      <c r="A87" s="12"/>
      <c r="B87" s="25">
        <v>384</v>
      </c>
      <c r="C87" s="20" t="s">
        <v>83</v>
      </c>
      <c r="D87" s="46">
        <v>0</v>
      </c>
      <c r="E87" s="46">
        <v>0</v>
      </c>
      <c r="F87" s="46">
        <v>0</v>
      </c>
      <c r="G87" s="46">
        <v>10000000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10000000</v>
      </c>
      <c r="O87" s="47">
        <f t="shared" si="12"/>
        <v>72.008237742397725</v>
      </c>
      <c r="P87" s="9"/>
    </row>
    <row r="88" spans="1:119" ht="15.75" thickBot="1">
      <c r="A88" s="12"/>
      <c r="B88" s="25">
        <v>389.8</v>
      </c>
      <c r="C88" s="20" t="s">
        <v>143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3800186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3800186</v>
      </c>
      <c r="O88" s="47">
        <f t="shared" si="12"/>
        <v>27.364469695333145</v>
      </c>
      <c r="P88" s="9"/>
    </row>
    <row r="89" spans="1:119" ht="16.5" thickBot="1">
      <c r="A89" s="14" t="s">
        <v>69</v>
      </c>
      <c r="B89" s="23"/>
      <c r="C89" s="22"/>
      <c r="D89" s="15">
        <f t="shared" ref="D89:M89" si="18">SUM(D5,D16,D29,D53,D70,D75,D85)</f>
        <v>165956204</v>
      </c>
      <c r="E89" s="15">
        <f t="shared" si="18"/>
        <v>5010448</v>
      </c>
      <c r="F89" s="15">
        <f t="shared" si="18"/>
        <v>12769503</v>
      </c>
      <c r="G89" s="15">
        <f t="shared" si="18"/>
        <v>21469610</v>
      </c>
      <c r="H89" s="15">
        <f t="shared" si="18"/>
        <v>0</v>
      </c>
      <c r="I89" s="15">
        <f t="shared" si="18"/>
        <v>61189255</v>
      </c>
      <c r="J89" s="15">
        <f t="shared" si="18"/>
        <v>40534567</v>
      </c>
      <c r="K89" s="15">
        <f t="shared" si="18"/>
        <v>77689159</v>
      </c>
      <c r="L89" s="15">
        <f t="shared" si="18"/>
        <v>0</v>
      </c>
      <c r="M89" s="15">
        <f t="shared" si="18"/>
        <v>0</v>
      </c>
      <c r="N89" s="15">
        <f>SUM(D89:M89)</f>
        <v>384618746</v>
      </c>
      <c r="O89" s="38">
        <f t="shared" si="12"/>
        <v>2769.5718102150886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18" t="s">
        <v>176</v>
      </c>
      <c r="M91" s="118"/>
      <c r="N91" s="118"/>
      <c r="O91" s="43">
        <v>138873</v>
      </c>
    </row>
    <row r="92" spans="1:119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</row>
    <row r="93" spans="1:119" ht="15.75" customHeight="1" thickBot="1">
      <c r="A93" s="120" t="s">
        <v>109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86303436</v>
      </c>
      <c r="E5" s="27">
        <f t="shared" si="0"/>
        <v>0</v>
      </c>
      <c r="F5" s="27">
        <f t="shared" si="0"/>
        <v>0</v>
      </c>
      <c r="G5" s="27">
        <f t="shared" si="0"/>
        <v>2492182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88795618</v>
      </c>
      <c r="O5" s="33">
        <f t="shared" ref="O5:O36" si="1">(N5/O$90)</f>
        <v>639.56739197764284</v>
      </c>
      <c r="P5" s="6"/>
    </row>
    <row r="6" spans="1:133">
      <c r="A6" s="12"/>
      <c r="B6" s="25">
        <v>311</v>
      </c>
      <c r="C6" s="20" t="s">
        <v>3</v>
      </c>
      <c r="D6" s="46">
        <v>67062005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67062005</v>
      </c>
      <c r="O6" s="47">
        <f t="shared" si="1"/>
        <v>483.02689484791517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1456608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1456608</v>
      </c>
      <c r="O7" s="47">
        <f t="shared" si="1"/>
        <v>10.491497223362648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1035574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1035574</v>
      </c>
      <c r="O8" s="47">
        <f t="shared" si="1"/>
        <v>7.4589194523073816</v>
      </c>
      <c r="P8" s="9"/>
    </row>
    <row r="9" spans="1:133">
      <c r="A9" s="12"/>
      <c r="B9" s="25">
        <v>312.51</v>
      </c>
      <c r="C9" s="20" t="s">
        <v>117</v>
      </c>
      <c r="D9" s="46">
        <v>1070720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1070720</v>
      </c>
      <c r="O9" s="47">
        <f t="shared" si="1"/>
        <v>7.7120652275690196</v>
      </c>
      <c r="P9" s="9"/>
    </row>
    <row r="10" spans="1:133">
      <c r="A10" s="12"/>
      <c r="B10" s="25">
        <v>312.52</v>
      </c>
      <c r="C10" s="20" t="s">
        <v>118</v>
      </c>
      <c r="D10" s="46">
        <v>1209810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1209810</v>
      </c>
      <c r="O10" s="47">
        <f t="shared" si="1"/>
        <v>8.7138875083731282</v>
      </c>
      <c r="P10" s="9"/>
    </row>
    <row r="11" spans="1:133">
      <c r="A11" s="12"/>
      <c r="B11" s="25">
        <v>314.10000000000002</v>
      </c>
      <c r="C11" s="20" t="s">
        <v>11</v>
      </c>
      <c r="D11" s="46">
        <v>8940379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8940379</v>
      </c>
      <c r="O11" s="47">
        <f t="shared" si="1"/>
        <v>64.394786692308244</v>
      </c>
      <c r="P11" s="9"/>
    </row>
    <row r="12" spans="1:133">
      <c r="A12" s="12"/>
      <c r="B12" s="25">
        <v>314.3</v>
      </c>
      <c r="C12" s="20" t="s">
        <v>12</v>
      </c>
      <c r="D12" s="46">
        <v>1864553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1864553</v>
      </c>
      <c r="O12" s="47">
        <f t="shared" si="1"/>
        <v>13.429798972896274</v>
      </c>
      <c r="P12" s="9"/>
    </row>
    <row r="13" spans="1:133">
      <c r="A13" s="12"/>
      <c r="B13" s="25">
        <v>314.39999999999998</v>
      </c>
      <c r="C13" s="20" t="s">
        <v>13</v>
      </c>
      <c r="D13" s="46">
        <v>174801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174801</v>
      </c>
      <c r="O13" s="47">
        <f t="shared" si="1"/>
        <v>1.2590375764385575</v>
      </c>
      <c r="P13" s="9"/>
    </row>
    <row r="14" spans="1:133">
      <c r="A14" s="12"/>
      <c r="B14" s="25">
        <v>315</v>
      </c>
      <c r="C14" s="20" t="s">
        <v>119</v>
      </c>
      <c r="D14" s="46">
        <v>3872190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3872190</v>
      </c>
      <c r="O14" s="47">
        <f t="shared" si="1"/>
        <v>27.890187774152423</v>
      </c>
      <c r="P14" s="9"/>
    </row>
    <row r="15" spans="1:133">
      <c r="A15" s="12"/>
      <c r="B15" s="25">
        <v>316</v>
      </c>
      <c r="C15" s="20" t="s">
        <v>120</v>
      </c>
      <c r="D15" s="46">
        <v>2108978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2108978</v>
      </c>
      <c r="O15" s="47">
        <f t="shared" si="1"/>
        <v>15.190316702319986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SUM(D17:D27)</f>
        <v>36583952</v>
      </c>
      <c r="E16" s="32">
        <f t="shared" si="3"/>
        <v>0</v>
      </c>
      <c r="F16" s="32">
        <f t="shared" si="3"/>
        <v>0</v>
      </c>
      <c r="G16" s="32">
        <f t="shared" si="3"/>
        <v>2462187</v>
      </c>
      <c r="H16" s="32">
        <f t="shared" si="3"/>
        <v>0</v>
      </c>
      <c r="I16" s="32">
        <f t="shared" si="3"/>
        <v>7532304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46578443</v>
      </c>
      <c r="O16" s="45">
        <f t="shared" si="1"/>
        <v>335.49012871208686</v>
      </c>
      <c r="P16" s="10"/>
    </row>
    <row r="17" spans="1:16">
      <c r="A17" s="12"/>
      <c r="B17" s="25">
        <v>322</v>
      </c>
      <c r="C17" s="20" t="s">
        <v>0</v>
      </c>
      <c r="D17" s="46">
        <v>6304451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6304451</v>
      </c>
      <c r="O17" s="47">
        <f t="shared" si="1"/>
        <v>45.409012006885774</v>
      </c>
      <c r="P17" s="9"/>
    </row>
    <row r="18" spans="1:16">
      <c r="A18" s="12"/>
      <c r="B18" s="25">
        <v>323.10000000000002</v>
      </c>
      <c r="C18" s="20" t="s">
        <v>17</v>
      </c>
      <c r="D18" s="46">
        <v>6738540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6738540</v>
      </c>
      <c r="O18" s="47">
        <f t="shared" si="1"/>
        <v>48.535620907971222</v>
      </c>
      <c r="P18" s="9"/>
    </row>
    <row r="19" spans="1:16">
      <c r="A19" s="12"/>
      <c r="B19" s="25">
        <v>323.39999999999998</v>
      </c>
      <c r="C19" s="20" t="s">
        <v>18</v>
      </c>
      <c r="D19" s="46">
        <v>78703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78703</v>
      </c>
      <c r="O19" s="47">
        <f t="shared" si="1"/>
        <v>0.56687338389622366</v>
      </c>
      <c r="P19" s="9"/>
    </row>
    <row r="20" spans="1:16">
      <c r="A20" s="12"/>
      <c r="B20" s="25">
        <v>323.7</v>
      </c>
      <c r="C20" s="20" t="s">
        <v>19</v>
      </c>
      <c r="D20" s="46">
        <v>2151492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2151492</v>
      </c>
      <c r="O20" s="47">
        <f t="shared" si="1"/>
        <v>15.496531904319454</v>
      </c>
      <c r="P20" s="9"/>
    </row>
    <row r="21" spans="1:16">
      <c r="A21" s="12"/>
      <c r="B21" s="25">
        <v>323.89999999999998</v>
      </c>
      <c r="C21" s="20" t="s">
        <v>20</v>
      </c>
      <c r="D21" s="46">
        <v>138544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138544</v>
      </c>
      <c r="O21" s="47">
        <f t="shared" si="1"/>
        <v>0.99788961155887834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484356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484356</v>
      </c>
      <c r="O22" s="47">
        <f t="shared" si="1"/>
        <v>3.4886665658289937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1212751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1212751</v>
      </c>
      <c r="O23" s="47">
        <f t="shared" si="1"/>
        <v>8.7350706223845229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508214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508214</v>
      </c>
      <c r="O24" s="47">
        <f t="shared" si="1"/>
        <v>3.66050836592551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1977831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1977831</v>
      </c>
      <c r="O25" s="47">
        <f t="shared" si="1"/>
        <v>14.245705395535772</v>
      </c>
      <c r="P25" s="9"/>
    </row>
    <row r="26" spans="1:16">
      <c r="A26" s="12"/>
      <c r="B26" s="25">
        <v>325.2</v>
      </c>
      <c r="C26" s="20" t="s">
        <v>24</v>
      </c>
      <c r="D26" s="46">
        <v>21168750</v>
      </c>
      <c r="E26" s="46">
        <v>0</v>
      </c>
      <c r="F26" s="46">
        <v>0</v>
      </c>
      <c r="G26" s="46">
        <v>0</v>
      </c>
      <c r="H26" s="46">
        <v>0</v>
      </c>
      <c r="I26" s="46">
        <v>4591642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25760392</v>
      </c>
      <c r="O26" s="47">
        <f t="shared" si="1"/>
        <v>185.54414169133588</v>
      </c>
      <c r="P26" s="9"/>
    </row>
    <row r="27" spans="1:16">
      <c r="A27" s="12"/>
      <c r="B27" s="25">
        <v>329</v>
      </c>
      <c r="C27" s="20" t="s">
        <v>124</v>
      </c>
      <c r="D27" s="46">
        <v>3472</v>
      </c>
      <c r="E27" s="46">
        <v>0</v>
      </c>
      <c r="F27" s="46">
        <v>0</v>
      </c>
      <c r="G27" s="46">
        <v>0</v>
      </c>
      <c r="H27" s="46">
        <v>0</v>
      </c>
      <c r="I27" s="46">
        <v>1219697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5">SUM(D27:M27)</f>
        <v>1223169</v>
      </c>
      <c r="O27" s="47">
        <f t="shared" si="1"/>
        <v>8.8101082564446074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SUM(D29:D50)</f>
        <v>14674339</v>
      </c>
      <c r="E28" s="32">
        <f t="shared" si="6"/>
        <v>8621158</v>
      </c>
      <c r="F28" s="32">
        <f t="shared" si="6"/>
        <v>0</v>
      </c>
      <c r="G28" s="32">
        <f t="shared" si="6"/>
        <v>1843426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25138923</v>
      </c>
      <c r="O28" s="45">
        <f t="shared" si="1"/>
        <v>181.06789256466215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187283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187283</v>
      </c>
      <c r="O29" s="47">
        <f t="shared" si="1"/>
        <v>1.3489415645685228</v>
      </c>
      <c r="P29" s="9"/>
    </row>
    <row r="30" spans="1:16">
      <c r="A30" s="12"/>
      <c r="B30" s="25">
        <v>331.39</v>
      </c>
      <c r="C30" s="20" t="s">
        <v>29</v>
      </c>
      <c r="D30" s="46">
        <v>0</v>
      </c>
      <c r="E30" s="46">
        <v>0</v>
      </c>
      <c r="F30" s="46">
        <v>0</v>
      </c>
      <c r="G30" s="46">
        <v>32028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32028</v>
      </c>
      <c r="O30" s="47">
        <f t="shared" si="1"/>
        <v>0.23068778495645972</v>
      </c>
      <c r="P30" s="9"/>
    </row>
    <row r="31" spans="1:16">
      <c r="A31" s="12"/>
      <c r="B31" s="25">
        <v>331.49</v>
      </c>
      <c r="C31" s="20" t="s">
        <v>30</v>
      </c>
      <c r="D31" s="46">
        <v>0</v>
      </c>
      <c r="E31" s="46">
        <v>0</v>
      </c>
      <c r="F31" s="46">
        <v>0</v>
      </c>
      <c r="G31" s="46">
        <v>576121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576121</v>
      </c>
      <c r="O31" s="47">
        <f t="shared" si="1"/>
        <v>4.1496214985918742</v>
      </c>
      <c r="P31" s="9"/>
    </row>
    <row r="32" spans="1:16">
      <c r="A32" s="12"/>
      <c r="B32" s="25">
        <v>331.5</v>
      </c>
      <c r="C32" s="20" t="s">
        <v>27</v>
      </c>
      <c r="D32" s="46">
        <v>148771</v>
      </c>
      <c r="E32" s="46">
        <v>1083804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1232575</v>
      </c>
      <c r="O32" s="47">
        <f t="shared" si="1"/>
        <v>8.8778567672882591</v>
      </c>
      <c r="P32" s="9"/>
    </row>
    <row r="33" spans="1:16">
      <c r="A33" s="12"/>
      <c r="B33" s="25">
        <v>331.62</v>
      </c>
      <c r="C33" s="20" t="s">
        <v>31</v>
      </c>
      <c r="D33" s="46">
        <v>0</v>
      </c>
      <c r="E33" s="46">
        <v>19623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19623</v>
      </c>
      <c r="O33" s="47">
        <f t="shared" si="1"/>
        <v>0.14133840402774475</v>
      </c>
      <c r="P33" s="9"/>
    </row>
    <row r="34" spans="1:16">
      <c r="A34" s="12"/>
      <c r="B34" s="25">
        <v>331.69</v>
      </c>
      <c r="C34" s="20" t="s">
        <v>97</v>
      </c>
      <c r="D34" s="46">
        <v>0</v>
      </c>
      <c r="E34" s="46">
        <v>660612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660612</v>
      </c>
      <c r="O34" s="47">
        <f t="shared" si="1"/>
        <v>4.7581840575639056</v>
      </c>
      <c r="P34" s="9"/>
    </row>
    <row r="35" spans="1:16">
      <c r="A35" s="12"/>
      <c r="B35" s="25">
        <v>334.49</v>
      </c>
      <c r="C35" s="20" t="s">
        <v>35</v>
      </c>
      <c r="D35" s="46">
        <v>0</v>
      </c>
      <c r="E35" s="46">
        <v>87322</v>
      </c>
      <c r="F35" s="46">
        <v>0</v>
      </c>
      <c r="G35" s="46">
        <v>94809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182131</v>
      </c>
      <c r="O35" s="47">
        <f t="shared" si="1"/>
        <v>1.3118333009212242</v>
      </c>
      <c r="P35" s="9"/>
    </row>
    <row r="36" spans="1:16">
      <c r="A36" s="12"/>
      <c r="B36" s="25">
        <v>334.5</v>
      </c>
      <c r="C36" s="20" t="s">
        <v>125</v>
      </c>
      <c r="D36" s="46">
        <v>24796</v>
      </c>
      <c r="E36" s="46">
        <v>806201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830997</v>
      </c>
      <c r="O36" s="47">
        <f t="shared" si="1"/>
        <v>5.9854145508762073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148605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148605</v>
      </c>
      <c r="O37" s="47">
        <f t="shared" ref="O37:O68" si="8">(N37/O$90)</f>
        <v>1.0703558849586206</v>
      </c>
      <c r="P37" s="9"/>
    </row>
    <row r="38" spans="1:16">
      <c r="A38" s="12"/>
      <c r="B38" s="25">
        <v>334.7</v>
      </c>
      <c r="C38" s="20" t="s">
        <v>37</v>
      </c>
      <c r="D38" s="46">
        <v>0</v>
      </c>
      <c r="E38" s="46">
        <v>9512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9512</v>
      </c>
      <c r="O38" s="47">
        <f t="shared" si="8"/>
        <v>6.8511996081736137E-2</v>
      </c>
      <c r="P38" s="9"/>
    </row>
    <row r="39" spans="1:16">
      <c r="A39" s="12"/>
      <c r="B39" s="25">
        <v>335.12</v>
      </c>
      <c r="C39" s="20" t="s">
        <v>127</v>
      </c>
      <c r="D39" s="46">
        <v>3747793</v>
      </c>
      <c r="E39" s="46">
        <v>0</v>
      </c>
      <c r="F39" s="46">
        <v>0</v>
      </c>
      <c r="G39" s="46">
        <v>1140468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4888261</v>
      </c>
      <c r="O39" s="47">
        <f t="shared" si="8"/>
        <v>35.2086331453431</v>
      </c>
      <c r="P39" s="9"/>
    </row>
    <row r="40" spans="1:16">
      <c r="A40" s="12"/>
      <c r="B40" s="25">
        <v>335.14</v>
      </c>
      <c r="C40" s="20" t="s">
        <v>128</v>
      </c>
      <c r="D40" s="46">
        <v>18280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18280</v>
      </c>
      <c r="O40" s="47">
        <f t="shared" si="8"/>
        <v>0.13166519011502698</v>
      </c>
      <c r="P40" s="9"/>
    </row>
    <row r="41" spans="1:16">
      <c r="A41" s="12"/>
      <c r="B41" s="25">
        <v>335.15</v>
      </c>
      <c r="C41" s="20" t="s">
        <v>129</v>
      </c>
      <c r="D41" s="46">
        <v>23914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23914</v>
      </c>
      <c r="O41" s="47">
        <f t="shared" si="8"/>
        <v>0.17224515078833452</v>
      </c>
      <c r="P41" s="9"/>
    </row>
    <row r="42" spans="1:16">
      <c r="A42" s="12"/>
      <c r="B42" s="25">
        <v>335.18</v>
      </c>
      <c r="C42" s="20" t="s">
        <v>130</v>
      </c>
      <c r="D42" s="46">
        <v>9289557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9289557</v>
      </c>
      <c r="O42" s="47">
        <f t="shared" si="8"/>
        <v>66.90980790423302</v>
      </c>
      <c r="P42" s="9"/>
    </row>
    <row r="43" spans="1:16">
      <c r="A43" s="12"/>
      <c r="B43" s="25">
        <v>335.21</v>
      </c>
      <c r="C43" s="20" t="s">
        <v>43</v>
      </c>
      <c r="D43" s="46">
        <v>72932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72932</v>
      </c>
      <c r="O43" s="47">
        <f t="shared" si="8"/>
        <v>0.52530665456614589</v>
      </c>
      <c r="P43" s="9"/>
    </row>
    <row r="44" spans="1:16">
      <c r="A44" s="12"/>
      <c r="B44" s="25">
        <v>335.49</v>
      </c>
      <c r="C44" s="20" t="s">
        <v>44</v>
      </c>
      <c r="D44" s="46">
        <v>75599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75599</v>
      </c>
      <c r="O44" s="47">
        <f t="shared" si="8"/>
        <v>0.54451623126400028</v>
      </c>
      <c r="P44" s="9"/>
    </row>
    <row r="45" spans="1:16">
      <c r="A45" s="12"/>
      <c r="B45" s="25">
        <v>337.2</v>
      </c>
      <c r="C45" s="20" t="s">
        <v>45</v>
      </c>
      <c r="D45" s="46">
        <v>0</v>
      </c>
      <c r="E45" s="46">
        <v>3879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3879</v>
      </c>
      <c r="O45" s="47">
        <f t="shared" si="8"/>
        <v>2.7939238099353919E-2</v>
      </c>
      <c r="P45" s="9"/>
    </row>
    <row r="46" spans="1:16">
      <c r="A46" s="12"/>
      <c r="B46" s="25">
        <v>337.3</v>
      </c>
      <c r="C46" s="20" t="s">
        <v>101</v>
      </c>
      <c r="D46" s="46">
        <v>0</v>
      </c>
      <c r="E46" s="46">
        <v>3626248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3626248</v>
      </c>
      <c r="O46" s="47">
        <f t="shared" si="8"/>
        <v>26.118743562594986</v>
      </c>
      <c r="P46" s="9"/>
    </row>
    <row r="47" spans="1:16">
      <c r="A47" s="12"/>
      <c r="B47" s="25">
        <v>337.4</v>
      </c>
      <c r="C47" s="20" t="s">
        <v>46</v>
      </c>
      <c r="D47" s="46">
        <v>132611</v>
      </c>
      <c r="E47" s="46">
        <v>1845363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1977974</v>
      </c>
      <c r="O47" s="47">
        <f t="shared" si="8"/>
        <v>14.246735380338095</v>
      </c>
      <c r="P47" s="9"/>
    </row>
    <row r="48" spans="1:16">
      <c r="A48" s="12"/>
      <c r="B48" s="25">
        <v>337.6</v>
      </c>
      <c r="C48" s="20" t="s">
        <v>132</v>
      </c>
      <c r="D48" s="46">
        <v>21094</v>
      </c>
      <c r="E48" s="46">
        <v>113702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134796</v>
      </c>
      <c r="O48" s="47">
        <f t="shared" si="8"/>
        <v>0.97089392597074264</v>
      </c>
      <c r="P48" s="9"/>
    </row>
    <row r="49" spans="1:16">
      <c r="A49" s="12"/>
      <c r="B49" s="25">
        <v>337.9</v>
      </c>
      <c r="C49" s="20" t="s">
        <v>159</v>
      </c>
      <c r="D49" s="46">
        <v>0</v>
      </c>
      <c r="E49" s="46">
        <v>29004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29004</v>
      </c>
      <c r="O49" s="47">
        <f t="shared" si="8"/>
        <v>0.20890684759826272</v>
      </c>
      <c r="P49" s="9"/>
    </row>
    <row r="50" spans="1:16">
      <c r="A50" s="12"/>
      <c r="B50" s="25">
        <v>338</v>
      </c>
      <c r="C50" s="20" t="s">
        <v>47</v>
      </c>
      <c r="D50" s="46">
        <v>1118992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1118992</v>
      </c>
      <c r="O50" s="47">
        <f t="shared" si="8"/>
        <v>8.0597535239165357</v>
      </c>
      <c r="P50" s="9"/>
    </row>
    <row r="51" spans="1:16" ht="15.75">
      <c r="A51" s="29" t="s">
        <v>53</v>
      </c>
      <c r="B51" s="30"/>
      <c r="C51" s="31"/>
      <c r="D51" s="32">
        <f t="shared" ref="D51:M51" si="10">SUM(D52:D68)</f>
        <v>15876739</v>
      </c>
      <c r="E51" s="32">
        <f t="shared" si="10"/>
        <v>1685676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44073954</v>
      </c>
      <c r="J51" s="32">
        <f t="shared" si="10"/>
        <v>34980500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96616869</v>
      </c>
      <c r="O51" s="45">
        <f t="shared" si="8"/>
        <v>695.90144558006875</v>
      </c>
      <c r="P51" s="10"/>
    </row>
    <row r="52" spans="1:16">
      <c r="A52" s="12"/>
      <c r="B52" s="25">
        <v>341.2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34980500</v>
      </c>
      <c r="K52" s="46">
        <v>0</v>
      </c>
      <c r="L52" s="46">
        <v>0</v>
      </c>
      <c r="M52" s="46">
        <v>0</v>
      </c>
      <c r="N52" s="46">
        <f t="shared" ref="N52:N68" si="11">SUM(D52:M52)</f>
        <v>34980500</v>
      </c>
      <c r="O52" s="47">
        <f t="shared" si="8"/>
        <v>251.95372991349569</v>
      </c>
      <c r="P52" s="9"/>
    </row>
    <row r="53" spans="1:16">
      <c r="A53" s="12"/>
      <c r="B53" s="25">
        <v>341.3</v>
      </c>
      <c r="C53" s="20" t="s">
        <v>134</v>
      </c>
      <c r="D53" s="46">
        <v>4905122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4905122</v>
      </c>
      <c r="O53" s="47">
        <f t="shared" si="8"/>
        <v>35.330077717035081</v>
      </c>
      <c r="P53" s="9"/>
    </row>
    <row r="54" spans="1:16">
      <c r="A54" s="12"/>
      <c r="B54" s="25">
        <v>341.9</v>
      </c>
      <c r="C54" s="20" t="s">
        <v>135</v>
      </c>
      <c r="D54" s="46">
        <v>2258182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2258182</v>
      </c>
      <c r="O54" s="47">
        <f t="shared" si="8"/>
        <v>16.264986999142881</v>
      </c>
      <c r="P54" s="9"/>
    </row>
    <row r="55" spans="1:16">
      <c r="A55" s="12"/>
      <c r="B55" s="25">
        <v>342.1</v>
      </c>
      <c r="C55" s="20" t="s">
        <v>59</v>
      </c>
      <c r="D55" s="46">
        <v>365258</v>
      </c>
      <c r="E55" s="46">
        <v>1638901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2004159</v>
      </c>
      <c r="O55" s="47">
        <f t="shared" si="8"/>
        <v>14.435337842217853</v>
      </c>
      <c r="P55" s="9"/>
    </row>
    <row r="56" spans="1:16">
      <c r="A56" s="12"/>
      <c r="B56" s="25">
        <v>342.2</v>
      </c>
      <c r="C56" s="20" t="s">
        <v>136</v>
      </c>
      <c r="D56" s="46">
        <v>0</v>
      </c>
      <c r="E56" s="46">
        <v>46775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46775</v>
      </c>
      <c r="O56" s="47">
        <f t="shared" si="8"/>
        <v>0.33690586803229688</v>
      </c>
      <c r="P56" s="9"/>
    </row>
    <row r="57" spans="1:16">
      <c r="A57" s="12"/>
      <c r="B57" s="25">
        <v>342.5</v>
      </c>
      <c r="C57" s="20" t="s">
        <v>60</v>
      </c>
      <c r="D57" s="46">
        <v>1485193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1485193</v>
      </c>
      <c r="O57" s="47">
        <f t="shared" si="8"/>
        <v>10.697386143463198</v>
      </c>
      <c r="P57" s="9"/>
    </row>
    <row r="58" spans="1:16">
      <c r="A58" s="12"/>
      <c r="B58" s="25">
        <v>342.6</v>
      </c>
      <c r="C58" s="20" t="s">
        <v>61</v>
      </c>
      <c r="D58" s="46">
        <v>1328295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1328295</v>
      </c>
      <c r="O58" s="47">
        <f t="shared" si="8"/>
        <v>9.567298342660818</v>
      </c>
      <c r="P58" s="9"/>
    </row>
    <row r="59" spans="1:16">
      <c r="A59" s="12"/>
      <c r="B59" s="25">
        <v>343.3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18770819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18770819</v>
      </c>
      <c r="O59" s="47">
        <f t="shared" si="8"/>
        <v>135.20040767230637</v>
      </c>
      <c r="P59" s="9"/>
    </row>
    <row r="60" spans="1:16">
      <c r="A60" s="12"/>
      <c r="B60" s="25">
        <v>343.5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23215013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23215013</v>
      </c>
      <c r="O60" s="47">
        <f t="shared" si="8"/>
        <v>167.21056346651108</v>
      </c>
      <c r="P60" s="9"/>
    </row>
    <row r="61" spans="1:16">
      <c r="A61" s="12"/>
      <c r="B61" s="25">
        <v>343.6</v>
      </c>
      <c r="C61" s="20" t="s">
        <v>138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2088122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2088122</v>
      </c>
      <c r="O61" s="47">
        <f t="shared" si="8"/>
        <v>15.04009738038131</v>
      </c>
      <c r="P61" s="9"/>
    </row>
    <row r="62" spans="1:16">
      <c r="A62" s="12"/>
      <c r="B62" s="25">
        <v>343.9</v>
      </c>
      <c r="C62" s="20" t="s">
        <v>111</v>
      </c>
      <c r="D62" s="46">
        <v>216277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216277</v>
      </c>
      <c r="O62" s="47">
        <f t="shared" si="8"/>
        <v>1.5577763852575321</v>
      </c>
      <c r="P62" s="9"/>
    </row>
    <row r="63" spans="1:16">
      <c r="A63" s="12"/>
      <c r="B63" s="25">
        <v>346.9</v>
      </c>
      <c r="C63" s="20" t="s">
        <v>139</v>
      </c>
      <c r="D63" s="46">
        <v>1542708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1542708</v>
      </c>
      <c r="O63" s="47">
        <f t="shared" si="8"/>
        <v>11.111648912033536</v>
      </c>
      <c r="P63" s="9"/>
    </row>
    <row r="64" spans="1:16">
      <c r="A64" s="12"/>
      <c r="B64" s="25">
        <v>347.2</v>
      </c>
      <c r="C64" s="20" t="s">
        <v>65</v>
      </c>
      <c r="D64" s="46">
        <v>1393566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1393566</v>
      </c>
      <c r="O64" s="47">
        <f t="shared" si="8"/>
        <v>10.037425182048013</v>
      </c>
      <c r="P64" s="9"/>
    </row>
    <row r="65" spans="1:16">
      <c r="A65" s="12"/>
      <c r="B65" s="25">
        <v>347.3</v>
      </c>
      <c r="C65" s="20" t="s">
        <v>66</v>
      </c>
      <c r="D65" s="46">
        <v>1139347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1139347</v>
      </c>
      <c r="O65" s="47">
        <f t="shared" si="8"/>
        <v>8.2063642977016205</v>
      </c>
      <c r="P65" s="9"/>
    </row>
    <row r="66" spans="1:16">
      <c r="A66" s="12"/>
      <c r="B66" s="25">
        <v>347.4</v>
      </c>
      <c r="C66" s="20" t="s">
        <v>103</v>
      </c>
      <c r="D66" s="46">
        <v>30856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30856</v>
      </c>
      <c r="O66" s="47">
        <f t="shared" si="8"/>
        <v>0.22224623119197331</v>
      </c>
      <c r="P66" s="9"/>
    </row>
    <row r="67" spans="1:16">
      <c r="A67" s="12"/>
      <c r="B67" s="25">
        <v>347.5</v>
      </c>
      <c r="C67" s="20" t="s">
        <v>67</v>
      </c>
      <c r="D67" s="46">
        <v>318372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318372</v>
      </c>
      <c r="O67" s="47">
        <f t="shared" si="8"/>
        <v>2.2931351152790684</v>
      </c>
      <c r="P67" s="9"/>
    </row>
    <row r="68" spans="1:16">
      <c r="A68" s="12"/>
      <c r="B68" s="25">
        <v>349</v>
      </c>
      <c r="C68" s="20" t="s">
        <v>1</v>
      </c>
      <c r="D68" s="46">
        <v>893563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893563</v>
      </c>
      <c r="O68" s="47">
        <f t="shared" si="8"/>
        <v>6.4360581113103859</v>
      </c>
      <c r="P68" s="9"/>
    </row>
    <row r="69" spans="1:16" ht="15.75">
      <c r="A69" s="29" t="s">
        <v>54</v>
      </c>
      <c r="B69" s="30"/>
      <c r="C69" s="31"/>
      <c r="D69" s="32">
        <f t="shared" ref="D69:M69" si="12">SUM(D70:D73)</f>
        <v>659216</v>
      </c>
      <c r="E69" s="32">
        <f t="shared" si="12"/>
        <v>373373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5" si="13">SUM(D69:M69)</f>
        <v>1032589</v>
      </c>
      <c r="O69" s="45">
        <f t="shared" ref="O69:O88" si="14">(N69/O$90)</f>
        <v>7.4374194198952726</v>
      </c>
      <c r="P69" s="10"/>
    </row>
    <row r="70" spans="1:16">
      <c r="A70" s="13"/>
      <c r="B70" s="39">
        <v>351.5</v>
      </c>
      <c r="C70" s="21" t="s">
        <v>104</v>
      </c>
      <c r="D70" s="46">
        <v>342997</v>
      </c>
      <c r="E70" s="46">
        <v>10818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353815</v>
      </c>
      <c r="O70" s="47">
        <f t="shared" si="14"/>
        <v>2.5484200897455289</v>
      </c>
      <c r="P70" s="9"/>
    </row>
    <row r="71" spans="1:16">
      <c r="A71" s="13"/>
      <c r="B71" s="39">
        <v>354</v>
      </c>
      <c r="C71" s="21" t="s">
        <v>74</v>
      </c>
      <c r="D71" s="46">
        <v>316219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316219</v>
      </c>
      <c r="O71" s="47">
        <f t="shared" si="14"/>
        <v>2.2776277217168333</v>
      </c>
      <c r="P71" s="9"/>
    </row>
    <row r="72" spans="1:16">
      <c r="A72" s="13"/>
      <c r="B72" s="39">
        <v>355</v>
      </c>
      <c r="C72" s="21" t="s">
        <v>105</v>
      </c>
      <c r="D72" s="46">
        <v>0</v>
      </c>
      <c r="E72" s="46">
        <v>209306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209306</v>
      </c>
      <c r="O72" s="47">
        <f t="shared" si="14"/>
        <v>1.5075664268170588</v>
      </c>
      <c r="P72" s="9"/>
    </row>
    <row r="73" spans="1:16">
      <c r="A73" s="13"/>
      <c r="B73" s="39">
        <v>356</v>
      </c>
      <c r="C73" s="21" t="s">
        <v>106</v>
      </c>
      <c r="D73" s="46">
        <v>0</v>
      </c>
      <c r="E73" s="46">
        <v>153249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153249</v>
      </c>
      <c r="O73" s="47">
        <f t="shared" si="14"/>
        <v>1.1038051816158516</v>
      </c>
      <c r="P73" s="9"/>
    </row>
    <row r="74" spans="1:16" ht="15.75">
      <c r="A74" s="29" t="s">
        <v>4</v>
      </c>
      <c r="B74" s="30"/>
      <c r="C74" s="31"/>
      <c r="D74" s="32">
        <f t="shared" ref="D74:M74" si="15">SUM(D75:D83)</f>
        <v>5596699</v>
      </c>
      <c r="E74" s="32">
        <f t="shared" si="15"/>
        <v>59405</v>
      </c>
      <c r="F74" s="32">
        <f t="shared" si="15"/>
        <v>38392</v>
      </c>
      <c r="G74" s="32">
        <f t="shared" si="15"/>
        <v>490733</v>
      </c>
      <c r="H74" s="32">
        <f t="shared" si="15"/>
        <v>0</v>
      </c>
      <c r="I74" s="32">
        <f t="shared" si="15"/>
        <v>1560579</v>
      </c>
      <c r="J74" s="32">
        <f t="shared" si="15"/>
        <v>966805</v>
      </c>
      <c r="K74" s="32">
        <f t="shared" si="15"/>
        <v>54332387</v>
      </c>
      <c r="L74" s="32">
        <f t="shared" si="15"/>
        <v>0</v>
      </c>
      <c r="M74" s="32">
        <f t="shared" si="15"/>
        <v>0</v>
      </c>
      <c r="N74" s="32">
        <f t="shared" si="13"/>
        <v>63045000</v>
      </c>
      <c r="O74" s="45">
        <f t="shared" si="14"/>
        <v>454.09364938741112</v>
      </c>
      <c r="P74" s="10"/>
    </row>
    <row r="75" spans="1:16">
      <c r="A75" s="12"/>
      <c r="B75" s="25">
        <v>361.1</v>
      </c>
      <c r="C75" s="20" t="s">
        <v>75</v>
      </c>
      <c r="D75" s="46">
        <v>1619237</v>
      </c>
      <c r="E75" s="46">
        <v>31027</v>
      </c>
      <c r="F75" s="46">
        <v>2707</v>
      </c>
      <c r="G75" s="46">
        <v>394601</v>
      </c>
      <c r="H75" s="46">
        <v>0</v>
      </c>
      <c r="I75" s="46">
        <v>1275443</v>
      </c>
      <c r="J75" s="46">
        <v>435212</v>
      </c>
      <c r="K75" s="46">
        <v>12560624</v>
      </c>
      <c r="L75" s="46">
        <v>0</v>
      </c>
      <c r="M75" s="46">
        <v>0</v>
      </c>
      <c r="N75" s="46">
        <f t="shared" si="13"/>
        <v>16318851</v>
      </c>
      <c r="O75" s="47">
        <f t="shared" si="14"/>
        <v>117.53964000950755</v>
      </c>
      <c r="P75" s="9"/>
    </row>
    <row r="76" spans="1:16">
      <c r="A76" s="12"/>
      <c r="B76" s="25">
        <v>361.2</v>
      </c>
      <c r="C76" s="20" t="s">
        <v>171</v>
      </c>
      <c r="D76" s="46">
        <v>172310</v>
      </c>
      <c r="E76" s="46">
        <v>28378</v>
      </c>
      <c r="F76" s="46">
        <v>35685</v>
      </c>
      <c r="G76" s="46">
        <v>96132</v>
      </c>
      <c r="H76" s="46">
        <v>0</v>
      </c>
      <c r="I76" s="46">
        <v>221910</v>
      </c>
      <c r="J76" s="46">
        <v>150000</v>
      </c>
      <c r="K76" s="46">
        <v>0</v>
      </c>
      <c r="L76" s="46">
        <v>0</v>
      </c>
      <c r="M76" s="46">
        <v>0</v>
      </c>
      <c r="N76" s="46">
        <f t="shared" ref="N76:N83" si="16">SUM(D76:M76)</f>
        <v>704415</v>
      </c>
      <c r="O76" s="47">
        <f t="shared" si="14"/>
        <v>5.0736835281661232</v>
      </c>
      <c r="P76" s="9"/>
    </row>
    <row r="77" spans="1:16">
      <c r="A77" s="12"/>
      <c r="B77" s="25">
        <v>361.3</v>
      </c>
      <c r="C77" s="20" t="s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8640790</v>
      </c>
      <c r="L77" s="46">
        <v>0</v>
      </c>
      <c r="M77" s="46">
        <v>0</v>
      </c>
      <c r="N77" s="46">
        <f t="shared" si="16"/>
        <v>8640790</v>
      </c>
      <c r="O77" s="47">
        <f t="shared" si="14"/>
        <v>62.236939720679644</v>
      </c>
      <c r="P77" s="9"/>
    </row>
    <row r="78" spans="1:16">
      <c r="A78" s="12"/>
      <c r="B78" s="25">
        <v>362</v>
      </c>
      <c r="C78" s="20" t="s">
        <v>77</v>
      </c>
      <c r="D78" s="46">
        <v>640699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640699</v>
      </c>
      <c r="O78" s="47">
        <f t="shared" si="14"/>
        <v>4.6147568731678152</v>
      </c>
      <c r="P78" s="9"/>
    </row>
    <row r="79" spans="1:16">
      <c r="A79" s="12"/>
      <c r="B79" s="25">
        <v>364</v>
      </c>
      <c r="C79" s="20" t="s">
        <v>140</v>
      </c>
      <c r="D79" s="46">
        <v>362354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-33144</v>
      </c>
      <c r="K79" s="46">
        <v>0</v>
      </c>
      <c r="L79" s="46">
        <v>0</v>
      </c>
      <c r="M79" s="46">
        <v>0</v>
      </c>
      <c r="N79" s="46">
        <f t="shared" si="16"/>
        <v>329210</v>
      </c>
      <c r="O79" s="47">
        <f t="shared" si="14"/>
        <v>2.3711978795277915</v>
      </c>
      <c r="P79" s="9"/>
    </row>
    <row r="80" spans="1:16">
      <c r="A80" s="12"/>
      <c r="B80" s="25">
        <v>366</v>
      </c>
      <c r="C80" s="20" t="s">
        <v>79</v>
      </c>
      <c r="D80" s="46">
        <v>668216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668216</v>
      </c>
      <c r="O80" s="47">
        <f t="shared" si="14"/>
        <v>4.8129533193601128</v>
      </c>
      <c r="P80" s="9"/>
    </row>
    <row r="81" spans="1:119">
      <c r="A81" s="12"/>
      <c r="B81" s="25">
        <v>368</v>
      </c>
      <c r="C81" s="20" t="s">
        <v>80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33111125</v>
      </c>
      <c r="L81" s="46">
        <v>0</v>
      </c>
      <c r="M81" s="46">
        <v>0</v>
      </c>
      <c r="N81" s="46">
        <f t="shared" si="16"/>
        <v>33111125</v>
      </c>
      <c r="O81" s="47">
        <f t="shared" si="14"/>
        <v>238.48919956495746</v>
      </c>
      <c r="P81" s="9"/>
    </row>
    <row r="82" spans="1:119">
      <c r="A82" s="12"/>
      <c r="B82" s="25">
        <v>369.3</v>
      </c>
      <c r="C82" s="20" t="s">
        <v>160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337726</v>
      </c>
      <c r="K82" s="46">
        <v>0</v>
      </c>
      <c r="L82" s="46">
        <v>0</v>
      </c>
      <c r="M82" s="46">
        <v>0</v>
      </c>
      <c r="N82" s="46">
        <f t="shared" si="16"/>
        <v>337726</v>
      </c>
      <c r="O82" s="47">
        <f t="shared" si="14"/>
        <v>2.4325359954478993</v>
      </c>
      <c r="P82" s="9"/>
    </row>
    <row r="83" spans="1:119">
      <c r="A83" s="12"/>
      <c r="B83" s="25">
        <v>369.9</v>
      </c>
      <c r="C83" s="20" t="s">
        <v>81</v>
      </c>
      <c r="D83" s="46">
        <v>2133883</v>
      </c>
      <c r="E83" s="46">
        <v>0</v>
      </c>
      <c r="F83" s="46">
        <v>0</v>
      </c>
      <c r="G83" s="46">
        <v>0</v>
      </c>
      <c r="H83" s="46">
        <v>0</v>
      </c>
      <c r="I83" s="46">
        <v>63226</v>
      </c>
      <c r="J83" s="46">
        <v>77011</v>
      </c>
      <c r="K83" s="46">
        <v>19848</v>
      </c>
      <c r="L83" s="46">
        <v>0</v>
      </c>
      <c r="M83" s="46">
        <v>0</v>
      </c>
      <c r="N83" s="46">
        <f t="shared" si="16"/>
        <v>2293968</v>
      </c>
      <c r="O83" s="47">
        <f t="shared" si="14"/>
        <v>16.522742496596727</v>
      </c>
      <c r="P83" s="9"/>
    </row>
    <row r="84" spans="1:119" ht="15.75">
      <c r="A84" s="29" t="s">
        <v>55</v>
      </c>
      <c r="B84" s="30"/>
      <c r="C84" s="31"/>
      <c r="D84" s="32">
        <f t="shared" ref="D84:M84" si="17">SUM(D85:D87)</f>
        <v>4674686</v>
      </c>
      <c r="E84" s="32">
        <f t="shared" si="17"/>
        <v>0</v>
      </c>
      <c r="F84" s="32">
        <f t="shared" si="17"/>
        <v>10990300</v>
      </c>
      <c r="G84" s="32">
        <f t="shared" si="17"/>
        <v>1434269</v>
      </c>
      <c r="H84" s="32">
        <f t="shared" si="17"/>
        <v>0</v>
      </c>
      <c r="I84" s="32">
        <f t="shared" si="17"/>
        <v>1497695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>SUM(D84:M84)</f>
        <v>18596950</v>
      </c>
      <c r="O84" s="45">
        <f t="shared" si="14"/>
        <v>133.94808300381021</v>
      </c>
      <c r="P84" s="9"/>
    </row>
    <row r="85" spans="1:119">
      <c r="A85" s="12"/>
      <c r="B85" s="25">
        <v>381</v>
      </c>
      <c r="C85" s="20" t="s">
        <v>82</v>
      </c>
      <c r="D85" s="46">
        <v>3901033</v>
      </c>
      <c r="E85" s="46">
        <v>0</v>
      </c>
      <c r="F85" s="46">
        <v>10990300</v>
      </c>
      <c r="G85" s="46">
        <v>1434269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16325602</v>
      </c>
      <c r="O85" s="47">
        <f t="shared" si="14"/>
        <v>117.58826537594446</v>
      </c>
      <c r="P85" s="9"/>
    </row>
    <row r="86" spans="1:119">
      <c r="A86" s="12"/>
      <c r="B86" s="25">
        <v>383</v>
      </c>
      <c r="C86" s="20" t="s">
        <v>161</v>
      </c>
      <c r="D86" s="46">
        <v>773653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773653</v>
      </c>
      <c r="O86" s="47">
        <f t="shared" si="14"/>
        <v>5.5723834424541012</v>
      </c>
      <c r="P86" s="9"/>
    </row>
    <row r="87" spans="1:119" ht="15.75" thickBot="1">
      <c r="A87" s="12"/>
      <c r="B87" s="25">
        <v>389.8</v>
      </c>
      <c r="C87" s="20" t="s">
        <v>143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1497695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1497695</v>
      </c>
      <c r="O87" s="47">
        <f t="shared" si="14"/>
        <v>10.787434185411669</v>
      </c>
      <c r="P87" s="9"/>
    </row>
    <row r="88" spans="1:119" ht="16.5" thickBot="1">
      <c r="A88" s="14" t="s">
        <v>69</v>
      </c>
      <c r="B88" s="23"/>
      <c r="C88" s="22"/>
      <c r="D88" s="15">
        <f t="shared" ref="D88:M88" si="18">SUM(D5,D16,D28,D51,D69,D74,D84)</f>
        <v>164369067</v>
      </c>
      <c r="E88" s="15">
        <f t="shared" si="18"/>
        <v>10739612</v>
      </c>
      <c r="F88" s="15">
        <f t="shared" si="18"/>
        <v>11028692</v>
      </c>
      <c r="G88" s="15">
        <f t="shared" si="18"/>
        <v>8722797</v>
      </c>
      <c r="H88" s="15">
        <f t="shared" si="18"/>
        <v>0</v>
      </c>
      <c r="I88" s="15">
        <f t="shared" si="18"/>
        <v>54664532</v>
      </c>
      <c r="J88" s="15">
        <f t="shared" si="18"/>
        <v>35947305</v>
      </c>
      <c r="K88" s="15">
        <f t="shared" si="18"/>
        <v>54332387</v>
      </c>
      <c r="L88" s="15">
        <f t="shared" si="18"/>
        <v>0</v>
      </c>
      <c r="M88" s="15">
        <f t="shared" si="18"/>
        <v>0</v>
      </c>
      <c r="N88" s="15">
        <f>SUM(D88:M88)</f>
        <v>339804392</v>
      </c>
      <c r="O88" s="38">
        <f t="shared" si="14"/>
        <v>2447.5060106455771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18" t="s">
        <v>172</v>
      </c>
      <c r="M90" s="118"/>
      <c r="N90" s="118"/>
      <c r="O90" s="43">
        <v>138837</v>
      </c>
    </row>
    <row r="91" spans="1:119">
      <c r="A91" s="119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</row>
    <row r="92" spans="1:119" ht="15.75" customHeight="1" thickBot="1">
      <c r="A92" s="120" t="s">
        <v>109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79271870</v>
      </c>
      <c r="E5" s="27">
        <f t="shared" si="0"/>
        <v>0</v>
      </c>
      <c r="F5" s="27">
        <f t="shared" si="0"/>
        <v>0</v>
      </c>
      <c r="G5" s="27">
        <f t="shared" si="0"/>
        <v>2443554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81715424</v>
      </c>
      <c r="O5" s="33">
        <f t="shared" ref="O5:O36" si="1">(N5/O$88)</f>
        <v>595.99746183637592</v>
      </c>
      <c r="P5" s="6"/>
    </row>
    <row r="6" spans="1:133">
      <c r="A6" s="12"/>
      <c r="B6" s="25">
        <v>311</v>
      </c>
      <c r="C6" s="20" t="s">
        <v>3</v>
      </c>
      <c r="D6" s="46">
        <v>59977703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59977703</v>
      </c>
      <c r="O6" s="47">
        <f t="shared" si="1"/>
        <v>437.45179312507747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1426060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1426060</v>
      </c>
      <c r="O7" s="47">
        <f t="shared" si="1"/>
        <v>10.401073614038671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1017494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1017494</v>
      </c>
      <c r="O8" s="47">
        <f t="shared" si="1"/>
        <v>7.4211674093955819</v>
      </c>
      <c r="P8" s="9"/>
    </row>
    <row r="9" spans="1:133">
      <c r="A9" s="12"/>
      <c r="B9" s="25">
        <v>312.51</v>
      </c>
      <c r="C9" s="20" t="s">
        <v>117</v>
      </c>
      <c r="D9" s="46">
        <v>989693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989693</v>
      </c>
      <c r="O9" s="47">
        <f t="shared" si="1"/>
        <v>7.2183987688447706</v>
      </c>
      <c r="P9" s="9"/>
    </row>
    <row r="10" spans="1:133">
      <c r="A10" s="12"/>
      <c r="B10" s="25">
        <v>312.52</v>
      </c>
      <c r="C10" s="20" t="s">
        <v>118</v>
      </c>
      <c r="D10" s="46">
        <v>1120391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1120391</v>
      </c>
      <c r="O10" s="47">
        <f t="shared" si="1"/>
        <v>8.171654255435536</v>
      </c>
      <c r="P10" s="9"/>
    </row>
    <row r="11" spans="1:133">
      <c r="A11" s="12"/>
      <c r="B11" s="25">
        <v>314.10000000000002</v>
      </c>
      <c r="C11" s="20" t="s">
        <v>11</v>
      </c>
      <c r="D11" s="46">
        <v>8835693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8835693</v>
      </c>
      <c r="O11" s="47">
        <f t="shared" si="1"/>
        <v>64.443777487655623</v>
      </c>
      <c r="P11" s="9"/>
    </row>
    <row r="12" spans="1:133">
      <c r="A12" s="12"/>
      <c r="B12" s="25">
        <v>314.3</v>
      </c>
      <c r="C12" s="20" t="s">
        <v>12</v>
      </c>
      <c r="D12" s="46">
        <v>1776245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1776245</v>
      </c>
      <c r="O12" s="47">
        <f t="shared" si="1"/>
        <v>12.955173696456052</v>
      </c>
      <c r="P12" s="9"/>
    </row>
    <row r="13" spans="1:133">
      <c r="A13" s="12"/>
      <c r="B13" s="25">
        <v>314.39999999999998</v>
      </c>
      <c r="C13" s="20" t="s">
        <v>13</v>
      </c>
      <c r="D13" s="46">
        <v>181732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181732</v>
      </c>
      <c r="O13" s="47">
        <f t="shared" si="1"/>
        <v>1.3254757233401651</v>
      </c>
      <c r="P13" s="9"/>
    </row>
    <row r="14" spans="1:133">
      <c r="A14" s="12"/>
      <c r="B14" s="25">
        <v>315</v>
      </c>
      <c r="C14" s="20" t="s">
        <v>119</v>
      </c>
      <c r="D14" s="46">
        <v>4352859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4352859</v>
      </c>
      <c r="O14" s="47">
        <f t="shared" si="1"/>
        <v>31.747897627400498</v>
      </c>
      <c r="P14" s="9"/>
    </row>
    <row r="15" spans="1:133">
      <c r="A15" s="12"/>
      <c r="B15" s="25">
        <v>316</v>
      </c>
      <c r="C15" s="20" t="s">
        <v>120</v>
      </c>
      <c r="D15" s="46">
        <v>2037554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2037554</v>
      </c>
      <c r="O15" s="47">
        <f t="shared" si="1"/>
        <v>14.861050128731575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SUM(D17:D25)</f>
        <v>35904873</v>
      </c>
      <c r="E16" s="32">
        <f t="shared" si="3"/>
        <v>0</v>
      </c>
      <c r="F16" s="32">
        <f t="shared" si="3"/>
        <v>0</v>
      </c>
      <c r="G16" s="32">
        <f t="shared" si="3"/>
        <v>689185</v>
      </c>
      <c r="H16" s="32">
        <f t="shared" si="3"/>
        <v>0</v>
      </c>
      <c r="I16" s="32">
        <f t="shared" si="3"/>
        <v>4619859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41213917</v>
      </c>
      <c r="O16" s="45">
        <f t="shared" si="1"/>
        <v>300.59673831387164</v>
      </c>
      <c r="P16" s="10"/>
    </row>
    <row r="17" spans="1:16">
      <c r="A17" s="12"/>
      <c r="B17" s="25">
        <v>322</v>
      </c>
      <c r="C17" s="20" t="s">
        <v>0</v>
      </c>
      <c r="D17" s="46">
        <v>5912681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5912681</v>
      </c>
      <c r="O17" s="47">
        <f t="shared" si="1"/>
        <v>43.124574237639216</v>
      </c>
      <c r="P17" s="9"/>
    </row>
    <row r="18" spans="1:16">
      <c r="A18" s="12"/>
      <c r="B18" s="25">
        <v>323.10000000000002</v>
      </c>
      <c r="C18" s="20" t="s">
        <v>17</v>
      </c>
      <c r="D18" s="46">
        <v>6526073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6526073</v>
      </c>
      <c r="O18" s="47">
        <f t="shared" si="1"/>
        <v>47.598393955086173</v>
      </c>
      <c r="P18" s="9"/>
    </row>
    <row r="19" spans="1:16">
      <c r="A19" s="12"/>
      <c r="B19" s="25">
        <v>323.39999999999998</v>
      </c>
      <c r="C19" s="20" t="s">
        <v>18</v>
      </c>
      <c r="D19" s="46">
        <v>90045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90045</v>
      </c>
      <c r="O19" s="47">
        <f t="shared" si="1"/>
        <v>0.65674983771798667</v>
      </c>
      <c r="P19" s="9"/>
    </row>
    <row r="20" spans="1:16">
      <c r="A20" s="12"/>
      <c r="B20" s="25">
        <v>323.7</v>
      </c>
      <c r="C20" s="20" t="s">
        <v>19</v>
      </c>
      <c r="D20" s="46">
        <v>1933344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1933344</v>
      </c>
      <c r="O20" s="47">
        <f t="shared" si="1"/>
        <v>14.100986820512446</v>
      </c>
      <c r="P20" s="9"/>
    </row>
    <row r="21" spans="1:16">
      <c r="A21" s="12"/>
      <c r="B21" s="25">
        <v>323.89999999999998</v>
      </c>
      <c r="C21" s="20" t="s">
        <v>20</v>
      </c>
      <c r="D21" s="46">
        <v>105000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105000</v>
      </c>
      <c r="O21" s="47">
        <f t="shared" si="1"/>
        <v>0.76582523138862346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411561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411561</v>
      </c>
      <c r="O22" s="47">
        <f t="shared" si="1"/>
        <v>3.0017504576717453</v>
      </c>
      <c r="P22" s="9"/>
    </row>
    <row r="23" spans="1:16">
      <c r="A23" s="12"/>
      <c r="B23" s="25">
        <v>324.61</v>
      </c>
      <c r="C23" s="20" t="s">
        <v>22</v>
      </c>
      <c r="D23" s="46">
        <v>0</v>
      </c>
      <c r="E23" s="46">
        <v>0</v>
      </c>
      <c r="F23" s="46">
        <v>0</v>
      </c>
      <c r="G23" s="46">
        <v>277624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277624</v>
      </c>
      <c r="O23" s="47">
        <f t="shared" si="1"/>
        <v>2.0248710860860495</v>
      </c>
      <c r="P23" s="9"/>
    </row>
    <row r="24" spans="1:16">
      <c r="A24" s="12"/>
      <c r="B24" s="25">
        <v>325.2</v>
      </c>
      <c r="C24" s="20" t="s">
        <v>24</v>
      </c>
      <c r="D24" s="46">
        <v>20763863</v>
      </c>
      <c r="E24" s="46">
        <v>0</v>
      </c>
      <c r="F24" s="46">
        <v>0</v>
      </c>
      <c r="G24" s="46">
        <v>0</v>
      </c>
      <c r="H24" s="46">
        <v>0</v>
      </c>
      <c r="I24" s="46">
        <v>4592869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25356732</v>
      </c>
      <c r="O24" s="47">
        <f t="shared" si="1"/>
        <v>184.94119191580299</v>
      </c>
      <c r="P24" s="9"/>
    </row>
    <row r="25" spans="1:16">
      <c r="A25" s="12"/>
      <c r="B25" s="25">
        <v>329</v>
      </c>
      <c r="C25" s="20" t="s">
        <v>124</v>
      </c>
      <c r="D25" s="46">
        <v>573867</v>
      </c>
      <c r="E25" s="46">
        <v>0</v>
      </c>
      <c r="F25" s="46">
        <v>0</v>
      </c>
      <c r="G25" s="46">
        <v>0</v>
      </c>
      <c r="H25" s="46">
        <v>0</v>
      </c>
      <c r="I25" s="46">
        <v>26990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600857</v>
      </c>
      <c r="O25" s="47">
        <f t="shared" si="1"/>
        <v>4.3823947719664202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SUM(D27:D48)</f>
        <v>14379542</v>
      </c>
      <c r="E26" s="32">
        <f t="shared" si="6"/>
        <v>7513912</v>
      </c>
      <c r="F26" s="32">
        <f t="shared" si="6"/>
        <v>0</v>
      </c>
      <c r="G26" s="32">
        <f t="shared" si="6"/>
        <v>1111999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23005453</v>
      </c>
      <c r="O26" s="45">
        <f t="shared" si="1"/>
        <v>167.79196539928668</v>
      </c>
      <c r="P26" s="10"/>
    </row>
    <row r="27" spans="1:16">
      <c r="A27" s="12"/>
      <c r="B27" s="25">
        <v>331.2</v>
      </c>
      <c r="C27" s="20" t="s">
        <v>25</v>
      </c>
      <c r="D27" s="46">
        <v>0</v>
      </c>
      <c r="E27" s="46">
        <v>216661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216661</v>
      </c>
      <c r="O27" s="47">
        <f t="shared" si="1"/>
        <v>1.5802329567418147</v>
      </c>
      <c r="P27" s="9"/>
    </row>
    <row r="28" spans="1:16">
      <c r="A28" s="12"/>
      <c r="B28" s="25">
        <v>331.5</v>
      </c>
      <c r="C28" s="20" t="s">
        <v>27</v>
      </c>
      <c r="D28" s="46">
        <v>171420</v>
      </c>
      <c r="E28" s="46">
        <v>1090403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1261823</v>
      </c>
      <c r="O28" s="47">
        <f t="shared" si="1"/>
        <v>9.2031989613951151</v>
      </c>
      <c r="P28" s="9"/>
    </row>
    <row r="29" spans="1:16">
      <c r="A29" s="12"/>
      <c r="B29" s="25">
        <v>331.62</v>
      </c>
      <c r="C29" s="20" t="s">
        <v>31</v>
      </c>
      <c r="D29" s="46">
        <v>0</v>
      </c>
      <c r="E29" s="46">
        <v>24467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24467</v>
      </c>
      <c r="O29" s="47">
        <f t="shared" si="1"/>
        <v>0.17845186606081381</v>
      </c>
      <c r="P29" s="9"/>
    </row>
    <row r="30" spans="1:16">
      <c r="A30" s="12"/>
      <c r="B30" s="25">
        <v>331.69</v>
      </c>
      <c r="C30" s="20" t="s">
        <v>97</v>
      </c>
      <c r="D30" s="46">
        <v>0</v>
      </c>
      <c r="E30" s="46">
        <v>628314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628314</v>
      </c>
      <c r="O30" s="47">
        <f t="shared" si="1"/>
        <v>4.5826544231877291</v>
      </c>
      <c r="P30" s="9"/>
    </row>
    <row r="31" spans="1:16">
      <c r="A31" s="12"/>
      <c r="B31" s="25">
        <v>331.7</v>
      </c>
      <c r="C31" s="20" t="s">
        <v>168</v>
      </c>
      <c r="D31" s="46">
        <v>0</v>
      </c>
      <c r="E31" s="46">
        <v>40000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40000</v>
      </c>
      <c r="O31" s="47">
        <f t="shared" si="1"/>
        <v>0.29174294529090417</v>
      </c>
      <c r="P31" s="9"/>
    </row>
    <row r="32" spans="1:16">
      <c r="A32" s="12"/>
      <c r="B32" s="25">
        <v>334.2</v>
      </c>
      <c r="C32" s="20" t="s">
        <v>98</v>
      </c>
      <c r="D32" s="46">
        <v>0</v>
      </c>
      <c r="E32" s="46">
        <v>791802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791802</v>
      </c>
      <c r="O32" s="47">
        <f t="shared" si="1"/>
        <v>5.7750661891807127</v>
      </c>
      <c r="P32" s="9"/>
    </row>
    <row r="33" spans="1:16">
      <c r="A33" s="12"/>
      <c r="B33" s="25">
        <v>334.49</v>
      </c>
      <c r="C33" s="20" t="s">
        <v>35</v>
      </c>
      <c r="D33" s="46">
        <v>0</v>
      </c>
      <c r="E33" s="46">
        <v>84861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84861</v>
      </c>
      <c r="O33" s="47">
        <f t="shared" si="1"/>
        <v>0.61893995200828555</v>
      </c>
      <c r="P33" s="9"/>
    </row>
    <row r="34" spans="1:16">
      <c r="A34" s="12"/>
      <c r="B34" s="25">
        <v>334.5</v>
      </c>
      <c r="C34" s="20" t="s">
        <v>125</v>
      </c>
      <c r="D34" s="46">
        <v>28570</v>
      </c>
      <c r="E34" s="46">
        <v>505737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534307</v>
      </c>
      <c r="O34" s="47">
        <f t="shared" si="1"/>
        <v>3.8970074467386784</v>
      </c>
      <c r="P34" s="9"/>
    </row>
    <row r="35" spans="1:16">
      <c r="A35" s="12"/>
      <c r="B35" s="25">
        <v>334.69</v>
      </c>
      <c r="C35" s="20" t="s">
        <v>36</v>
      </c>
      <c r="D35" s="46">
        <v>0</v>
      </c>
      <c r="E35" s="46">
        <v>148094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148094</v>
      </c>
      <c r="O35" s="47">
        <f t="shared" si="1"/>
        <v>1.080134493497779</v>
      </c>
      <c r="P35" s="9"/>
    </row>
    <row r="36" spans="1:16">
      <c r="A36" s="12"/>
      <c r="B36" s="25">
        <v>334.7</v>
      </c>
      <c r="C36" s="20" t="s">
        <v>37</v>
      </c>
      <c r="D36" s="46">
        <v>0</v>
      </c>
      <c r="E36" s="46">
        <v>153852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153852</v>
      </c>
      <c r="O36" s="47">
        <f t="shared" si="1"/>
        <v>1.1221308904724048</v>
      </c>
      <c r="P36" s="9"/>
    </row>
    <row r="37" spans="1:16">
      <c r="A37" s="12"/>
      <c r="B37" s="25">
        <v>335.12</v>
      </c>
      <c r="C37" s="20" t="s">
        <v>127</v>
      </c>
      <c r="D37" s="46">
        <v>3523034</v>
      </c>
      <c r="E37" s="46">
        <v>0</v>
      </c>
      <c r="F37" s="46">
        <v>0</v>
      </c>
      <c r="G37" s="46">
        <v>1094368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4617402</v>
      </c>
      <c r="O37" s="47">
        <f t="shared" ref="O37:O68" si="8">(N37/O$88)</f>
        <v>33.677361476802787</v>
      </c>
      <c r="P37" s="9"/>
    </row>
    <row r="38" spans="1:16">
      <c r="A38" s="12"/>
      <c r="B38" s="25">
        <v>335.14</v>
      </c>
      <c r="C38" s="20" t="s">
        <v>128</v>
      </c>
      <c r="D38" s="46">
        <v>17099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17099</v>
      </c>
      <c r="O38" s="47">
        <f t="shared" si="8"/>
        <v>0.12471281553822927</v>
      </c>
      <c r="P38" s="9"/>
    </row>
    <row r="39" spans="1:16">
      <c r="A39" s="12"/>
      <c r="B39" s="25">
        <v>335.15</v>
      </c>
      <c r="C39" s="20" t="s">
        <v>129</v>
      </c>
      <c r="D39" s="46">
        <v>21732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21732</v>
      </c>
      <c r="O39" s="47">
        <f t="shared" si="8"/>
        <v>0.15850394217654826</v>
      </c>
      <c r="P39" s="9"/>
    </row>
    <row r="40" spans="1:16">
      <c r="A40" s="12"/>
      <c r="B40" s="25">
        <v>335.18</v>
      </c>
      <c r="C40" s="20" t="s">
        <v>130</v>
      </c>
      <c r="D40" s="46">
        <v>9310105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9310105</v>
      </c>
      <c r="O40" s="47">
        <f t="shared" si="8"/>
        <v>67.903936341689331</v>
      </c>
      <c r="P40" s="9"/>
    </row>
    <row r="41" spans="1:16">
      <c r="A41" s="12"/>
      <c r="B41" s="25">
        <v>335.21</v>
      </c>
      <c r="C41" s="20" t="s">
        <v>43</v>
      </c>
      <c r="D41" s="46">
        <v>67405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67405</v>
      </c>
      <c r="O41" s="47">
        <f t="shared" si="8"/>
        <v>0.49162333068333491</v>
      </c>
      <c r="P41" s="9"/>
    </row>
    <row r="42" spans="1:16">
      <c r="A42" s="12"/>
      <c r="B42" s="25">
        <v>335.49</v>
      </c>
      <c r="C42" s="20" t="s">
        <v>44</v>
      </c>
      <c r="D42" s="46">
        <v>79935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79935</v>
      </c>
      <c r="O42" s="47">
        <f t="shared" si="8"/>
        <v>0.58301180829571064</v>
      </c>
      <c r="P42" s="9"/>
    </row>
    <row r="43" spans="1:16">
      <c r="A43" s="12"/>
      <c r="B43" s="25">
        <v>337.3</v>
      </c>
      <c r="C43" s="20" t="s">
        <v>101</v>
      </c>
      <c r="D43" s="46">
        <v>0</v>
      </c>
      <c r="E43" s="46">
        <v>2546965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2546965</v>
      </c>
      <c r="O43" s="47">
        <f t="shared" si="8"/>
        <v>18.576476766321193</v>
      </c>
      <c r="P43" s="9"/>
    </row>
    <row r="44" spans="1:16">
      <c r="A44" s="12"/>
      <c r="B44" s="25">
        <v>337.4</v>
      </c>
      <c r="C44" s="20" t="s">
        <v>46</v>
      </c>
      <c r="D44" s="46">
        <v>107561</v>
      </c>
      <c r="E44" s="46">
        <v>1010852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1118413</v>
      </c>
      <c r="O44" s="47">
        <f t="shared" si="8"/>
        <v>8.1572275667909011</v>
      </c>
      <c r="P44" s="9"/>
    </row>
    <row r="45" spans="1:16">
      <c r="A45" s="12"/>
      <c r="B45" s="25">
        <v>337.6</v>
      </c>
      <c r="C45" s="20" t="s">
        <v>132</v>
      </c>
      <c r="D45" s="46">
        <v>21076</v>
      </c>
      <c r="E45" s="46">
        <v>127491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148567</v>
      </c>
      <c r="O45" s="47">
        <f t="shared" si="8"/>
        <v>1.0835843538258441</v>
      </c>
      <c r="P45" s="9"/>
    </row>
    <row r="46" spans="1:16">
      <c r="A46" s="12"/>
      <c r="B46" s="25">
        <v>337.7</v>
      </c>
      <c r="C46" s="20" t="s">
        <v>158</v>
      </c>
      <c r="D46" s="46">
        <v>0</v>
      </c>
      <c r="E46" s="46">
        <v>102047</v>
      </c>
      <c r="F46" s="46">
        <v>0</v>
      </c>
      <c r="G46" s="46">
        <v>17631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119678</v>
      </c>
      <c r="O46" s="47">
        <f t="shared" si="8"/>
        <v>0.87288030516312076</v>
      </c>
      <c r="P46" s="9"/>
    </row>
    <row r="47" spans="1:16">
      <c r="A47" s="12"/>
      <c r="B47" s="25">
        <v>337.9</v>
      </c>
      <c r="C47" s="20" t="s">
        <v>159</v>
      </c>
      <c r="D47" s="46">
        <v>0</v>
      </c>
      <c r="E47" s="46">
        <v>42366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42366</v>
      </c>
      <c r="O47" s="47">
        <f t="shared" si="8"/>
        <v>0.30899954050486117</v>
      </c>
      <c r="P47" s="9"/>
    </row>
    <row r="48" spans="1:16">
      <c r="A48" s="12"/>
      <c r="B48" s="25">
        <v>338</v>
      </c>
      <c r="C48" s="20" t="s">
        <v>47</v>
      </c>
      <c r="D48" s="46">
        <v>1031605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1031605</v>
      </c>
      <c r="O48" s="47">
        <f t="shared" si="8"/>
        <v>7.5240870269205802</v>
      </c>
      <c r="P48" s="9"/>
    </row>
    <row r="49" spans="1:16" ht="15.75">
      <c r="A49" s="29" t="s">
        <v>53</v>
      </c>
      <c r="B49" s="30"/>
      <c r="C49" s="31"/>
      <c r="D49" s="32">
        <f t="shared" ref="D49:M49" si="10">SUM(D50:D67)</f>
        <v>16567910</v>
      </c>
      <c r="E49" s="32">
        <f t="shared" si="10"/>
        <v>1650140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42019371</v>
      </c>
      <c r="J49" s="32">
        <f t="shared" si="10"/>
        <v>33233304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93470725</v>
      </c>
      <c r="O49" s="45">
        <f t="shared" si="8"/>
        <v>681.73561524940374</v>
      </c>
      <c r="P49" s="10"/>
    </row>
    <row r="50" spans="1:16">
      <c r="A50" s="12"/>
      <c r="B50" s="25">
        <v>341.2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33233304</v>
      </c>
      <c r="K50" s="46">
        <v>0</v>
      </c>
      <c r="L50" s="46">
        <v>0</v>
      </c>
      <c r="M50" s="46">
        <v>0</v>
      </c>
      <c r="N50" s="46">
        <f t="shared" ref="N50:N67" si="11">SUM(D50:M50)</f>
        <v>33233304</v>
      </c>
      <c r="O50" s="47">
        <f t="shared" si="8"/>
        <v>242.38954976769969</v>
      </c>
      <c r="P50" s="9"/>
    </row>
    <row r="51" spans="1:16">
      <c r="A51" s="12"/>
      <c r="B51" s="25">
        <v>341.3</v>
      </c>
      <c r="C51" s="20" t="s">
        <v>134</v>
      </c>
      <c r="D51" s="46">
        <v>5301504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5301504</v>
      </c>
      <c r="O51" s="47">
        <f t="shared" si="8"/>
        <v>38.666909785787745</v>
      </c>
      <c r="P51" s="9"/>
    </row>
    <row r="52" spans="1:16">
      <c r="A52" s="12"/>
      <c r="B52" s="25">
        <v>341.9</v>
      </c>
      <c r="C52" s="20" t="s">
        <v>135</v>
      </c>
      <c r="D52" s="46">
        <v>2127069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2127069</v>
      </c>
      <c r="O52" s="47">
        <f t="shared" si="8"/>
        <v>15.513934372424456</v>
      </c>
      <c r="P52" s="9"/>
    </row>
    <row r="53" spans="1:16">
      <c r="A53" s="12"/>
      <c r="B53" s="25">
        <v>342.1</v>
      </c>
      <c r="C53" s="20" t="s">
        <v>59</v>
      </c>
      <c r="D53" s="46">
        <v>114085</v>
      </c>
      <c r="E53" s="46">
        <v>1610084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1724169</v>
      </c>
      <c r="O53" s="47">
        <f t="shared" si="8"/>
        <v>12.575353555981824</v>
      </c>
      <c r="P53" s="9"/>
    </row>
    <row r="54" spans="1:16">
      <c r="A54" s="12"/>
      <c r="B54" s="25">
        <v>342.2</v>
      </c>
      <c r="C54" s="20" t="s">
        <v>136</v>
      </c>
      <c r="D54" s="46">
        <v>0</v>
      </c>
      <c r="E54" s="46">
        <v>40056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40056</v>
      </c>
      <c r="O54" s="47">
        <f t="shared" si="8"/>
        <v>0.29215138541431146</v>
      </c>
      <c r="P54" s="9"/>
    </row>
    <row r="55" spans="1:16">
      <c r="A55" s="12"/>
      <c r="B55" s="25">
        <v>342.5</v>
      </c>
      <c r="C55" s="20" t="s">
        <v>60</v>
      </c>
      <c r="D55" s="46">
        <v>1721959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1721959</v>
      </c>
      <c r="O55" s="47">
        <f t="shared" si="8"/>
        <v>12.559234758254503</v>
      </c>
      <c r="P55" s="9"/>
    </row>
    <row r="56" spans="1:16">
      <c r="A56" s="12"/>
      <c r="B56" s="25">
        <v>342.6</v>
      </c>
      <c r="C56" s="20" t="s">
        <v>61</v>
      </c>
      <c r="D56" s="46">
        <v>1502799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1502799</v>
      </c>
      <c r="O56" s="47">
        <f t="shared" si="8"/>
        <v>10.960775161005637</v>
      </c>
      <c r="P56" s="9"/>
    </row>
    <row r="57" spans="1:16">
      <c r="A57" s="12"/>
      <c r="B57" s="25">
        <v>343.3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17716820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17716820</v>
      </c>
      <c r="O57" s="47">
        <f t="shared" si="8"/>
        <v>129.21893119971992</v>
      </c>
      <c r="P57" s="9"/>
    </row>
    <row r="58" spans="1:16">
      <c r="A58" s="12"/>
      <c r="B58" s="25">
        <v>343.4</v>
      </c>
      <c r="C58" s="20" t="s">
        <v>63</v>
      </c>
      <c r="D58" s="46">
        <v>133408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133408</v>
      </c>
      <c r="O58" s="47">
        <f t="shared" si="8"/>
        <v>0.97302107113422365</v>
      </c>
      <c r="P58" s="9"/>
    </row>
    <row r="59" spans="1:16">
      <c r="A59" s="12"/>
      <c r="B59" s="25">
        <v>343.5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22113071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22113071</v>
      </c>
      <c r="O59" s="47">
        <f t="shared" si="8"/>
        <v>161.28331157417199</v>
      </c>
      <c r="P59" s="9"/>
    </row>
    <row r="60" spans="1:16">
      <c r="A60" s="12"/>
      <c r="B60" s="25">
        <v>343.6</v>
      </c>
      <c r="C60" s="20" t="s">
        <v>138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2189480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2189480</v>
      </c>
      <c r="O60" s="47">
        <f t="shared" si="8"/>
        <v>15.969133596388222</v>
      </c>
      <c r="P60" s="9"/>
    </row>
    <row r="61" spans="1:16">
      <c r="A61" s="12"/>
      <c r="B61" s="25">
        <v>343.9</v>
      </c>
      <c r="C61" s="20" t="s">
        <v>111</v>
      </c>
      <c r="D61" s="46">
        <v>337343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337343</v>
      </c>
      <c r="O61" s="47">
        <f t="shared" si="8"/>
        <v>2.4604360098317373</v>
      </c>
      <c r="P61" s="9"/>
    </row>
    <row r="62" spans="1:16">
      <c r="A62" s="12"/>
      <c r="B62" s="25">
        <v>346.9</v>
      </c>
      <c r="C62" s="20" t="s">
        <v>139</v>
      </c>
      <c r="D62" s="46">
        <v>1756471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1756471</v>
      </c>
      <c r="O62" s="47">
        <f t="shared" si="8"/>
        <v>12.810950571451494</v>
      </c>
      <c r="P62" s="9"/>
    </row>
    <row r="63" spans="1:16">
      <c r="A63" s="12"/>
      <c r="B63" s="25">
        <v>347.2</v>
      </c>
      <c r="C63" s="20" t="s">
        <v>65</v>
      </c>
      <c r="D63" s="46">
        <v>1248652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1248652</v>
      </c>
      <c r="O63" s="47">
        <f t="shared" si="8"/>
        <v>9.1071353030844531</v>
      </c>
      <c r="P63" s="9"/>
    </row>
    <row r="64" spans="1:16">
      <c r="A64" s="12"/>
      <c r="B64" s="25">
        <v>347.3</v>
      </c>
      <c r="C64" s="20" t="s">
        <v>66</v>
      </c>
      <c r="D64" s="46">
        <v>1525144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1525144</v>
      </c>
      <c r="O64" s="47">
        <f t="shared" si="8"/>
        <v>11.12375006381877</v>
      </c>
      <c r="P64" s="9"/>
    </row>
    <row r="65" spans="1:16">
      <c r="A65" s="12"/>
      <c r="B65" s="25">
        <v>347.4</v>
      </c>
      <c r="C65" s="20" t="s">
        <v>103</v>
      </c>
      <c r="D65" s="46">
        <v>22401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22401</v>
      </c>
      <c r="O65" s="47">
        <f t="shared" si="8"/>
        <v>0.16338334293653861</v>
      </c>
      <c r="P65" s="9"/>
    </row>
    <row r="66" spans="1:16">
      <c r="A66" s="12"/>
      <c r="B66" s="25">
        <v>347.5</v>
      </c>
      <c r="C66" s="20" t="s">
        <v>67</v>
      </c>
      <c r="D66" s="46">
        <v>373102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373102</v>
      </c>
      <c r="O66" s="47">
        <f t="shared" si="8"/>
        <v>2.7212469093481735</v>
      </c>
      <c r="P66" s="9"/>
    </row>
    <row r="67" spans="1:16">
      <c r="A67" s="12"/>
      <c r="B67" s="25">
        <v>349</v>
      </c>
      <c r="C67" s="20" t="s">
        <v>1</v>
      </c>
      <c r="D67" s="46">
        <v>403973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403973</v>
      </c>
      <c r="O67" s="47">
        <f t="shared" si="8"/>
        <v>2.9464068209500609</v>
      </c>
      <c r="P67" s="9"/>
    </row>
    <row r="68" spans="1:16" ht="15.75">
      <c r="A68" s="29" t="s">
        <v>54</v>
      </c>
      <c r="B68" s="30"/>
      <c r="C68" s="31"/>
      <c r="D68" s="32">
        <f t="shared" ref="D68:M68" si="12">SUM(D69:D72)</f>
        <v>753041</v>
      </c>
      <c r="E68" s="32">
        <f t="shared" si="12"/>
        <v>446207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4" si="13">SUM(D68:M68)</f>
        <v>1199248</v>
      </c>
      <c r="O68" s="45">
        <f t="shared" si="8"/>
        <v>8.7468035913556559</v>
      </c>
      <c r="P68" s="10"/>
    </row>
    <row r="69" spans="1:16">
      <c r="A69" s="13"/>
      <c r="B69" s="39">
        <v>351.5</v>
      </c>
      <c r="C69" s="21" t="s">
        <v>104</v>
      </c>
      <c r="D69" s="46">
        <v>398934</v>
      </c>
      <c r="E69" s="46">
        <v>13526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412460</v>
      </c>
      <c r="O69" s="47">
        <f t="shared" ref="O69:O86" si="14">(N69/O$88)</f>
        <v>3.0083073803671585</v>
      </c>
      <c r="P69" s="9"/>
    </row>
    <row r="70" spans="1:16">
      <c r="A70" s="13"/>
      <c r="B70" s="39">
        <v>354</v>
      </c>
      <c r="C70" s="21" t="s">
        <v>74</v>
      </c>
      <c r="D70" s="46">
        <v>354107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354107</v>
      </c>
      <c r="O70" s="47">
        <f t="shared" si="14"/>
        <v>2.5827054782031551</v>
      </c>
      <c r="P70" s="9"/>
    </row>
    <row r="71" spans="1:16">
      <c r="A71" s="13"/>
      <c r="B71" s="39">
        <v>355</v>
      </c>
      <c r="C71" s="21" t="s">
        <v>105</v>
      </c>
      <c r="D71" s="46">
        <v>0</v>
      </c>
      <c r="E71" s="46">
        <v>289512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289512</v>
      </c>
      <c r="O71" s="47">
        <f t="shared" si="14"/>
        <v>2.1115770894265062</v>
      </c>
      <c r="P71" s="9"/>
    </row>
    <row r="72" spans="1:16">
      <c r="A72" s="13"/>
      <c r="B72" s="39">
        <v>356</v>
      </c>
      <c r="C72" s="21" t="s">
        <v>106</v>
      </c>
      <c r="D72" s="46">
        <v>0</v>
      </c>
      <c r="E72" s="46">
        <v>143169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143169</v>
      </c>
      <c r="O72" s="47">
        <f t="shared" si="14"/>
        <v>1.0442136433588365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SUM(D74:D81)</f>
        <v>4262825</v>
      </c>
      <c r="E73" s="32">
        <f t="shared" si="15"/>
        <v>30146</v>
      </c>
      <c r="F73" s="32">
        <f t="shared" si="15"/>
        <v>43497</v>
      </c>
      <c r="G73" s="32">
        <f t="shared" si="15"/>
        <v>648295</v>
      </c>
      <c r="H73" s="32">
        <f t="shared" si="15"/>
        <v>0</v>
      </c>
      <c r="I73" s="32">
        <f t="shared" si="15"/>
        <v>1041448</v>
      </c>
      <c r="J73" s="32">
        <f t="shared" si="15"/>
        <v>1207442</v>
      </c>
      <c r="K73" s="32">
        <f t="shared" si="15"/>
        <v>77071975</v>
      </c>
      <c r="L73" s="32">
        <f t="shared" si="15"/>
        <v>0</v>
      </c>
      <c r="M73" s="32">
        <f t="shared" si="15"/>
        <v>0</v>
      </c>
      <c r="N73" s="32">
        <f t="shared" si="13"/>
        <v>84305628</v>
      </c>
      <c r="O73" s="45">
        <f t="shared" si="14"/>
        <v>614.88930543298295</v>
      </c>
      <c r="P73" s="10"/>
    </row>
    <row r="74" spans="1:16">
      <c r="A74" s="12"/>
      <c r="B74" s="25">
        <v>361.1</v>
      </c>
      <c r="C74" s="20" t="s">
        <v>75</v>
      </c>
      <c r="D74" s="46">
        <v>1013162</v>
      </c>
      <c r="E74" s="46">
        <v>26787</v>
      </c>
      <c r="F74" s="46">
        <v>43497</v>
      </c>
      <c r="G74" s="46">
        <v>416066</v>
      </c>
      <c r="H74" s="46">
        <v>0</v>
      </c>
      <c r="I74" s="46">
        <v>1007687</v>
      </c>
      <c r="J74" s="46">
        <v>303655</v>
      </c>
      <c r="K74" s="46">
        <v>11265373</v>
      </c>
      <c r="L74" s="46">
        <v>0</v>
      </c>
      <c r="M74" s="46">
        <v>0</v>
      </c>
      <c r="N74" s="46">
        <f t="shared" si="13"/>
        <v>14076227</v>
      </c>
      <c r="O74" s="47">
        <f t="shared" si="14"/>
        <v>102.66599808908371</v>
      </c>
      <c r="P74" s="9"/>
    </row>
    <row r="75" spans="1:16">
      <c r="A75" s="12"/>
      <c r="B75" s="25">
        <v>361.3</v>
      </c>
      <c r="C75" s="20" t="s">
        <v>76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31368401</v>
      </c>
      <c r="L75" s="46">
        <v>0</v>
      </c>
      <c r="M75" s="46">
        <v>0</v>
      </c>
      <c r="N75" s="46">
        <f t="shared" ref="N75:N81" si="16">SUM(D75:M75)</f>
        <v>31368401</v>
      </c>
      <c r="O75" s="47">
        <f t="shared" si="14"/>
        <v>228.78774242015359</v>
      </c>
      <c r="P75" s="9"/>
    </row>
    <row r="76" spans="1:16">
      <c r="A76" s="12"/>
      <c r="B76" s="25">
        <v>362</v>
      </c>
      <c r="C76" s="20" t="s">
        <v>77</v>
      </c>
      <c r="D76" s="46">
        <v>647493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647493</v>
      </c>
      <c r="O76" s="47">
        <f t="shared" si="14"/>
        <v>4.7225378718810855</v>
      </c>
      <c r="P76" s="9"/>
    </row>
    <row r="77" spans="1:16">
      <c r="A77" s="12"/>
      <c r="B77" s="25">
        <v>364</v>
      </c>
      <c r="C77" s="20" t="s">
        <v>140</v>
      </c>
      <c r="D77" s="46">
        <v>131907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131907</v>
      </c>
      <c r="O77" s="47">
        <f t="shared" si="14"/>
        <v>0.96207341711218242</v>
      </c>
      <c r="P77" s="9"/>
    </row>
    <row r="78" spans="1:16">
      <c r="A78" s="12"/>
      <c r="B78" s="25">
        <v>366</v>
      </c>
      <c r="C78" s="20" t="s">
        <v>79</v>
      </c>
      <c r="D78" s="46">
        <v>595164</v>
      </c>
      <c r="E78" s="46">
        <v>3359</v>
      </c>
      <c r="F78" s="46">
        <v>0</v>
      </c>
      <c r="G78" s="46">
        <v>232229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830752</v>
      </c>
      <c r="O78" s="47">
        <f t="shared" si="14"/>
        <v>6.0591508821577307</v>
      </c>
      <c r="P78" s="9"/>
    </row>
    <row r="79" spans="1:16">
      <c r="A79" s="12"/>
      <c r="B79" s="25">
        <v>368</v>
      </c>
      <c r="C79" s="20" t="s">
        <v>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34410264</v>
      </c>
      <c r="L79" s="46">
        <v>0</v>
      </c>
      <c r="M79" s="46">
        <v>0</v>
      </c>
      <c r="N79" s="46">
        <f t="shared" si="16"/>
        <v>34410264</v>
      </c>
      <c r="O79" s="47">
        <f t="shared" si="14"/>
        <v>250.97379418993924</v>
      </c>
      <c r="P79" s="9"/>
    </row>
    <row r="80" spans="1:16">
      <c r="A80" s="12"/>
      <c r="B80" s="25">
        <v>369.3</v>
      </c>
      <c r="C80" s="20" t="s">
        <v>160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903787</v>
      </c>
      <c r="K80" s="46">
        <v>0</v>
      </c>
      <c r="L80" s="46">
        <v>0</v>
      </c>
      <c r="M80" s="46">
        <v>0</v>
      </c>
      <c r="N80" s="46">
        <f t="shared" si="16"/>
        <v>903787</v>
      </c>
      <c r="O80" s="47">
        <f t="shared" si="14"/>
        <v>6.5918370323907602</v>
      </c>
      <c r="P80" s="9"/>
    </row>
    <row r="81" spans="1:119">
      <c r="A81" s="12"/>
      <c r="B81" s="25">
        <v>369.9</v>
      </c>
      <c r="C81" s="20" t="s">
        <v>81</v>
      </c>
      <c r="D81" s="46">
        <v>1875099</v>
      </c>
      <c r="E81" s="46">
        <v>0</v>
      </c>
      <c r="F81" s="46">
        <v>0</v>
      </c>
      <c r="G81" s="46">
        <v>0</v>
      </c>
      <c r="H81" s="46">
        <v>0</v>
      </c>
      <c r="I81" s="46">
        <v>33761</v>
      </c>
      <c r="J81" s="46">
        <v>0</v>
      </c>
      <c r="K81" s="46">
        <v>27937</v>
      </c>
      <c r="L81" s="46">
        <v>0</v>
      </c>
      <c r="M81" s="46">
        <v>0</v>
      </c>
      <c r="N81" s="46">
        <f t="shared" si="16"/>
        <v>1936797</v>
      </c>
      <c r="O81" s="47">
        <f t="shared" si="14"/>
        <v>14.126171530264683</v>
      </c>
      <c r="P81" s="9"/>
    </row>
    <row r="82" spans="1:119" ht="15.75">
      <c r="A82" s="29" t="s">
        <v>55</v>
      </c>
      <c r="B82" s="30"/>
      <c r="C82" s="31"/>
      <c r="D82" s="32">
        <f t="shared" ref="D82:M82" si="17">SUM(D83:D85)</f>
        <v>3917935</v>
      </c>
      <c r="E82" s="32">
        <f t="shared" si="17"/>
        <v>0</v>
      </c>
      <c r="F82" s="32">
        <f t="shared" si="17"/>
        <v>9786900</v>
      </c>
      <c r="G82" s="32">
        <f t="shared" si="17"/>
        <v>920000</v>
      </c>
      <c r="H82" s="32">
        <f t="shared" si="17"/>
        <v>0</v>
      </c>
      <c r="I82" s="32">
        <f t="shared" si="17"/>
        <v>666007</v>
      </c>
      <c r="J82" s="32">
        <f t="shared" si="17"/>
        <v>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15290842</v>
      </c>
      <c r="O82" s="45">
        <f t="shared" si="14"/>
        <v>111.52488202644649</v>
      </c>
      <c r="P82" s="9"/>
    </row>
    <row r="83" spans="1:119">
      <c r="A83" s="12"/>
      <c r="B83" s="25">
        <v>381</v>
      </c>
      <c r="C83" s="20" t="s">
        <v>82</v>
      </c>
      <c r="D83" s="46">
        <v>3917935</v>
      </c>
      <c r="E83" s="46">
        <v>0</v>
      </c>
      <c r="F83" s="46">
        <v>9786900</v>
      </c>
      <c r="G83" s="46">
        <v>920000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14624835</v>
      </c>
      <c r="O83" s="47">
        <f t="shared" si="14"/>
        <v>106.66731093233751</v>
      </c>
      <c r="P83" s="9"/>
    </row>
    <row r="84" spans="1:119">
      <c r="A84" s="12"/>
      <c r="B84" s="25">
        <v>389.7</v>
      </c>
      <c r="C84" s="20" t="s">
        <v>142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150000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150000</v>
      </c>
      <c r="O84" s="47">
        <f t="shared" si="14"/>
        <v>1.0940360448408908</v>
      </c>
      <c r="P84" s="9"/>
    </row>
    <row r="85" spans="1:119" ht="15.75" thickBot="1">
      <c r="A85" s="12"/>
      <c r="B85" s="25">
        <v>389.8</v>
      </c>
      <c r="C85" s="20" t="s">
        <v>143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516007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516007</v>
      </c>
      <c r="O85" s="47">
        <f t="shared" si="14"/>
        <v>3.7635350492680897</v>
      </c>
      <c r="P85" s="9"/>
    </row>
    <row r="86" spans="1:119" ht="16.5" thickBot="1">
      <c r="A86" s="14" t="s">
        <v>69</v>
      </c>
      <c r="B86" s="23"/>
      <c r="C86" s="22"/>
      <c r="D86" s="15">
        <f t="shared" ref="D86:M86" si="18">SUM(D5,D16,D26,D49,D68,D73,D82)</f>
        <v>155057996</v>
      </c>
      <c r="E86" s="15">
        <f t="shared" si="18"/>
        <v>9640405</v>
      </c>
      <c r="F86" s="15">
        <f t="shared" si="18"/>
        <v>9830397</v>
      </c>
      <c r="G86" s="15">
        <f t="shared" si="18"/>
        <v>5813033</v>
      </c>
      <c r="H86" s="15">
        <f t="shared" si="18"/>
        <v>0</v>
      </c>
      <c r="I86" s="15">
        <f t="shared" si="18"/>
        <v>48346685</v>
      </c>
      <c r="J86" s="15">
        <f t="shared" si="18"/>
        <v>34440746</v>
      </c>
      <c r="K86" s="15">
        <f t="shared" si="18"/>
        <v>77071975</v>
      </c>
      <c r="L86" s="15">
        <f t="shared" si="18"/>
        <v>0</v>
      </c>
      <c r="M86" s="15">
        <f t="shared" si="18"/>
        <v>0</v>
      </c>
      <c r="N86" s="15">
        <f>SUM(D86:M86)</f>
        <v>340201237</v>
      </c>
      <c r="O86" s="38">
        <f t="shared" si="14"/>
        <v>2481.2827718497233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169</v>
      </c>
      <c r="M88" s="118"/>
      <c r="N88" s="118"/>
      <c r="O88" s="43">
        <v>137107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109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75086385</v>
      </c>
      <c r="E5" s="27">
        <f t="shared" si="0"/>
        <v>0</v>
      </c>
      <c r="F5" s="27">
        <f t="shared" si="0"/>
        <v>0</v>
      </c>
      <c r="G5" s="27">
        <f t="shared" si="0"/>
        <v>2448223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77534608</v>
      </c>
      <c r="O5" s="33">
        <f t="shared" ref="O5:O36" si="1">(N5/O$91)</f>
        <v>569.07804999779808</v>
      </c>
      <c r="P5" s="6"/>
    </row>
    <row r="6" spans="1:133">
      <c r="A6" s="12"/>
      <c r="B6" s="25">
        <v>311</v>
      </c>
      <c r="C6" s="20" t="s">
        <v>3</v>
      </c>
      <c r="D6" s="46">
        <v>56236452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56236452</v>
      </c>
      <c r="O6" s="47">
        <f t="shared" si="1"/>
        <v>412.75671946332369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1429999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1429999</v>
      </c>
      <c r="O7" s="47">
        <f t="shared" si="1"/>
        <v>10.49571363562967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1018224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1018224</v>
      </c>
      <c r="O8" s="47">
        <f t="shared" si="1"/>
        <v>7.4734230729709497</v>
      </c>
      <c r="P8" s="9"/>
    </row>
    <row r="9" spans="1:133">
      <c r="A9" s="12"/>
      <c r="B9" s="25">
        <v>312.51</v>
      </c>
      <c r="C9" s="20" t="s">
        <v>117</v>
      </c>
      <c r="D9" s="46">
        <v>966694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966694</v>
      </c>
      <c r="O9" s="47">
        <f t="shared" si="1"/>
        <v>7.0952101346094567</v>
      </c>
      <c r="P9" s="9"/>
    </row>
    <row r="10" spans="1:133">
      <c r="A10" s="12"/>
      <c r="B10" s="25">
        <v>312.52</v>
      </c>
      <c r="C10" s="20" t="s">
        <v>118</v>
      </c>
      <c r="D10" s="46">
        <v>1032724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1032724</v>
      </c>
      <c r="O10" s="47">
        <f t="shared" si="1"/>
        <v>7.5798482157274343</v>
      </c>
      <c r="P10" s="9"/>
    </row>
    <row r="11" spans="1:133">
      <c r="A11" s="12"/>
      <c r="B11" s="25">
        <v>314.10000000000002</v>
      </c>
      <c r="C11" s="20" t="s">
        <v>11</v>
      </c>
      <c r="D11" s="46">
        <v>8494521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8494521</v>
      </c>
      <c r="O11" s="47">
        <f t="shared" si="1"/>
        <v>62.346938625721123</v>
      </c>
      <c r="P11" s="9"/>
    </row>
    <row r="12" spans="1:133">
      <c r="A12" s="12"/>
      <c r="B12" s="25">
        <v>314.3</v>
      </c>
      <c r="C12" s="20" t="s">
        <v>12</v>
      </c>
      <c r="D12" s="46">
        <v>1743700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1743700</v>
      </c>
      <c r="O12" s="47">
        <f t="shared" si="1"/>
        <v>12.798173891343598</v>
      </c>
      <c r="P12" s="9"/>
    </row>
    <row r="13" spans="1:133">
      <c r="A13" s="12"/>
      <c r="B13" s="25">
        <v>314.39999999999998</v>
      </c>
      <c r="C13" s="20" t="s">
        <v>13</v>
      </c>
      <c r="D13" s="46">
        <v>158441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158441</v>
      </c>
      <c r="O13" s="47">
        <f t="shared" si="1"/>
        <v>1.1629038650675982</v>
      </c>
      <c r="P13" s="9"/>
    </row>
    <row r="14" spans="1:133">
      <c r="A14" s="12"/>
      <c r="B14" s="25">
        <v>315</v>
      </c>
      <c r="C14" s="20" t="s">
        <v>119</v>
      </c>
      <c r="D14" s="46">
        <v>4381159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4381159</v>
      </c>
      <c r="O14" s="47">
        <f t="shared" si="1"/>
        <v>32.156239449231535</v>
      </c>
      <c r="P14" s="9"/>
    </row>
    <row r="15" spans="1:133">
      <c r="A15" s="12"/>
      <c r="B15" s="25">
        <v>316</v>
      </c>
      <c r="C15" s="20" t="s">
        <v>120</v>
      </c>
      <c r="D15" s="46">
        <v>2072694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2072694</v>
      </c>
      <c r="O15" s="47">
        <f t="shared" si="1"/>
        <v>15.212879644173039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SUM(D17:D27)</f>
        <v>34218514</v>
      </c>
      <c r="E16" s="32">
        <f t="shared" si="3"/>
        <v>0</v>
      </c>
      <c r="F16" s="32">
        <f t="shared" si="3"/>
        <v>0</v>
      </c>
      <c r="G16" s="32">
        <f t="shared" si="3"/>
        <v>2209591</v>
      </c>
      <c r="H16" s="32">
        <f t="shared" si="3"/>
        <v>0</v>
      </c>
      <c r="I16" s="32">
        <f t="shared" si="3"/>
        <v>6582727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43010832</v>
      </c>
      <c r="O16" s="45">
        <f t="shared" si="1"/>
        <v>315.68509901208108</v>
      </c>
      <c r="P16" s="10"/>
    </row>
    <row r="17" spans="1:16">
      <c r="A17" s="12"/>
      <c r="B17" s="25">
        <v>322</v>
      </c>
      <c r="C17" s="20" t="s">
        <v>0</v>
      </c>
      <c r="D17" s="46">
        <v>4078113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4078113</v>
      </c>
      <c r="O17" s="47">
        <f t="shared" si="1"/>
        <v>29.931983324281081</v>
      </c>
      <c r="P17" s="9"/>
    </row>
    <row r="18" spans="1:16">
      <c r="A18" s="12"/>
      <c r="B18" s="25">
        <v>323.10000000000002</v>
      </c>
      <c r="C18" s="20" t="s">
        <v>17</v>
      </c>
      <c r="D18" s="46">
        <v>6602283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6602283</v>
      </c>
      <c r="O18" s="47">
        <f t="shared" si="1"/>
        <v>48.458545571980096</v>
      </c>
      <c r="P18" s="9"/>
    </row>
    <row r="19" spans="1:16">
      <c r="A19" s="12"/>
      <c r="B19" s="25">
        <v>323.39999999999998</v>
      </c>
      <c r="C19" s="20" t="s">
        <v>18</v>
      </c>
      <c r="D19" s="46">
        <v>78036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78036</v>
      </c>
      <c r="O19" s="47">
        <f t="shared" si="1"/>
        <v>0.57275809932034705</v>
      </c>
      <c r="P19" s="9"/>
    </row>
    <row r="20" spans="1:16">
      <c r="A20" s="12"/>
      <c r="B20" s="25">
        <v>323.7</v>
      </c>
      <c r="C20" s="20" t="s">
        <v>19</v>
      </c>
      <c r="D20" s="46">
        <v>2124799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2124799</v>
      </c>
      <c r="O20" s="47">
        <f t="shared" si="1"/>
        <v>15.595312889919704</v>
      </c>
      <c r="P20" s="9"/>
    </row>
    <row r="21" spans="1:16">
      <c r="A21" s="12"/>
      <c r="B21" s="25">
        <v>323.89999999999998</v>
      </c>
      <c r="C21" s="20" t="s">
        <v>20</v>
      </c>
      <c r="D21" s="46">
        <v>105000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105000</v>
      </c>
      <c r="O21" s="47">
        <f t="shared" si="1"/>
        <v>0.7706648268573022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411797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411797</v>
      </c>
      <c r="O22" s="47">
        <f t="shared" si="1"/>
        <v>3.0224520352891093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1837344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1837344</v>
      </c>
      <c r="O23" s="47">
        <f t="shared" si="1"/>
        <v>13.48548948226003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202905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202905</v>
      </c>
      <c r="O24" s="47">
        <f t="shared" si="1"/>
        <v>1.4892547304141039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1797794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1797794</v>
      </c>
      <c r="O25" s="47">
        <f t="shared" si="1"/>
        <v>13.195205730810446</v>
      </c>
      <c r="P25" s="9"/>
    </row>
    <row r="26" spans="1:16">
      <c r="A26" s="12"/>
      <c r="B26" s="25">
        <v>325.2</v>
      </c>
      <c r="C26" s="20" t="s">
        <v>24</v>
      </c>
      <c r="D26" s="46">
        <v>20577544</v>
      </c>
      <c r="E26" s="46">
        <v>0</v>
      </c>
      <c r="F26" s="46">
        <v>0</v>
      </c>
      <c r="G26" s="46">
        <v>0</v>
      </c>
      <c r="H26" s="46">
        <v>0</v>
      </c>
      <c r="I26" s="46">
        <v>4525241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25102785</v>
      </c>
      <c r="O26" s="47">
        <f t="shared" si="1"/>
        <v>184.24603291105794</v>
      </c>
      <c r="P26" s="9"/>
    </row>
    <row r="27" spans="1:16">
      <c r="A27" s="12"/>
      <c r="B27" s="25">
        <v>329</v>
      </c>
      <c r="C27" s="20" t="s">
        <v>124</v>
      </c>
      <c r="D27" s="46">
        <v>652739</v>
      </c>
      <c r="E27" s="46">
        <v>0</v>
      </c>
      <c r="F27" s="46">
        <v>0</v>
      </c>
      <c r="G27" s="46">
        <v>0</v>
      </c>
      <c r="H27" s="46">
        <v>0</v>
      </c>
      <c r="I27" s="46">
        <v>17237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669976</v>
      </c>
      <c r="O27" s="47">
        <f t="shared" si="1"/>
        <v>4.9173994098909324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SUM(D29:D49)</f>
        <v>13429056</v>
      </c>
      <c r="E28" s="32">
        <f t="shared" si="6"/>
        <v>4671118</v>
      </c>
      <c r="F28" s="32">
        <f t="shared" si="6"/>
        <v>0</v>
      </c>
      <c r="G28" s="32">
        <f t="shared" si="6"/>
        <v>1050540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19150714</v>
      </c>
      <c r="O28" s="45">
        <f t="shared" si="1"/>
        <v>140.55982560955917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218601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218601</v>
      </c>
      <c r="O29" s="47">
        <f t="shared" si="1"/>
        <v>1.6044581125317441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814909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814909</v>
      </c>
      <c r="O30" s="47">
        <f t="shared" si="1"/>
        <v>5.9811590798995935</v>
      </c>
      <c r="P30" s="9"/>
    </row>
    <row r="31" spans="1:16">
      <c r="A31" s="12"/>
      <c r="B31" s="25">
        <v>331.62</v>
      </c>
      <c r="C31" s="20" t="s">
        <v>31</v>
      </c>
      <c r="D31" s="46">
        <v>0</v>
      </c>
      <c r="E31" s="46">
        <v>50353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50353</v>
      </c>
      <c r="O31" s="47">
        <f t="shared" si="1"/>
        <v>0.36957415263567372</v>
      </c>
      <c r="P31" s="9"/>
    </row>
    <row r="32" spans="1:16">
      <c r="A32" s="12"/>
      <c r="B32" s="25">
        <v>331.69</v>
      </c>
      <c r="C32" s="20" t="s">
        <v>97</v>
      </c>
      <c r="D32" s="46">
        <v>0</v>
      </c>
      <c r="E32" s="46">
        <v>584183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584183</v>
      </c>
      <c r="O32" s="47">
        <f t="shared" si="1"/>
        <v>4.287707529028375</v>
      </c>
      <c r="P32" s="9"/>
    </row>
    <row r="33" spans="1:16">
      <c r="A33" s="12"/>
      <c r="B33" s="25">
        <v>334.2</v>
      </c>
      <c r="C33" s="20" t="s">
        <v>98</v>
      </c>
      <c r="D33" s="46">
        <v>0</v>
      </c>
      <c r="E33" s="46">
        <v>32055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32055</v>
      </c>
      <c r="O33" s="47">
        <f t="shared" si="1"/>
        <v>0.23527296214200785</v>
      </c>
      <c r="P33" s="9"/>
    </row>
    <row r="34" spans="1:16">
      <c r="A34" s="12"/>
      <c r="B34" s="25">
        <v>334.49</v>
      </c>
      <c r="C34" s="20" t="s">
        <v>35</v>
      </c>
      <c r="D34" s="46">
        <v>0</v>
      </c>
      <c r="E34" s="46">
        <v>179931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179931</v>
      </c>
      <c r="O34" s="47">
        <f t="shared" si="1"/>
        <v>1.3206332662977263</v>
      </c>
      <c r="P34" s="9"/>
    </row>
    <row r="35" spans="1:16">
      <c r="A35" s="12"/>
      <c r="B35" s="25">
        <v>334.5</v>
      </c>
      <c r="C35" s="20" t="s">
        <v>125</v>
      </c>
      <c r="D35" s="46">
        <v>0</v>
      </c>
      <c r="E35" s="46">
        <v>439264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439264</v>
      </c>
      <c r="O35" s="47">
        <f t="shared" si="1"/>
        <v>3.2240506143299621</v>
      </c>
      <c r="P35" s="9"/>
    </row>
    <row r="36" spans="1:16">
      <c r="A36" s="12"/>
      <c r="B36" s="25">
        <v>334.69</v>
      </c>
      <c r="C36" s="20" t="s">
        <v>36</v>
      </c>
      <c r="D36" s="46">
        <v>0</v>
      </c>
      <c r="E36" s="46">
        <v>84543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84543</v>
      </c>
      <c r="O36" s="47">
        <f t="shared" si="1"/>
        <v>0.62051729959044666</v>
      </c>
      <c r="P36" s="9"/>
    </row>
    <row r="37" spans="1:16">
      <c r="A37" s="12"/>
      <c r="B37" s="25">
        <v>334.7</v>
      </c>
      <c r="C37" s="20" t="s">
        <v>37</v>
      </c>
      <c r="D37" s="46">
        <v>0</v>
      </c>
      <c r="E37" s="46">
        <v>575319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575319</v>
      </c>
      <c r="O37" s="47">
        <f t="shared" ref="O37:O68" si="8">(N37/O$91)</f>
        <v>4.2226487383115838</v>
      </c>
      <c r="P37" s="9"/>
    </row>
    <row r="38" spans="1:16">
      <c r="A38" s="12"/>
      <c r="B38" s="25">
        <v>335.12</v>
      </c>
      <c r="C38" s="20" t="s">
        <v>127</v>
      </c>
      <c r="D38" s="46">
        <v>3344977</v>
      </c>
      <c r="E38" s="46">
        <v>0</v>
      </c>
      <c r="F38" s="46">
        <v>0</v>
      </c>
      <c r="G38" s="46">
        <v>1050540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4395517</v>
      </c>
      <c r="O38" s="47">
        <f t="shared" si="8"/>
        <v>32.26162235955551</v>
      </c>
      <c r="P38" s="9"/>
    </row>
    <row r="39" spans="1:16">
      <c r="A39" s="12"/>
      <c r="B39" s="25">
        <v>335.14</v>
      </c>
      <c r="C39" s="20" t="s">
        <v>128</v>
      </c>
      <c r="D39" s="46">
        <v>16290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16290</v>
      </c>
      <c r="O39" s="47">
        <f t="shared" si="8"/>
        <v>0.11956314313814717</v>
      </c>
      <c r="P39" s="9"/>
    </row>
    <row r="40" spans="1:16">
      <c r="A40" s="12"/>
      <c r="B40" s="25">
        <v>335.15</v>
      </c>
      <c r="C40" s="20" t="s">
        <v>129</v>
      </c>
      <c r="D40" s="46">
        <v>20787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20787</v>
      </c>
      <c r="O40" s="47">
        <f t="shared" si="8"/>
        <v>0.15256961672269279</v>
      </c>
      <c r="P40" s="9"/>
    </row>
    <row r="41" spans="1:16">
      <c r="A41" s="12"/>
      <c r="B41" s="25">
        <v>335.18</v>
      </c>
      <c r="C41" s="20" t="s">
        <v>130</v>
      </c>
      <c r="D41" s="46">
        <v>8724774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8724774</v>
      </c>
      <c r="O41" s="47">
        <f t="shared" si="8"/>
        <v>64.036918515038977</v>
      </c>
      <c r="P41" s="9"/>
    </row>
    <row r="42" spans="1:16">
      <c r="A42" s="12"/>
      <c r="B42" s="25">
        <v>335.21</v>
      </c>
      <c r="C42" s="20" t="s">
        <v>43</v>
      </c>
      <c r="D42" s="46">
        <v>63770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63770</v>
      </c>
      <c r="O42" s="47">
        <f t="shared" si="8"/>
        <v>0.46805043817800157</v>
      </c>
      <c r="P42" s="9"/>
    </row>
    <row r="43" spans="1:16">
      <c r="A43" s="12"/>
      <c r="B43" s="25">
        <v>335.49</v>
      </c>
      <c r="C43" s="20" t="s">
        <v>44</v>
      </c>
      <c r="D43" s="46">
        <v>55352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55352</v>
      </c>
      <c r="O43" s="47">
        <f t="shared" si="8"/>
        <v>0.40626513805909897</v>
      </c>
      <c r="P43" s="9"/>
    </row>
    <row r="44" spans="1:16">
      <c r="A44" s="12"/>
      <c r="B44" s="25">
        <v>337.3</v>
      </c>
      <c r="C44" s="20" t="s">
        <v>101</v>
      </c>
      <c r="D44" s="46">
        <v>0</v>
      </c>
      <c r="E44" s="46">
        <v>146837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9">SUM(D44:M44)</f>
        <v>146837</v>
      </c>
      <c r="O44" s="47">
        <f t="shared" si="8"/>
        <v>1.0777343922023399</v>
      </c>
      <c r="P44" s="9"/>
    </row>
    <row r="45" spans="1:16">
      <c r="A45" s="12"/>
      <c r="B45" s="25">
        <v>337.4</v>
      </c>
      <c r="C45" s="20" t="s">
        <v>46</v>
      </c>
      <c r="D45" s="46">
        <v>174252</v>
      </c>
      <c r="E45" s="46">
        <v>114425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288677</v>
      </c>
      <c r="O45" s="47">
        <f t="shared" si="8"/>
        <v>2.1187924783112897</v>
      </c>
      <c r="P45" s="9"/>
    </row>
    <row r="46" spans="1:16">
      <c r="A46" s="12"/>
      <c r="B46" s="25">
        <v>337.6</v>
      </c>
      <c r="C46" s="20" t="s">
        <v>132</v>
      </c>
      <c r="D46" s="46">
        <v>18489</v>
      </c>
      <c r="E46" s="46">
        <v>141354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159843</v>
      </c>
      <c r="O46" s="47">
        <f t="shared" si="8"/>
        <v>1.1731940754223977</v>
      </c>
      <c r="P46" s="9"/>
    </row>
    <row r="47" spans="1:16">
      <c r="A47" s="12"/>
      <c r="B47" s="25">
        <v>337.7</v>
      </c>
      <c r="C47" s="20" t="s">
        <v>158</v>
      </c>
      <c r="D47" s="46">
        <v>0</v>
      </c>
      <c r="E47" s="46">
        <v>1250101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1250101</v>
      </c>
      <c r="O47" s="47">
        <f t="shared" si="8"/>
        <v>9.1753225782775267</v>
      </c>
      <c r="P47" s="9"/>
    </row>
    <row r="48" spans="1:16">
      <c r="A48" s="12"/>
      <c r="B48" s="25">
        <v>337.9</v>
      </c>
      <c r="C48" s="20" t="s">
        <v>159</v>
      </c>
      <c r="D48" s="46">
        <v>0</v>
      </c>
      <c r="E48" s="46">
        <v>39243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39243</v>
      </c>
      <c r="O48" s="47">
        <f t="shared" si="8"/>
        <v>0.28803047428915346</v>
      </c>
      <c r="P48" s="9"/>
    </row>
    <row r="49" spans="1:16">
      <c r="A49" s="12"/>
      <c r="B49" s="25">
        <v>338</v>
      </c>
      <c r="C49" s="20" t="s">
        <v>47</v>
      </c>
      <c r="D49" s="46">
        <v>1010365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1010365</v>
      </c>
      <c r="O49" s="47">
        <f t="shared" si="8"/>
        <v>7.4157406455969346</v>
      </c>
      <c r="P49" s="9"/>
    </row>
    <row r="50" spans="1:16" ht="15.75">
      <c r="A50" s="29" t="s">
        <v>53</v>
      </c>
      <c r="B50" s="30"/>
      <c r="C50" s="31"/>
      <c r="D50" s="32">
        <f t="shared" ref="D50:M50" si="10">SUM(D51:D67)</f>
        <v>15072658</v>
      </c>
      <c r="E50" s="32">
        <f t="shared" si="10"/>
        <v>1445672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41224312</v>
      </c>
      <c r="J50" s="32">
        <f t="shared" si="10"/>
        <v>31146797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88889439</v>
      </c>
      <c r="O50" s="45">
        <f t="shared" si="8"/>
        <v>652.41870587026403</v>
      </c>
      <c r="P50" s="10"/>
    </row>
    <row r="51" spans="1:16">
      <c r="A51" s="12"/>
      <c r="B51" s="25">
        <v>341.2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31146797</v>
      </c>
      <c r="K51" s="46">
        <v>0</v>
      </c>
      <c r="L51" s="46">
        <v>0</v>
      </c>
      <c r="M51" s="46">
        <v>0</v>
      </c>
      <c r="N51" s="46">
        <f t="shared" ref="N51:N67" si="11">SUM(D51:M51)</f>
        <v>31146797</v>
      </c>
      <c r="O51" s="47">
        <f t="shared" si="8"/>
        <v>228.607056353948</v>
      </c>
      <c r="P51" s="9"/>
    </row>
    <row r="52" spans="1:16">
      <c r="A52" s="12"/>
      <c r="B52" s="25">
        <v>341.3</v>
      </c>
      <c r="C52" s="20" t="s">
        <v>134</v>
      </c>
      <c r="D52" s="46">
        <v>5069395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5069395</v>
      </c>
      <c r="O52" s="47">
        <f t="shared" si="8"/>
        <v>37.207661142345465</v>
      </c>
      <c r="P52" s="9"/>
    </row>
    <row r="53" spans="1:16">
      <c r="A53" s="12"/>
      <c r="B53" s="25">
        <v>341.9</v>
      </c>
      <c r="C53" s="20" t="s">
        <v>135</v>
      </c>
      <c r="D53" s="46">
        <v>1878813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1878813</v>
      </c>
      <c r="O53" s="47">
        <f t="shared" si="8"/>
        <v>13.789858050878557</v>
      </c>
      <c r="P53" s="9"/>
    </row>
    <row r="54" spans="1:16">
      <c r="A54" s="12"/>
      <c r="B54" s="25">
        <v>342.1</v>
      </c>
      <c r="C54" s="20" t="s">
        <v>59</v>
      </c>
      <c r="D54" s="46">
        <v>99964</v>
      </c>
      <c r="E54" s="46">
        <v>1396967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1496931</v>
      </c>
      <c r="O54" s="47">
        <f t="shared" si="8"/>
        <v>10.986972094593602</v>
      </c>
      <c r="P54" s="9"/>
    </row>
    <row r="55" spans="1:16">
      <c r="A55" s="12"/>
      <c r="B55" s="25">
        <v>342.2</v>
      </c>
      <c r="C55" s="20" t="s">
        <v>136</v>
      </c>
      <c r="D55" s="46">
        <v>0</v>
      </c>
      <c r="E55" s="46">
        <v>48705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48705</v>
      </c>
      <c r="O55" s="47">
        <f t="shared" si="8"/>
        <v>0.35747838468652293</v>
      </c>
      <c r="P55" s="9"/>
    </row>
    <row r="56" spans="1:16">
      <c r="A56" s="12"/>
      <c r="B56" s="25">
        <v>342.5</v>
      </c>
      <c r="C56" s="20" t="s">
        <v>60</v>
      </c>
      <c r="D56" s="46">
        <v>1597274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1597274</v>
      </c>
      <c r="O56" s="47">
        <f t="shared" si="8"/>
        <v>11.72345610146353</v>
      </c>
      <c r="P56" s="9"/>
    </row>
    <row r="57" spans="1:16">
      <c r="A57" s="12"/>
      <c r="B57" s="25">
        <v>342.6</v>
      </c>
      <c r="C57" s="20" t="s">
        <v>61</v>
      </c>
      <c r="D57" s="46">
        <v>1444704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1444704</v>
      </c>
      <c r="O57" s="47">
        <f t="shared" si="8"/>
        <v>10.603643409714781</v>
      </c>
      <c r="P57" s="9"/>
    </row>
    <row r="58" spans="1:16">
      <c r="A58" s="12"/>
      <c r="B58" s="25">
        <v>343.3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17416220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17416220</v>
      </c>
      <c r="O58" s="47">
        <f t="shared" si="8"/>
        <v>127.82922067436841</v>
      </c>
      <c r="P58" s="9"/>
    </row>
    <row r="59" spans="1:16">
      <c r="A59" s="12"/>
      <c r="B59" s="25">
        <v>343.4</v>
      </c>
      <c r="C59" s="20" t="s">
        <v>63</v>
      </c>
      <c r="D59" s="46">
        <v>184113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184113</v>
      </c>
      <c r="O59" s="47">
        <f t="shared" si="8"/>
        <v>1.3513277454016999</v>
      </c>
      <c r="P59" s="9"/>
    </row>
    <row r="60" spans="1:16">
      <c r="A60" s="12"/>
      <c r="B60" s="25">
        <v>343.5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21581166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21581166</v>
      </c>
      <c r="O60" s="47">
        <f t="shared" si="8"/>
        <v>158.39852913113046</v>
      </c>
      <c r="P60" s="9"/>
    </row>
    <row r="61" spans="1:16">
      <c r="A61" s="12"/>
      <c r="B61" s="25">
        <v>343.6</v>
      </c>
      <c r="C61" s="20" t="s">
        <v>138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2226926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2226926</v>
      </c>
      <c r="O61" s="47">
        <f t="shared" si="8"/>
        <v>16.344890859181188</v>
      </c>
      <c r="P61" s="9"/>
    </row>
    <row r="62" spans="1:16">
      <c r="A62" s="12"/>
      <c r="B62" s="25">
        <v>343.9</v>
      </c>
      <c r="C62" s="20" t="s">
        <v>111</v>
      </c>
      <c r="D62" s="46">
        <v>169590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169590</v>
      </c>
      <c r="O62" s="47">
        <f t="shared" si="8"/>
        <v>1.2447337903498084</v>
      </c>
      <c r="P62" s="9"/>
    </row>
    <row r="63" spans="1:16">
      <c r="A63" s="12"/>
      <c r="B63" s="25">
        <v>346.9</v>
      </c>
      <c r="C63" s="20" t="s">
        <v>139</v>
      </c>
      <c r="D63" s="46">
        <v>1788060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1788060</v>
      </c>
      <c r="O63" s="47">
        <f t="shared" si="8"/>
        <v>13.123761431528266</v>
      </c>
      <c r="P63" s="9"/>
    </row>
    <row r="64" spans="1:16">
      <c r="A64" s="12"/>
      <c r="B64" s="25">
        <v>347.2</v>
      </c>
      <c r="C64" s="20" t="s">
        <v>65</v>
      </c>
      <c r="D64" s="46">
        <v>1195765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1195765</v>
      </c>
      <c r="O64" s="47">
        <f t="shared" si="8"/>
        <v>8.7765145398764002</v>
      </c>
      <c r="P64" s="9"/>
    </row>
    <row r="65" spans="1:16">
      <c r="A65" s="12"/>
      <c r="B65" s="25">
        <v>347.3</v>
      </c>
      <c r="C65" s="20" t="s">
        <v>66</v>
      </c>
      <c r="D65" s="46">
        <v>1246969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1246969</v>
      </c>
      <c r="O65" s="47">
        <f t="shared" si="8"/>
        <v>9.1523347474421275</v>
      </c>
      <c r="P65" s="9"/>
    </row>
    <row r="66" spans="1:16">
      <c r="A66" s="12"/>
      <c r="B66" s="25">
        <v>347.4</v>
      </c>
      <c r="C66" s="20" t="s">
        <v>103</v>
      </c>
      <c r="D66" s="46">
        <v>22387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22387</v>
      </c>
      <c r="O66" s="47">
        <f t="shared" si="8"/>
        <v>0.16431308075099452</v>
      </c>
      <c r="P66" s="9"/>
    </row>
    <row r="67" spans="1:16">
      <c r="A67" s="12"/>
      <c r="B67" s="25">
        <v>349</v>
      </c>
      <c r="C67" s="20" t="s">
        <v>1</v>
      </c>
      <c r="D67" s="46">
        <v>375624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375624</v>
      </c>
      <c r="O67" s="47">
        <f t="shared" si="8"/>
        <v>2.75695433260426</v>
      </c>
      <c r="P67" s="9"/>
    </row>
    <row r="68" spans="1:16" ht="15.75">
      <c r="A68" s="29" t="s">
        <v>54</v>
      </c>
      <c r="B68" s="30"/>
      <c r="C68" s="31"/>
      <c r="D68" s="32">
        <f t="shared" ref="D68:M68" si="12">SUM(D69:D72)</f>
        <v>762249</v>
      </c>
      <c r="E68" s="32">
        <f t="shared" si="12"/>
        <v>318089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4" si="13">SUM(D68:M68)</f>
        <v>1080338</v>
      </c>
      <c r="O68" s="45">
        <f t="shared" si="8"/>
        <v>7.9293190258796589</v>
      </c>
      <c r="P68" s="10"/>
    </row>
    <row r="69" spans="1:16">
      <c r="A69" s="13"/>
      <c r="B69" s="39">
        <v>351.5</v>
      </c>
      <c r="C69" s="21" t="s">
        <v>104</v>
      </c>
      <c r="D69" s="46">
        <v>287707</v>
      </c>
      <c r="E69" s="46">
        <v>12237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299944</v>
      </c>
      <c r="O69" s="47">
        <f t="shared" ref="O69:O89" si="14">(N69/O$91)</f>
        <v>2.2014884840655871</v>
      </c>
      <c r="P69" s="9"/>
    </row>
    <row r="70" spans="1:16">
      <c r="A70" s="13"/>
      <c r="B70" s="39">
        <v>354</v>
      </c>
      <c r="C70" s="21" t="s">
        <v>74</v>
      </c>
      <c r="D70" s="46">
        <v>474542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474542</v>
      </c>
      <c r="O70" s="47">
        <f t="shared" si="14"/>
        <v>3.4829793168239802</v>
      </c>
      <c r="P70" s="9"/>
    </row>
    <row r="71" spans="1:16">
      <c r="A71" s="13"/>
      <c r="B71" s="39">
        <v>355</v>
      </c>
      <c r="C71" s="21" t="s">
        <v>105</v>
      </c>
      <c r="D71" s="46">
        <v>0</v>
      </c>
      <c r="E71" s="46">
        <v>68149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68149</v>
      </c>
      <c r="O71" s="47">
        <f t="shared" si="14"/>
        <v>0.50019083129045994</v>
      </c>
      <c r="P71" s="9"/>
    </row>
    <row r="72" spans="1:16">
      <c r="A72" s="13"/>
      <c r="B72" s="39">
        <v>356</v>
      </c>
      <c r="C72" s="21" t="s">
        <v>106</v>
      </c>
      <c r="D72" s="46">
        <v>0</v>
      </c>
      <c r="E72" s="46">
        <v>237703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237703</v>
      </c>
      <c r="O72" s="47">
        <f t="shared" si="14"/>
        <v>1.7446603936996314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SUM(D74:D81)</f>
        <v>3804553</v>
      </c>
      <c r="E73" s="32">
        <f t="shared" si="15"/>
        <v>21450</v>
      </c>
      <c r="F73" s="32">
        <f t="shared" si="15"/>
        <v>40538</v>
      </c>
      <c r="G73" s="32">
        <f t="shared" si="15"/>
        <v>336754</v>
      </c>
      <c r="H73" s="32">
        <f t="shared" si="15"/>
        <v>0</v>
      </c>
      <c r="I73" s="32">
        <f t="shared" si="15"/>
        <v>561599</v>
      </c>
      <c r="J73" s="32">
        <f t="shared" si="15"/>
        <v>909569</v>
      </c>
      <c r="K73" s="32">
        <f t="shared" si="15"/>
        <v>81607820</v>
      </c>
      <c r="L73" s="32">
        <f t="shared" si="15"/>
        <v>0</v>
      </c>
      <c r="M73" s="32">
        <f t="shared" si="15"/>
        <v>0</v>
      </c>
      <c r="N73" s="32">
        <f t="shared" si="13"/>
        <v>87282283</v>
      </c>
      <c r="O73" s="45">
        <f t="shared" si="14"/>
        <v>640.62271919909574</v>
      </c>
      <c r="P73" s="10"/>
    </row>
    <row r="74" spans="1:16">
      <c r="A74" s="12"/>
      <c r="B74" s="25">
        <v>361.1</v>
      </c>
      <c r="C74" s="20" t="s">
        <v>75</v>
      </c>
      <c r="D74" s="46">
        <v>583412</v>
      </c>
      <c r="E74" s="46">
        <v>14426</v>
      </c>
      <c r="F74" s="46">
        <v>40538</v>
      </c>
      <c r="G74" s="46">
        <v>303830</v>
      </c>
      <c r="H74" s="46">
        <v>0</v>
      </c>
      <c r="I74" s="46">
        <v>544601</v>
      </c>
      <c r="J74" s="46">
        <v>135990</v>
      </c>
      <c r="K74" s="46">
        <v>8615613</v>
      </c>
      <c r="L74" s="46">
        <v>0</v>
      </c>
      <c r="M74" s="46">
        <v>0</v>
      </c>
      <c r="N74" s="46">
        <f t="shared" si="13"/>
        <v>10238410</v>
      </c>
      <c r="O74" s="47">
        <f t="shared" si="14"/>
        <v>75.146499713753059</v>
      </c>
      <c r="P74" s="9"/>
    </row>
    <row r="75" spans="1:16">
      <c r="A75" s="12"/>
      <c r="B75" s="25">
        <v>361.3</v>
      </c>
      <c r="C75" s="20" t="s">
        <v>76</v>
      </c>
      <c r="D75" s="46">
        <v>-626</v>
      </c>
      <c r="E75" s="46">
        <v>0</v>
      </c>
      <c r="F75" s="46">
        <v>0</v>
      </c>
      <c r="G75" s="46">
        <v>-2076</v>
      </c>
      <c r="H75" s="46">
        <v>0</v>
      </c>
      <c r="I75" s="46">
        <v>-1253</v>
      </c>
      <c r="J75" s="46">
        <v>-626</v>
      </c>
      <c r="K75" s="46">
        <v>40330910</v>
      </c>
      <c r="L75" s="46">
        <v>0</v>
      </c>
      <c r="M75" s="46">
        <v>0</v>
      </c>
      <c r="N75" s="46">
        <f t="shared" ref="N75:N81" si="16">SUM(D75:M75)</f>
        <v>40326329</v>
      </c>
      <c r="O75" s="47">
        <f t="shared" si="14"/>
        <v>295.98174625310099</v>
      </c>
      <c r="P75" s="9"/>
    </row>
    <row r="76" spans="1:16">
      <c r="A76" s="12"/>
      <c r="B76" s="25">
        <v>362</v>
      </c>
      <c r="C76" s="20" t="s">
        <v>77</v>
      </c>
      <c r="D76" s="46">
        <v>601243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601243</v>
      </c>
      <c r="O76" s="47">
        <f t="shared" si="14"/>
        <v>4.412922214230143</v>
      </c>
      <c r="P76" s="9"/>
    </row>
    <row r="77" spans="1:16">
      <c r="A77" s="12"/>
      <c r="B77" s="25">
        <v>364</v>
      </c>
      <c r="C77" s="20" t="s">
        <v>140</v>
      </c>
      <c r="D77" s="46">
        <v>110690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-6657</v>
      </c>
      <c r="K77" s="46">
        <v>0</v>
      </c>
      <c r="L77" s="46">
        <v>0</v>
      </c>
      <c r="M77" s="46">
        <v>0</v>
      </c>
      <c r="N77" s="46">
        <f t="shared" si="16"/>
        <v>104033</v>
      </c>
      <c r="O77" s="47">
        <f t="shared" si="14"/>
        <v>0.76356737078519732</v>
      </c>
      <c r="P77" s="9"/>
    </row>
    <row r="78" spans="1:16">
      <c r="A78" s="12"/>
      <c r="B78" s="25">
        <v>366</v>
      </c>
      <c r="C78" s="20" t="s">
        <v>79</v>
      </c>
      <c r="D78" s="46">
        <v>589218</v>
      </c>
      <c r="E78" s="46">
        <v>7024</v>
      </c>
      <c r="F78" s="46">
        <v>0</v>
      </c>
      <c r="G78" s="46">
        <v>35000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631242</v>
      </c>
      <c r="O78" s="47">
        <f t="shared" si="14"/>
        <v>4.6331048250957823</v>
      </c>
      <c r="P78" s="9"/>
    </row>
    <row r="79" spans="1:16">
      <c r="A79" s="12"/>
      <c r="B79" s="25">
        <v>368</v>
      </c>
      <c r="C79" s="20" t="s">
        <v>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32651718</v>
      </c>
      <c r="L79" s="46">
        <v>0</v>
      </c>
      <c r="M79" s="46">
        <v>0</v>
      </c>
      <c r="N79" s="46">
        <f t="shared" si="16"/>
        <v>32651718</v>
      </c>
      <c r="O79" s="47">
        <f t="shared" si="14"/>
        <v>239.65267237203295</v>
      </c>
      <c r="P79" s="9"/>
    </row>
    <row r="80" spans="1:16">
      <c r="A80" s="12"/>
      <c r="B80" s="25">
        <v>369.3</v>
      </c>
      <c r="C80" s="20" t="s">
        <v>160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768962</v>
      </c>
      <c r="K80" s="46">
        <v>0</v>
      </c>
      <c r="L80" s="46">
        <v>0</v>
      </c>
      <c r="M80" s="46">
        <v>0</v>
      </c>
      <c r="N80" s="46">
        <f t="shared" si="16"/>
        <v>768962</v>
      </c>
      <c r="O80" s="47">
        <f t="shared" si="14"/>
        <v>5.6439234913318552</v>
      </c>
      <c r="P80" s="9"/>
    </row>
    <row r="81" spans="1:119">
      <c r="A81" s="12"/>
      <c r="B81" s="25">
        <v>369.9</v>
      </c>
      <c r="C81" s="20" t="s">
        <v>81</v>
      </c>
      <c r="D81" s="46">
        <v>1920616</v>
      </c>
      <c r="E81" s="46">
        <v>0</v>
      </c>
      <c r="F81" s="46">
        <v>0</v>
      </c>
      <c r="G81" s="46">
        <v>0</v>
      </c>
      <c r="H81" s="46">
        <v>0</v>
      </c>
      <c r="I81" s="46">
        <v>18251</v>
      </c>
      <c r="J81" s="46">
        <v>11900</v>
      </c>
      <c r="K81" s="46">
        <v>9579</v>
      </c>
      <c r="L81" s="46">
        <v>0</v>
      </c>
      <c r="M81" s="46">
        <v>0</v>
      </c>
      <c r="N81" s="46">
        <f t="shared" si="16"/>
        <v>1960346</v>
      </c>
      <c r="O81" s="47">
        <f t="shared" si="14"/>
        <v>14.388282958765762</v>
      </c>
      <c r="P81" s="9"/>
    </row>
    <row r="82" spans="1:119" ht="15.75">
      <c r="A82" s="29" t="s">
        <v>55</v>
      </c>
      <c r="B82" s="30"/>
      <c r="C82" s="31"/>
      <c r="D82" s="32">
        <f t="shared" ref="D82:M82" si="17">SUM(D83:D88)</f>
        <v>5782144</v>
      </c>
      <c r="E82" s="32">
        <f t="shared" si="17"/>
        <v>0</v>
      </c>
      <c r="F82" s="32">
        <f t="shared" si="17"/>
        <v>9408000</v>
      </c>
      <c r="G82" s="32">
        <f t="shared" si="17"/>
        <v>10000000</v>
      </c>
      <c r="H82" s="32">
        <f t="shared" si="17"/>
        <v>0</v>
      </c>
      <c r="I82" s="32">
        <f t="shared" si="17"/>
        <v>1971889</v>
      </c>
      <c r="J82" s="32">
        <f t="shared" si="17"/>
        <v>707000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 t="shared" ref="N82:N89" si="18">SUM(D82:M82)</f>
        <v>27869033</v>
      </c>
      <c r="O82" s="45">
        <f t="shared" si="14"/>
        <v>204.54936658690897</v>
      </c>
      <c r="P82" s="9"/>
    </row>
    <row r="83" spans="1:119">
      <c r="A83" s="12"/>
      <c r="B83" s="25">
        <v>381</v>
      </c>
      <c r="C83" s="20" t="s">
        <v>82</v>
      </c>
      <c r="D83" s="46">
        <v>3597795</v>
      </c>
      <c r="E83" s="46">
        <v>0</v>
      </c>
      <c r="F83" s="46">
        <v>9408000</v>
      </c>
      <c r="G83" s="46">
        <v>0</v>
      </c>
      <c r="H83" s="46">
        <v>0</v>
      </c>
      <c r="I83" s="46">
        <v>0</v>
      </c>
      <c r="J83" s="46">
        <v>707000</v>
      </c>
      <c r="K83" s="46">
        <v>0</v>
      </c>
      <c r="L83" s="46">
        <v>0</v>
      </c>
      <c r="M83" s="46">
        <v>0</v>
      </c>
      <c r="N83" s="46">
        <f t="shared" si="18"/>
        <v>13712795</v>
      </c>
      <c r="O83" s="47">
        <f t="shared" si="14"/>
        <v>100.64732175623504</v>
      </c>
      <c r="P83" s="9"/>
    </row>
    <row r="84" spans="1:119">
      <c r="A84" s="12"/>
      <c r="B84" s="25">
        <v>383</v>
      </c>
      <c r="C84" s="20" t="s">
        <v>161</v>
      </c>
      <c r="D84" s="46">
        <v>1999349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1999349</v>
      </c>
      <c r="O84" s="47">
        <f t="shared" si="14"/>
        <v>14.674551913450671</v>
      </c>
      <c r="P84" s="9"/>
    </row>
    <row r="85" spans="1:119">
      <c r="A85" s="12"/>
      <c r="B85" s="25">
        <v>384</v>
      </c>
      <c r="C85" s="20" t="s">
        <v>83</v>
      </c>
      <c r="D85" s="46">
        <v>0</v>
      </c>
      <c r="E85" s="46">
        <v>0</v>
      </c>
      <c r="F85" s="46">
        <v>0</v>
      </c>
      <c r="G85" s="46">
        <v>10000000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10000000</v>
      </c>
      <c r="O85" s="47">
        <f t="shared" si="14"/>
        <v>73.396650176885927</v>
      </c>
      <c r="P85" s="9"/>
    </row>
    <row r="86" spans="1:119">
      <c r="A86" s="12"/>
      <c r="B86" s="25">
        <v>388.1</v>
      </c>
      <c r="C86" s="20" t="s">
        <v>164</v>
      </c>
      <c r="D86" s="46">
        <v>185000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185000</v>
      </c>
      <c r="O86" s="47">
        <f t="shared" si="14"/>
        <v>1.3578380282723896</v>
      </c>
      <c r="P86" s="9"/>
    </row>
    <row r="87" spans="1:119">
      <c r="A87" s="12"/>
      <c r="B87" s="25">
        <v>389.6</v>
      </c>
      <c r="C87" s="20" t="s">
        <v>165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459538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459538</v>
      </c>
      <c r="O87" s="47">
        <f t="shared" si="14"/>
        <v>3.3728549828985805</v>
      </c>
      <c r="P87" s="9"/>
    </row>
    <row r="88" spans="1:119" ht="15.75" thickBot="1">
      <c r="A88" s="12"/>
      <c r="B88" s="25">
        <v>389.8</v>
      </c>
      <c r="C88" s="20" t="s">
        <v>143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1512351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1512351</v>
      </c>
      <c r="O88" s="47">
        <f t="shared" si="14"/>
        <v>11.100149729166361</v>
      </c>
      <c r="P88" s="9"/>
    </row>
    <row r="89" spans="1:119" ht="16.5" thickBot="1">
      <c r="A89" s="14" t="s">
        <v>69</v>
      </c>
      <c r="B89" s="23"/>
      <c r="C89" s="22"/>
      <c r="D89" s="15">
        <f t="shared" ref="D89:M89" si="19">SUM(D5,D16,D28,D50,D68,D73,D82)</f>
        <v>148155559</v>
      </c>
      <c r="E89" s="15">
        <f t="shared" si="19"/>
        <v>6456329</v>
      </c>
      <c r="F89" s="15">
        <f t="shared" si="19"/>
        <v>9448538</v>
      </c>
      <c r="G89" s="15">
        <f t="shared" si="19"/>
        <v>16045108</v>
      </c>
      <c r="H89" s="15">
        <f t="shared" si="19"/>
        <v>0</v>
      </c>
      <c r="I89" s="15">
        <f t="shared" si="19"/>
        <v>50340527</v>
      </c>
      <c r="J89" s="15">
        <f t="shared" si="19"/>
        <v>32763366</v>
      </c>
      <c r="K89" s="15">
        <f t="shared" si="19"/>
        <v>81607820</v>
      </c>
      <c r="L89" s="15">
        <f t="shared" si="19"/>
        <v>0</v>
      </c>
      <c r="M89" s="15">
        <f t="shared" si="19"/>
        <v>0</v>
      </c>
      <c r="N89" s="15">
        <f t="shared" si="18"/>
        <v>344817247</v>
      </c>
      <c r="O89" s="38">
        <f t="shared" si="14"/>
        <v>2530.8430853015871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18" t="s">
        <v>166</v>
      </c>
      <c r="M91" s="118"/>
      <c r="N91" s="118"/>
      <c r="O91" s="43">
        <v>136246</v>
      </c>
    </row>
    <row r="92" spans="1:119">
      <c r="A92" s="119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</row>
    <row r="93" spans="1:119" ht="15.75" customHeight="1" thickBot="1">
      <c r="A93" s="120" t="s">
        <v>109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70103750</v>
      </c>
      <c r="E5" s="27">
        <f t="shared" si="0"/>
        <v>0</v>
      </c>
      <c r="F5" s="27">
        <f t="shared" si="0"/>
        <v>0</v>
      </c>
      <c r="G5" s="27">
        <f t="shared" si="0"/>
        <v>2331763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72435513</v>
      </c>
      <c r="O5" s="33">
        <f t="shared" ref="O5:O36" si="1">(N5/O$90)</f>
        <v>540.41431097383554</v>
      </c>
      <c r="P5" s="6"/>
    </row>
    <row r="6" spans="1:133">
      <c r="A6" s="12"/>
      <c r="B6" s="25">
        <v>311</v>
      </c>
      <c r="C6" s="20" t="s">
        <v>3</v>
      </c>
      <c r="D6" s="46">
        <v>51747204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51747204</v>
      </c>
      <c r="O6" s="47">
        <f t="shared" si="1"/>
        <v>386.06656371002038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1358481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1358481</v>
      </c>
      <c r="O7" s="47">
        <f t="shared" si="1"/>
        <v>10.135119407327828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973282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973282</v>
      </c>
      <c r="O8" s="47">
        <f t="shared" si="1"/>
        <v>7.2612935234300977</v>
      </c>
      <c r="P8" s="9"/>
    </row>
    <row r="9" spans="1:133">
      <c r="A9" s="12"/>
      <c r="B9" s="25">
        <v>312.51</v>
      </c>
      <c r="C9" s="20" t="s">
        <v>117</v>
      </c>
      <c r="D9" s="46">
        <v>990464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990464</v>
      </c>
      <c r="O9" s="47">
        <f t="shared" si="1"/>
        <v>7.3894820086990904</v>
      </c>
      <c r="P9" s="9"/>
    </row>
    <row r="10" spans="1:133">
      <c r="A10" s="12"/>
      <c r="B10" s="25">
        <v>312.52</v>
      </c>
      <c r="C10" s="20" t="s">
        <v>118</v>
      </c>
      <c r="D10" s="46">
        <v>962925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962925</v>
      </c>
      <c r="O10" s="47">
        <f t="shared" si="1"/>
        <v>7.1840238143199269</v>
      </c>
      <c r="P10" s="9"/>
    </row>
    <row r="11" spans="1:133">
      <c r="A11" s="12"/>
      <c r="B11" s="25">
        <v>314.10000000000002</v>
      </c>
      <c r="C11" s="20" t="s">
        <v>11</v>
      </c>
      <c r="D11" s="46">
        <v>8289639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8289639</v>
      </c>
      <c r="O11" s="47">
        <f t="shared" si="1"/>
        <v>61.845900758745721</v>
      </c>
      <c r="P11" s="9"/>
    </row>
    <row r="12" spans="1:133">
      <c r="A12" s="12"/>
      <c r="B12" s="25">
        <v>314.3</v>
      </c>
      <c r="C12" s="20" t="s">
        <v>12</v>
      </c>
      <c r="D12" s="46">
        <v>1661284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1661284</v>
      </c>
      <c r="O12" s="47">
        <f t="shared" si="1"/>
        <v>12.39421950655416</v>
      </c>
      <c r="P12" s="9"/>
    </row>
    <row r="13" spans="1:133">
      <c r="A13" s="12"/>
      <c r="B13" s="25">
        <v>314.39999999999998</v>
      </c>
      <c r="C13" s="20" t="s">
        <v>13</v>
      </c>
      <c r="D13" s="46">
        <v>128719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128719</v>
      </c>
      <c r="O13" s="47">
        <f t="shared" si="1"/>
        <v>0.96032438804210773</v>
      </c>
      <c r="P13" s="9"/>
    </row>
    <row r="14" spans="1:133">
      <c r="A14" s="12"/>
      <c r="B14" s="25">
        <v>315</v>
      </c>
      <c r="C14" s="20" t="s">
        <v>119</v>
      </c>
      <c r="D14" s="46">
        <v>4535331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4535331</v>
      </c>
      <c r="O14" s="47">
        <f t="shared" si="1"/>
        <v>33.836410841782495</v>
      </c>
      <c r="P14" s="9"/>
    </row>
    <row r="15" spans="1:133">
      <c r="A15" s="12"/>
      <c r="B15" s="25">
        <v>316</v>
      </c>
      <c r="C15" s="20" t="s">
        <v>120</v>
      </c>
      <c r="D15" s="46">
        <v>1788184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1788184</v>
      </c>
      <c r="O15" s="47">
        <f t="shared" si="1"/>
        <v>13.340973014913793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SUM(D17:D27)</f>
        <v>30860131</v>
      </c>
      <c r="E16" s="32">
        <f t="shared" si="3"/>
        <v>0</v>
      </c>
      <c r="F16" s="32">
        <f t="shared" si="3"/>
        <v>0</v>
      </c>
      <c r="G16" s="32">
        <f t="shared" si="3"/>
        <v>737542</v>
      </c>
      <c r="H16" s="32">
        <f t="shared" si="3"/>
        <v>0</v>
      </c>
      <c r="I16" s="32">
        <f t="shared" si="3"/>
        <v>4267113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35864786</v>
      </c>
      <c r="O16" s="45">
        <f t="shared" si="1"/>
        <v>267.57377440557457</v>
      </c>
      <c r="P16" s="10"/>
    </row>
    <row r="17" spans="1:16">
      <c r="A17" s="12"/>
      <c r="B17" s="25">
        <v>322</v>
      </c>
      <c r="C17" s="20" t="s">
        <v>0</v>
      </c>
      <c r="D17" s="46">
        <v>3040162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3040162</v>
      </c>
      <c r="O17" s="47">
        <f t="shared" si="1"/>
        <v>22.681513313488068</v>
      </c>
      <c r="P17" s="9"/>
    </row>
    <row r="18" spans="1:16">
      <c r="A18" s="12"/>
      <c r="B18" s="25">
        <v>323.10000000000002</v>
      </c>
      <c r="C18" s="20" t="s">
        <v>17</v>
      </c>
      <c r="D18" s="46">
        <v>6396005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6396005</v>
      </c>
      <c r="O18" s="47">
        <f t="shared" si="1"/>
        <v>47.718204674828591</v>
      </c>
      <c r="P18" s="9"/>
    </row>
    <row r="19" spans="1:16">
      <c r="A19" s="12"/>
      <c r="B19" s="25">
        <v>323.39999999999998</v>
      </c>
      <c r="C19" s="20" t="s">
        <v>18</v>
      </c>
      <c r="D19" s="46">
        <v>90820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90820</v>
      </c>
      <c r="O19" s="47">
        <f t="shared" si="1"/>
        <v>0.67757410267314244</v>
      </c>
      <c r="P19" s="9"/>
    </row>
    <row r="20" spans="1:16">
      <c r="A20" s="12"/>
      <c r="B20" s="25">
        <v>323.7</v>
      </c>
      <c r="C20" s="20" t="s">
        <v>19</v>
      </c>
      <c r="D20" s="46">
        <v>1988126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1988126</v>
      </c>
      <c r="O20" s="47">
        <f t="shared" si="1"/>
        <v>14.832665607257697</v>
      </c>
      <c r="P20" s="9"/>
    </row>
    <row r="21" spans="1:16">
      <c r="A21" s="12"/>
      <c r="B21" s="25">
        <v>323.89999999999998</v>
      </c>
      <c r="C21" s="20" t="s">
        <v>20</v>
      </c>
      <c r="D21" s="46">
        <v>105000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105000</v>
      </c>
      <c r="O21" s="47">
        <f t="shared" si="1"/>
        <v>0.78336578705879722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176915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176915</v>
      </c>
      <c r="O22" s="47">
        <f t="shared" si="1"/>
        <v>1.3198967449286392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740933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740933</v>
      </c>
      <c r="O23" s="47">
        <f t="shared" si="1"/>
        <v>5.5278244066936741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2832</v>
      </c>
      <c r="O24" s="47">
        <f t="shared" si="1"/>
        <v>2.1128494370957273E-2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560627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560627</v>
      </c>
      <c r="O25" s="47">
        <f t="shared" si="1"/>
        <v>4.1826286771563073</v>
      </c>
      <c r="P25" s="9"/>
    </row>
    <row r="26" spans="1:16">
      <c r="A26" s="12"/>
      <c r="B26" s="25">
        <v>325.2</v>
      </c>
      <c r="C26" s="20" t="s">
        <v>24</v>
      </c>
      <c r="D26" s="46">
        <v>19150536</v>
      </c>
      <c r="E26" s="46">
        <v>0</v>
      </c>
      <c r="F26" s="46">
        <v>0</v>
      </c>
      <c r="G26" s="46">
        <v>0</v>
      </c>
      <c r="H26" s="46">
        <v>0</v>
      </c>
      <c r="I26" s="46">
        <v>3206286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22356822</v>
      </c>
      <c r="O26" s="47">
        <f t="shared" si="1"/>
        <v>166.79589963965174</v>
      </c>
      <c r="P26" s="9"/>
    </row>
    <row r="27" spans="1:16">
      <c r="A27" s="12"/>
      <c r="B27" s="25">
        <v>329</v>
      </c>
      <c r="C27" s="20" t="s">
        <v>124</v>
      </c>
      <c r="D27" s="46">
        <v>89482</v>
      </c>
      <c r="E27" s="46">
        <v>0</v>
      </c>
      <c r="F27" s="46">
        <v>0</v>
      </c>
      <c r="G27" s="46">
        <v>0</v>
      </c>
      <c r="H27" s="46">
        <v>0</v>
      </c>
      <c r="I27" s="46">
        <v>317062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406544</v>
      </c>
      <c r="O27" s="47">
        <f t="shared" si="1"/>
        <v>3.0330729574669681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SUM(D29:D50)</f>
        <v>13038190</v>
      </c>
      <c r="E28" s="32">
        <f t="shared" si="6"/>
        <v>4016468</v>
      </c>
      <c r="F28" s="32">
        <f t="shared" si="6"/>
        <v>0</v>
      </c>
      <c r="G28" s="32">
        <f t="shared" si="6"/>
        <v>977747</v>
      </c>
      <c r="H28" s="32">
        <f t="shared" si="6"/>
        <v>0</v>
      </c>
      <c r="I28" s="32">
        <f t="shared" si="6"/>
        <v>285858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18318263</v>
      </c>
      <c r="O28" s="45">
        <f t="shared" si="1"/>
        <v>136.66571916709566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170647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170647</v>
      </c>
      <c r="O29" s="47">
        <f t="shared" si="1"/>
        <v>1.2731335377545006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1339590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1339590</v>
      </c>
      <c r="O30" s="47">
        <f t="shared" si="1"/>
        <v>9.9941807112961349</v>
      </c>
      <c r="P30" s="9"/>
    </row>
    <row r="31" spans="1:16">
      <c r="A31" s="12"/>
      <c r="B31" s="25">
        <v>331.62</v>
      </c>
      <c r="C31" s="20" t="s">
        <v>31</v>
      </c>
      <c r="D31" s="46">
        <v>0</v>
      </c>
      <c r="E31" s="46">
        <v>22406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22406</v>
      </c>
      <c r="O31" s="47">
        <f t="shared" si="1"/>
        <v>0.16716279833180389</v>
      </c>
      <c r="P31" s="9"/>
    </row>
    <row r="32" spans="1:16">
      <c r="A32" s="12"/>
      <c r="B32" s="25">
        <v>331.69</v>
      </c>
      <c r="C32" s="20" t="s">
        <v>97</v>
      </c>
      <c r="D32" s="46">
        <v>0</v>
      </c>
      <c r="E32" s="46">
        <v>708790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708790</v>
      </c>
      <c r="O32" s="47">
        <f t="shared" si="1"/>
        <v>5.2880174877086175</v>
      </c>
      <c r="P32" s="9"/>
    </row>
    <row r="33" spans="1:16">
      <c r="A33" s="12"/>
      <c r="B33" s="25">
        <v>334.31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190124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190124</v>
      </c>
      <c r="O33" s="47">
        <f t="shared" si="1"/>
        <v>1.4184441609406357</v>
      </c>
      <c r="P33" s="9"/>
    </row>
    <row r="34" spans="1:16">
      <c r="A34" s="12"/>
      <c r="B34" s="25">
        <v>334.36</v>
      </c>
      <c r="C34" s="20" t="s">
        <v>33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95734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95734</v>
      </c>
      <c r="O34" s="47">
        <f t="shared" si="1"/>
        <v>0.7142356215074942</v>
      </c>
      <c r="P34" s="9"/>
    </row>
    <row r="35" spans="1:16">
      <c r="A35" s="12"/>
      <c r="B35" s="25">
        <v>334.49</v>
      </c>
      <c r="C35" s="20" t="s">
        <v>35</v>
      </c>
      <c r="D35" s="46">
        <v>0</v>
      </c>
      <c r="E35" s="46">
        <v>68057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68057</v>
      </c>
      <c r="O35" s="47">
        <f t="shared" si="1"/>
        <v>0.50774786066533872</v>
      </c>
      <c r="P35" s="9"/>
    </row>
    <row r="36" spans="1:16">
      <c r="A36" s="12"/>
      <c r="B36" s="25">
        <v>334.5</v>
      </c>
      <c r="C36" s="20" t="s">
        <v>125</v>
      </c>
      <c r="D36" s="46">
        <v>0</v>
      </c>
      <c r="E36" s="46">
        <v>577035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577035</v>
      </c>
      <c r="O36" s="47">
        <f t="shared" si="1"/>
        <v>4.305042637480696</v>
      </c>
      <c r="P36" s="9"/>
    </row>
    <row r="37" spans="1:16">
      <c r="A37" s="12"/>
      <c r="B37" s="25">
        <v>334.69</v>
      </c>
      <c r="C37" s="20" t="s">
        <v>36</v>
      </c>
      <c r="D37" s="46">
        <v>0</v>
      </c>
      <c r="E37" s="46">
        <v>136737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136737</v>
      </c>
      <c r="O37" s="47">
        <f t="shared" ref="O37:O68" si="8">(N37/O$90)</f>
        <v>1.0201436916672262</v>
      </c>
      <c r="P37" s="9"/>
    </row>
    <row r="38" spans="1:16">
      <c r="A38" s="12"/>
      <c r="B38" s="25">
        <v>334.7</v>
      </c>
      <c r="C38" s="20" t="s">
        <v>37</v>
      </c>
      <c r="D38" s="46">
        <v>0</v>
      </c>
      <c r="E38" s="46">
        <v>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5000</v>
      </c>
      <c r="O38" s="47">
        <f t="shared" si="8"/>
        <v>3.7303132717085581E-2</v>
      </c>
      <c r="P38" s="9"/>
    </row>
    <row r="39" spans="1:16">
      <c r="A39" s="12"/>
      <c r="B39" s="25">
        <v>335.12</v>
      </c>
      <c r="C39" s="20" t="s">
        <v>127</v>
      </c>
      <c r="D39" s="46">
        <v>3036595</v>
      </c>
      <c r="E39" s="46">
        <v>0</v>
      </c>
      <c r="F39" s="46">
        <v>0</v>
      </c>
      <c r="G39" s="46">
        <v>977747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4014342</v>
      </c>
      <c r="O39" s="47">
        <f t="shared" si="8"/>
        <v>29.949506479554152</v>
      </c>
      <c r="P39" s="9"/>
    </row>
    <row r="40" spans="1:16">
      <c r="A40" s="12"/>
      <c r="B40" s="25">
        <v>335.14</v>
      </c>
      <c r="C40" s="20" t="s">
        <v>128</v>
      </c>
      <c r="D40" s="46">
        <v>22611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22611</v>
      </c>
      <c r="O40" s="47">
        <f t="shared" si="8"/>
        <v>0.16869222677320442</v>
      </c>
      <c r="P40" s="9"/>
    </row>
    <row r="41" spans="1:16">
      <c r="A41" s="12"/>
      <c r="B41" s="25">
        <v>335.15</v>
      </c>
      <c r="C41" s="20" t="s">
        <v>129</v>
      </c>
      <c r="D41" s="46">
        <v>18438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18438</v>
      </c>
      <c r="O41" s="47">
        <f t="shared" si="8"/>
        <v>0.1375590322075248</v>
      </c>
      <c r="P41" s="9"/>
    </row>
    <row r="42" spans="1:16">
      <c r="A42" s="12"/>
      <c r="B42" s="25">
        <v>335.18</v>
      </c>
      <c r="C42" s="20" t="s">
        <v>130</v>
      </c>
      <c r="D42" s="46">
        <v>8444665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8444665</v>
      </c>
      <c r="O42" s="47">
        <f t="shared" si="8"/>
        <v>63.002491849265503</v>
      </c>
      <c r="P42" s="9"/>
    </row>
    <row r="43" spans="1:16">
      <c r="A43" s="12"/>
      <c r="B43" s="25">
        <v>335.21</v>
      </c>
      <c r="C43" s="20" t="s">
        <v>43</v>
      </c>
      <c r="D43" s="46">
        <v>61929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61929</v>
      </c>
      <c r="O43" s="47">
        <f t="shared" si="8"/>
        <v>0.46202914120727856</v>
      </c>
      <c r="P43" s="9"/>
    </row>
    <row r="44" spans="1:16">
      <c r="A44" s="12"/>
      <c r="B44" s="25">
        <v>335.49</v>
      </c>
      <c r="C44" s="20" t="s">
        <v>44</v>
      </c>
      <c r="D44" s="46">
        <v>71313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71313</v>
      </c>
      <c r="O44" s="47">
        <f t="shared" si="8"/>
        <v>0.53203966069070485</v>
      </c>
      <c r="P44" s="9"/>
    </row>
    <row r="45" spans="1:16">
      <c r="A45" s="12"/>
      <c r="B45" s="25">
        <v>337.3</v>
      </c>
      <c r="C45" s="20" t="s">
        <v>101</v>
      </c>
      <c r="D45" s="46">
        <v>0</v>
      </c>
      <c r="E45" s="46">
        <v>711284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711284</v>
      </c>
      <c r="O45" s="47">
        <f t="shared" si="8"/>
        <v>5.3066242903078997</v>
      </c>
      <c r="P45" s="9"/>
    </row>
    <row r="46" spans="1:16">
      <c r="A46" s="12"/>
      <c r="B46" s="25">
        <v>337.4</v>
      </c>
      <c r="C46" s="20" t="s">
        <v>46</v>
      </c>
      <c r="D46" s="46">
        <v>179801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179801</v>
      </c>
      <c r="O46" s="47">
        <f t="shared" si="8"/>
        <v>1.3414281131329409</v>
      </c>
      <c r="P46" s="9"/>
    </row>
    <row r="47" spans="1:16">
      <c r="A47" s="12"/>
      <c r="B47" s="25">
        <v>337.6</v>
      </c>
      <c r="C47" s="20" t="s">
        <v>132</v>
      </c>
      <c r="D47" s="46">
        <v>17250</v>
      </c>
      <c r="E47" s="46">
        <v>148937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166187</v>
      </c>
      <c r="O47" s="47">
        <f t="shared" si="8"/>
        <v>1.2398591433708603</v>
      </c>
      <c r="P47" s="9"/>
    </row>
    <row r="48" spans="1:16">
      <c r="A48" s="12"/>
      <c r="B48" s="25">
        <v>337.7</v>
      </c>
      <c r="C48" s="20" t="s">
        <v>158</v>
      </c>
      <c r="D48" s="46">
        <v>0</v>
      </c>
      <c r="E48" s="46">
        <v>80077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80077</v>
      </c>
      <c r="O48" s="47">
        <f t="shared" si="8"/>
        <v>0.59742459171721241</v>
      </c>
      <c r="P48" s="9"/>
    </row>
    <row r="49" spans="1:16">
      <c r="A49" s="12"/>
      <c r="B49" s="25">
        <v>337.9</v>
      </c>
      <c r="C49" s="20" t="s">
        <v>159</v>
      </c>
      <c r="D49" s="46">
        <v>0</v>
      </c>
      <c r="E49" s="46">
        <v>47908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47908</v>
      </c>
      <c r="O49" s="47">
        <f t="shared" si="8"/>
        <v>0.35742369644202721</v>
      </c>
      <c r="P49" s="9"/>
    </row>
    <row r="50" spans="1:16">
      <c r="A50" s="12"/>
      <c r="B50" s="25">
        <v>338</v>
      </c>
      <c r="C50" s="20" t="s">
        <v>47</v>
      </c>
      <c r="D50" s="46">
        <v>1185588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1185588</v>
      </c>
      <c r="O50" s="47">
        <f t="shared" si="8"/>
        <v>8.8452293023568114</v>
      </c>
      <c r="P50" s="9"/>
    </row>
    <row r="51" spans="1:16" ht="15.75">
      <c r="A51" s="29" t="s">
        <v>53</v>
      </c>
      <c r="B51" s="30"/>
      <c r="C51" s="31"/>
      <c r="D51" s="32">
        <f t="shared" ref="D51:M51" si="10">SUM(D52:D69)</f>
        <v>13449427</v>
      </c>
      <c r="E51" s="32">
        <f t="shared" si="10"/>
        <v>1463651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39347048</v>
      </c>
      <c r="J51" s="32">
        <f t="shared" si="10"/>
        <v>25946758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80206884</v>
      </c>
      <c r="O51" s="45">
        <f t="shared" si="8"/>
        <v>598.39360773517762</v>
      </c>
      <c r="P51" s="10"/>
    </row>
    <row r="52" spans="1:16">
      <c r="A52" s="12"/>
      <c r="B52" s="25">
        <v>341.2</v>
      </c>
      <c r="C52" s="20" t="s">
        <v>133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25946758</v>
      </c>
      <c r="K52" s="46">
        <v>0</v>
      </c>
      <c r="L52" s="46">
        <v>0</v>
      </c>
      <c r="M52" s="46">
        <v>0</v>
      </c>
      <c r="N52" s="46">
        <f t="shared" ref="N52:N69" si="11">SUM(D52:M52)</f>
        <v>25946758</v>
      </c>
      <c r="O52" s="47">
        <f t="shared" si="8"/>
        <v>193.5790714504204</v>
      </c>
      <c r="P52" s="9"/>
    </row>
    <row r="53" spans="1:16">
      <c r="A53" s="12"/>
      <c r="B53" s="25">
        <v>341.3</v>
      </c>
      <c r="C53" s="20" t="s">
        <v>134</v>
      </c>
      <c r="D53" s="46">
        <v>4455526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4455526</v>
      </c>
      <c r="O53" s="47">
        <f t="shared" si="8"/>
        <v>33.241015540485087</v>
      </c>
      <c r="P53" s="9"/>
    </row>
    <row r="54" spans="1:16">
      <c r="A54" s="12"/>
      <c r="B54" s="25">
        <v>341.9</v>
      </c>
      <c r="C54" s="20" t="s">
        <v>135</v>
      </c>
      <c r="D54" s="46">
        <v>1144200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1144200</v>
      </c>
      <c r="O54" s="47">
        <f t="shared" si="8"/>
        <v>8.536448890977864</v>
      </c>
      <c r="P54" s="9"/>
    </row>
    <row r="55" spans="1:16">
      <c r="A55" s="12"/>
      <c r="B55" s="25">
        <v>342.1</v>
      </c>
      <c r="C55" s="20" t="s">
        <v>59</v>
      </c>
      <c r="D55" s="46">
        <v>101295</v>
      </c>
      <c r="E55" s="46">
        <v>1429543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1530838</v>
      </c>
      <c r="O55" s="47">
        <f t="shared" si="8"/>
        <v>11.421010616471571</v>
      </c>
      <c r="P55" s="9"/>
    </row>
    <row r="56" spans="1:16">
      <c r="A56" s="12"/>
      <c r="B56" s="25">
        <v>342.2</v>
      </c>
      <c r="C56" s="20" t="s">
        <v>136</v>
      </c>
      <c r="D56" s="46">
        <v>0</v>
      </c>
      <c r="E56" s="46">
        <v>34108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34108</v>
      </c>
      <c r="O56" s="47">
        <f t="shared" si="8"/>
        <v>0.25446705014287102</v>
      </c>
      <c r="P56" s="9"/>
    </row>
    <row r="57" spans="1:16">
      <c r="A57" s="12"/>
      <c r="B57" s="25">
        <v>342.5</v>
      </c>
      <c r="C57" s="20" t="s">
        <v>60</v>
      </c>
      <c r="D57" s="46">
        <v>1188208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1188208</v>
      </c>
      <c r="O57" s="47">
        <f t="shared" si="8"/>
        <v>8.8647761439005652</v>
      </c>
      <c r="P57" s="9"/>
    </row>
    <row r="58" spans="1:16">
      <c r="A58" s="12"/>
      <c r="B58" s="25">
        <v>342.6</v>
      </c>
      <c r="C58" s="20" t="s">
        <v>61</v>
      </c>
      <c r="D58" s="46">
        <v>1435603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1435603</v>
      </c>
      <c r="O58" s="47">
        <f t="shared" si="8"/>
        <v>10.710497847609242</v>
      </c>
      <c r="P58" s="9"/>
    </row>
    <row r="59" spans="1:16">
      <c r="A59" s="12"/>
      <c r="B59" s="25">
        <v>342.9</v>
      </c>
      <c r="C59" s="20" t="s">
        <v>137</v>
      </c>
      <c r="D59" s="46">
        <v>7286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7286</v>
      </c>
      <c r="O59" s="47">
        <f t="shared" si="8"/>
        <v>5.4358124995337105E-2</v>
      </c>
      <c r="P59" s="9"/>
    </row>
    <row r="60" spans="1:16">
      <c r="A60" s="12"/>
      <c r="B60" s="25">
        <v>343.3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16641812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16641812</v>
      </c>
      <c r="O60" s="47">
        <f t="shared" si="8"/>
        <v>124.15834433775748</v>
      </c>
      <c r="P60" s="9"/>
    </row>
    <row r="61" spans="1:16">
      <c r="A61" s="12"/>
      <c r="B61" s="25">
        <v>343.4</v>
      </c>
      <c r="C61" s="20" t="s">
        <v>63</v>
      </c>
      <c r="D61" s="46">
        <v>159204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159204</v>
      </c>
      <c r="O61" s="47">
        <f t="shared" si="8"/>
        <v>1.1877615882181785</v>
      </c>
      <c r="P61" s="9"/>
    </row>
    <row r="62" spans="1:16">
      <c r="A62" s="12"/>
      <c r="B62" s="25">
        <v>343.5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20577024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20577024</v>
      </c>
      <c r="O62" s="47">
        <f t="shared" si="8"/>
        <v>153.51749143893105</v>
      </c>
      <c r="P62" s="9"/>
    </row>
    <row r="63" spans="1:16">
      <c r="A63" s="12"/>
      <c r="B63" s="25">
        <v>343.6</v>
      </c>
      <c r="C63" s="20" t="s">
        <v>138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2128212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2128212</v>
      </c>
      <c r="O63" s="47">
        <f t="shared" si="8"/>
        <v>15.877794937218829</v>
      </c>
      <c r="P63" s="9"/>
    </row>
    <row r="64" spans="1:16">
      <c r="A64" s="12"/>
      <c r="B64" s="25">
        <v>343.9</v>
      </c>
      <c r="C64" s="20" t="s">
        <v>111</v>
      </c>
      <c r="D64" s="46">
        <v>240275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240275</v>
      </c>
      <c r="O64" s="47">
        <f t="shared" si="8"/>
        <v>1.7926020427195475</v>
      </c>
      <c r="P64" s="9"/>
    </row>
    <row r="65" spans="1:16">
      <c r="A65" s="12"/>
      <c r="B65" s="25">
        <v>346.9</v>
      </c>
      <c r="C65" s="20" t="s">
        <v>139</v>
      </c>
      <c r="D65" s="46">
        <v>1924635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1924635</v>
      </c>
      <c r="O65" s="47">
        <f t="shared" si="8"/>
        <v>14.358982967389601</v>
      </c>
      <c r="P65" s="9"/>
    </row>
    <row r="66" spans="1:16">
      <c r="A66" s="12"/>
      <c r="B66" s="25">
        <v>347.2</v>
      </c>
      <c r="C66" s="20" t="s">
        <v>65</v>
      </c>
      <c r="D66" s="46">
        <v>1243117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1243117</v>
      </c>
      <c r="O66" s="47">
        <f t="shared" si="8"/>
        <v>9.2744316867730561</v>
      </c>
      <c r="P66" s="9"/>
    </row>
    <row r="67" spans="1:16">
      <c r="A67" s="12"/>
      <c r="B67" s="25">
        <v>347.3</v>
      </c>
      <c r="C67" s="20" t="s">
        <v>66</v>
      </c>
      <c r="D67" s="46">
        <v>1092789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1092789</v>
      </c>
      <c r="O67" s="47">
        <f t="shared" si="8"/>
        <v>8.1528906197542472</v>
      </c>
      <c r="P67" s="9"/>
    </row>
    <row r="68" spans="1:16">
      <c r="A68" s="12"/>
      <c r="B68" s="25">
        <v>347.4</v>
      </c>
      <c r="C68" s="20" t="s">
        <v>103</v>
      </c>
      <c r="D68" s="46">
        <v>10225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10225</v>
      </c>
      <c r="O68" s="47">
        <f t="shared" si="8"/>
        <v>7.6284906406440006E-2</v>
      </c>
      <c r="P68" s="9"/>
    </row>
    <row r="69" spans="1:16">
      <c r="A69" s="12"/>
      <c r="B69" s="25">
        <v>349</v>
      </c>
      <c r="C69" s="20" t="s">
        <v>1</v>
      </c>
      <c r="D69" s="46">
        <v>447064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447064</v>
      </c>
      <c r="O69" s="47">
        <f t="shared" ref="O69:O88" si="12">(N69/O$90)</f>
        <v>3.3353775450062297</v>
      </c>
      <c r="P69" s="9"/>
    </row>
    <row r="70" spans="1:16" ht="15.75">
      <c r="A70" s="29" t="s">
        <v>54</v>
      </c>
      <c r="B70" s="30"/>
      <c r="C70" s="31"/>
      <c r="D70" s="32">
        <f t="shared" ref="D70:M70" si="13">SUM(D71:D74)</f>
        <v>693859</v>
      </c>
      <c r="E70" s="32">
        <f t="shared" si="13"/>
        <v>364008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ref="N70:N76" si="14">SUM(D70:M70)</f>
        <v>1057867</v>
      </c>
      <c r="O70" s="45">
        <f t="shared" si="12"/>
        <v>7.8923506196050344</v>
      </c>
      <c r="P70" s="10"/>
    </row>
    <row r="71" spans="1:16">
      <c r="A71" s="13"/>
      <c r="B71" s="39">
        <v>351.5</v>
      </c>
      <c r="C71" s="21" t="s">
        <v>104</v>
      </c>
      <c r="D71" s="46">
        <v>295549</v>
      </c>
      <c r="E71" s="46">
        <v>11676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307225</v>
      </c>
      <c r="O71" s="47">
        <f t="shared" si="12"/>
        <v>2.2920909898013235</v>
      </c>
      <c r="P71" s="9"/>
    </row>
    <row r="72" spans="1:16">
      <c r="A72" s="13"/>
      <c r="B72" s="39">
        <v>354</v>
      </c>
      <c r="C72" s="21" t="s">
        <v>74</v>
      </c>
      <c r="D72" s="46">
        <v>398310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398310</v>
      </c>
      <c r="O72" s="47">
        <f t="shared" si="12"/>
        <v>2.9716421585084714</v>
      </c>
      <c r="P72" s="9"/>
    </row>
    <row r="73" spans="1:16">
      <c r="A73" s="13"/>
      <c r="B73" s="39">
        <v>355</v>
      </c>
      <c r="C73" s="21" t="s">
        <v>105</v>
      </c>
      <c r="D73" s="46">
        <v>0</v>
      </c>
      <c r="E73" s="46">
        <v>80371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80371</v>
      </c>
      <c r="O73" s="47">
        <f t="shared" si="12"/>
        <v>0.59961801592097708</v>
      </c>
      <c r="P73" s="9"/>
    </row>
    <row r="74" spans="1:16">
      <c r="A74" s="13"/>
      <c r="B74" s="39">
        <v>356</v>
      </c>
      <c r="C74" s="21" t="s">
        <v>106</v>
      </c>
      <c r="D74" s="46">
        <v>0</v>
      </c>
      <c r="E74" s="46">
        <v>271961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271961</v>
      </c>
      <c r="O74" s="47">
        <f t="shared" si="12"/>
        <v>2.0289994553742625</v>
      </c>
      <c r="P74" s="9"/>
    </row>
    <row r="75" spans="1:16" ht="15.75">
      <c r="A75" s="29" t="s">
        <v>4</v>
      </c>
      <c r="B75" s="30"/>
      <c r="C75" s="31"/>
      <c r="D75" s="32">
        <f t="shared" ref="D75:M75" si="15">SUM(D76:D83)</f>
        <v>3801921</v>
      </c>
      <c r="E75" s="32">
        <f t="shared" si="15"/>
        <v>14607</v>
      </c>
      <c r="F75" s="32">
        <f t="shared" si="15"/>
        <v>30814</v>
      </c>
      <c r="G75" s="32">
        <f t="shared" si="15"/>
        <v>214479</v>
      </c>
      <c r="H75" s="32">
        <f t="shared" si="15"/>
        <v>0</v>
      </c>
      <c r="I75" s="32">
        <f t="shared" si="15"/>
        <v>273481</v>
      </c>
      <c r="J75" s="32">
        <f t="shared" si="15"/>
        <v>784768</v>
      </c>
      <c r="K75" s="32">
        <f t="shared" si="15"/>
        <v>60574786</v>
      </c>
      <c r="L75" s="32">
        <f t="shared" si="15"/>
        <v>0</v>
      </c>
      <c r="M75" s="32">
        <f t="shared" si="15"/>
        <v>0</v>
      </c>
      <c r="N75" s="32">
        <f t="shared" si="14"/>
        <v>65694856</v>
      </c>
      <c r="O75" s="45">
        <f t="shared" si="12"/>
        <v>490.12478643956518</v>
      </c>
      <c r="P75" s="10"/>
    </row>
    <row r="76" spans="1:16">
      <c r="A76" s="12"/>
      <c r="B76" s="25">
        <v>361.1</v>
      </c>
      <c r="C76" s="20" t="s">
        <v>75</v>
      </c>
      <c r="D76" s="46">
        <v>296630</v>
      </c>
      <c r="E76" s="46">
        <v>7611</v>
      </c>
      <c r="F76" s="46">
        <v>30814</v>
      </c>
      <c r="G76" s="46">
        <v>227306</v>
      </c>
      <c r="H76" s="46">
        <v>0</v>
      </c>
      <c r="I76" s="46">
        <v>260409</v>
      </c>
      <c r="J76" s="46">
        <v>66696</v>
      </c>
      <c r="K76" s="46">
        <v>7274972</v>
      </c>
      <c r="L76" s="46">
        <v>0</v>
      </c>
      <c r="M76" s="46">
        <v>0</v>
      </c>
      <c r="N76" s="46">
        <f t="shared" si="14"/>
        <v>8164438</v>
      </c>
      <c r="O76" s="47">
        <f t="shared" si="12"/>
        <v>60.911822854883354</v>
      </c>
      <c r="P76" s="9"/>
    </row>
    <row r="77" spans="1:16">
      <c r="A77" s="12"/>
      <c r="B77" s="25">
        <v>361.3</v>
      </c>
      <c r="C77" s="20" t="s">
        <v>76</v>
      </c>
      <c r="D77" s="46">
        <v>-14775</v>
      </c>
      <c r="E77" s="46">
        <v>0</v>
      </c>
      <c r="F77" s="46">
        <v>0</v>
      </c>
      <c r="G77" s="46">
        <v>-12827</v>
      </c>
      <c r="H77" s="46">
        <v>0</v>
      </c>
      <c r="I77" s="46">
        <v>-5722</v>
      </c>
      <c r="J77" s="46">
        <v>-3144</v>
      </c>
      <c r="K77" s="46">
        <v>25139785</v>
      </c>
      <c r="L77" s="46">
        <v>0</v>
      </c>
      <c r="M77" s="46">
        <v>0</v>
      </c>
      <c r="N77" s="46">
        <f t="shared" ref="N77:N83" si="16">SUM(D77:M77)</f>
        <v>25103317</v>
      </c>
      <c r="O77" s="47">
        <f t="shared" si="12"/>
        <v>187.28647313801412</v>
      </c>
      <c r="P77" s="9"/>
    </row>
    <row r="78" spans="1:16">
      <c r="A78" s="12"/>
      <c r="B78" s="25">
        <v>362</v>
      </c>
      <c r="C78" s="20" t="s">
        <v>77</v>
      </c>
      <c r="D78" s="46">
        <v>583873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583873</v>
      </c>
      <c r="O78" s="47">
        <f t="shared" si="12"/>
        <v>4.3560584017845816</v>
      </c>
      <c r="P78" s="9"/>
    </row>
    <row r="79" spans="1:16">
      <c r="A79" s="12"/>
      <c r="B79" s="25">
        <v>364</v>
      </c>
      <c r="C79" s="20" t="s">
        <v>140</v>
      </c>
      <c r="D79" s="46">
        <v>139886</v>
      </c>
      <c r="E79" s="46">
        <v>0</v>
      </c>
      <c r="F79" s="46">
        <v>0</v>
      </c>
      <c r="G79" s="46">
        <v>0</v>
      </c>
      <c r="H79" s="46">
        <v>0</v>
      </c>
      <c r="I79" s="46">
        <v>-1382</v>
      </c>
      <c r="J79" s="46">
        <v>-5687</v>
      </c>
      <c r="K79" s="46">
        <v>0</v>
      </c>
      <c r="L79" s="46">
        <v>0</v>
      </c>
      <c r="M79" s="46">
        <v>0</v>
      </c>
      <c r="N79" s="46">
        <f t="shared" si="16"/>
        <v>132817</v>
      </c>
      <c r="O79" s="47">
        <f t="shared" si="12"/>
        <v>0.99089803561703116</v>
      </c>
      <c r="P79" s="9"/>
    </row>
    <row r="80" spans="1:16">
      <c r="A80" s="12"/>
      <c r="B80" s="25">
        <v>366</v>
      </c>
      <c r="C80" s="20" t="s">
        <v>79</v>
      </c>
      <c r="D80" s="46">
        <v>496137</v>
      </c>
      <c r="E80" s="46">
        <v>6996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503133</v>
      </c>
      <c r="O80" s="47">
        <f t="shared" si="12"/>
        <v>3.7536874146690837</v>
      </c>
      <c r="P80" s="9"/>
    </row>
    <row r="81" spans="1:119">
      <c r="A81" s="12"/>
      <c r="B81" s="25">
        <v>368</v>
      </c>
      <c r="C81" s="20" t="s">
        <v>80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28122689</v>
      </c>
      <c r="L81" s="46">
        <v>0</v>
      </c>
      <c r="M81" s="46">
        <v>0</v>
      </c>
      <c r="N81" s="46">
        <f t="shared" si="16"/>
        <v>28122689</v>
      </c>
      <c r="O81" s="47">
        <f t="shared" si="12"/>
        <v>209.81288002566455</v>
      </c>
      <c r="P81" s="9"/>
    </row>
    <row r="82" spans="1:119">
      <c r="A82" s="12"/>
      <c r="B82" s="25">
        <v>369.3</v>
      </c>
      <c r="C82" s="20" t="s">
        <v>160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726903</v>
      </c>
      <c r="K82" s="46">
        <v>0</v>
      </c>
      <c r="L82" s="46">
        <v>0</v>
      </c>
      <c r="M82" s="46">
        <v>0</v>
      </c>
      <c r="N82" s="46">
        <f t="shared" si="16"/>
        <v>726903</v>
      </c>
      <c r="O82" s="47">
        <f t="shared" si="12"/>
        <v>5.4231518162895318</v>
      </c>
      <c r="P82" s="9"/>
    </row>
    <row r="83" spans="1:119">
      <c r="A83" s="12"/>
      <c r="B83" s="25">
        <v>369.9</v>
      </c>
      <c r="C83" s="20" t="s">
        <v>81</v>
      </c>
      <c r="D83" s="46">
        <v>2300170</v>
      </c>
      <c r="E83" s="46">
        <v>0</v>
      </c>
      <c r="F83" s="46">
        <v>0</v>
      </c>
      <c r="G83" s="46">
        <v>0</v>
      </c>
      <c r="H83" s="46">
        <v>0</v>
      </c>
      <c r="I83" s="46">
        <v>20176</v>
      </c>
      <c r="J83" s="46">
        <v>0</v>
      </c>
      <c r="K83" s="46">
        <v>37340</v>
      </c>
      <c r="L83" s="46">
        <v>0</v>
      </c>
      <c r="M83" s="46">
        <v>0</v>
      </c>
      <c r="N83" s="46">
        <f t="shared" si="16"/>
        <v>2357686</v>
      </c>
      <c r="O83" s="47">
        <f t="shared" si="12"/>
        <v>17.589814752642926</v>
      </c>
      <c r="P83" s="9"/>
    </row>
    <row r="84" spans="1:119" ht="15.75">
      <c r="A84" s="29" t="s">
        <v>55</v>
      </c>
      <c r="B84" s="30"/>
      <c r="C84" s="31"/>
      <c r="D84" s="32">
        <f t="shared" ref="D84:M84" si="17">SUM(D85:D87)</f>
        <v>5405911</v>
      </c>
      <c r="E84" s="32">
        <f t="shared" si="17"/>
        <v>0</v>
      </c>
      <c r="F84" s="32">
        <f t="shared" si="17"/>
        <v>5734500</v>
      </c>
      <c r="G84" s="32">
        <f t="shared" si="17"/>
        <v>6603114</v>
      </c>
      <c r="H84" s="32">
        <f t="shared" si="17"/>
        <v>0</v>
      </c>
      <c r="I84" s="32">
        <f t="shared" si="17"/>
        <v>292420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>SUM(D84:M84)</f>
        <v>18035945</v>
      </c>
      <c r="O84" s="45">
        <f t="shared" si="12"/>
        <v>134.55945000261121</v>
      </c>
      <c r="P84" s="9"/>
    </row>
    <row r="85" spans="1:119">
      <c r="A85" s="12"/>
      <c r="B85" s="25">
        <v>381</v>
      </c>
      <c r="C85" s="20" t="s">
        <v>82</v>
      </c>
      <c r="D85" s="46">
        <v>5405911</v>
      </c>
      <c r="E85" s="46">
        <v>0</v>
      </c>
      <c r="F85" s="46">
        <v>5734500</v>
      </c>
      <c r="G85" s="46">
        <v>4371151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15511562</v>
      </c>
      <c r="O85" s="47">
        <f t="shared" si="12"/>
        <v>115.7259711870603</v>
      </c>
      <c r="P85" s="9"/>
    </row>
    <row r="86" spans="1:119">
      <c r="A86" s="12"/>
      <c r="B86" s="25">
        <v>383</v>
      </c>
      <c r="C86" s="20" t="s">
        <v>161</v>
      </c>
      <c r="D86" s="46">
        <v>0</v>
      </c>
      <c r="E86" s="46">
        <v>0</v>
      </c>
      <c r="F86" s="46">
        <v>0</v>
      </c>
      <c r="G86" s="46">
        <v>2231963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2231963</v>
      </c>
      <c r="O86" s="47">
        <f t="shared" si="12"/>
        <v>16.651842401724895</v>
      </c>
      <c r="P86" s="9"/>
    </row>
    <row r="87" spans="1:119" ht="15.75" thickBot="1">
      <c r="A87" s="12"/>
      <c r="B87" s="25">
        <v>389.8</v>
      </c>
      <c r="C87" s="20" t="s">
        <v>143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292420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292420</v>
      </c>
      <c r="O87" s="47">
        <f t="shared" si="12"/>
        <v>2.1816364138260331</v>
      </c>
      <c r="P87" s="9"/>
    </row>
    <row r="88" spans="1:119" ht="16.5" thickBot="1">
      <c r="A88" s="14" t="s">
        <v>69</v>
      </c>
      <c r="B88" s="23"/>
      <c r="C88" s="22"/>
      <c r="D88" s="15">
        <f t="shared" ref="D88:M88" si="18">SUM(D5,D16,D28,D51,D70,D75,D84)</f>
        <v>137353189</v>
      </c>
      <c r="E88" s="15">
        <f t="shared" si="18"/>
        <v>5858734</v>
      </c>
      <c r="F88" s="15">
        <f t="shared" si="18"/>
        <v>5765314</v>
      </c>
      <c r="G88" s="15">
        <f t="shared" si="18"/>
        <v>10864645</v>
      </c>
      <c r="H88" s="15">
        <f t="shared" si="18"/>
        <v>0</v>
      </c>
      <c r="I88" s="15">
        <f t="shared" si="18"/>
        <v>44465920</v>
      </c>
      <c r="J88" s="15">
        <f t="shared" si="18"/>
        <v>26731526</v>
      </c>
      <c r="K88" s="15">
        <f t="shared" si="18"/>
        <v>60574786</v>
      </c>
      <c r="L88" s="15">
        <f t="shared" si="18"/>
        <v>0</v>
      </c>
      <c r="M88" s="15">
        <f t="shared" si="18"/>
        <v>0</v>
      </c>
      <c r="N88" s="15">
        <f>SUM(D88:M88)</f>
        <v>291614114</v>
      </c>
      <c r="O88" s="38">
        <f t="shared" si="12"/>
        <v>2175.6239993434647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18" t="s">
        <v>162</v>
      </c>
      <c r="M90" s="118"/>
      <c r="N90" s="118"/>
      <c r="O90" s="43">
        <v>134037</v>
      </c>
    </row>
    <row r="91" spans="1:119">
      <c r="A91" s="119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</row>
    <row r="92" spans="1:119" ht="15.75" customHeight="1" thickBot="1">
      <c r="A92" s="120" t="s">
        <v>109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49</v>
      </c>
      <c r="E3" s="129"/>
      <c r="F3" s="129"/>
      <c r="G3" s="129"/>
      <c r="H3" s="130"/>
      <c r="I3" s="128" t="s">
        <v>50</v>
      </c>
      <c r="J3" s="130"/>
      <c r="K3" s="128" t="s">
        <v>52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66209143</v>
      </c>
      <c r="E5" s="27">
        <f t="shared" si="0"/>
        <v>0</v>
      </c>
      <c r="F5" s="27">
        <f t="shared" si="0"/>
        <v>0</v>
      </c>
      <c r="G5" s="27">
        <f t="shared" si="0"/>
        <v>2268778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68477921</v>
      </c>
      <c r="O5" s="33">
        <f t="shared" ref="O5:O36" si="1">(N5/O$85)</f>
        <v>518.39511415939921</v>
      </c>
      <c r="P5" s="6"/>
    </row>
    <row r="6" spans="1:133">
      <c r="A6" s="12"/>
      <c r="B6" s="25">
        <v>311</v>
      </c>
      <c r="C6" s="20" t="s">
        <v>3</v>
      </c>
      <c r="D6" s="46">
        <v>47873724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47873724</v>
      </c>
      <c r="O6" s="47">
        <f t="shared" si="1"/>
        <v>362.41615188953489</v>
      </c>
      <c r="P6" s="9"/>
    </row>
    <row r="7" spans="1:133">
      <c r="A7" s="12"/>
      <c r="B7" s="25">
        <v>312.41000000000003</v>
      </c>
      <c r="C7" s="20" t="s">
        <v>95</v>
      </c>
      <c r="D7" s="46">
        <v>0</v>
      </c>
      <c r="E7" s="46">
        <v>0</v>
      </c>
      <c r="F7" s="46">
        <v>0</v>
      </c>
      <c r="G7" s="46">
        <v>1319634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1319634</v>
      </c>
      <c r="O7" s="47">
        <f t="shared" si="1"/>
        <v>9.9899618459302317</v>
      </c>
      <c r="P7" s="9"/>
    </row>
    <row r="8" spans="1:133">
      <c r="A8" s="12"/>
      <c r="B8" s="25">
        <v>312.42</v>
      </c>
      <c r="C8" s="20" t="s">
        <v>96</v>
      </c>
      <c r="D8" s="46">
        <v>0</v>
      </c>
      <c r="E8" s="46">
        <v>0</v>
      </c>
      <c r="F8" s="46">
        <v>0</v>
      </c>
      <c r="G8" s="46">
        <v>949144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949144</v>
      </c>
      <c r="O8" s="47">
        <f t="shared" si="1"/>
        <v>7.1852592054263562</v>
      </c>
      <c r="P8" s="9"/>
    </row>
    <row r="9" spans="1:133">
      <c r="A9" s="12"/>
      <c r="B9" s="25">
        <v>312.51</v>
      </c>
      <c r="C9" s="20" t="s">
        <v>117</v>
      </c>
      <c r="D9" s="46">
        <v>981731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981731</v>
      </c>
      <c r="O9" s="47">
        <f t="shared" si="1"/>
        <v>7.4319510053294575</v>
      </c>
      <c r="P9" s="9"/>
    </row>
    <row r="10" spans="1:133">
      <c r="A10" s="12"/>
      <c r="B10" s="25">
        <v>312.52</v>
      </c>
      <c r="C10" s="20" t="s">
        <v>118</v>
      </c>
      <c r="D10" s="46">
        <v>882631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882631</v>
      </c>
      <c r="O10" s="47">
        <f t="shared" si="1"/>
        <v>6.681739038275194</v>
      </c>
      <c r="P10" s="9"/>
    </row>
    <row r="11" spans="1:133">
      <c r="A11" s="12"/>
      <c r="B11" s="25">
        <v>314.10000000000002</v>
      </c>
      <c r="C11" s="20" t="s">
        <v>11</v>
      </c>
      <c r="D11" s="46">
        <v>8117626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8117626</v>
      </c>
      <c r="O11" s="47">
        <f t="shared" si="1"/>
        <v>61.452473958333336</v>
      </c>
      <c r="P11" s="9"/>
    </row>
    <row r="12" spans="1:133">
      <c r="A12" s="12"/>
      <c r="B12" s="25">
        <v>314.3</v>
      </c>
      <c r="C12" s="20" t="s">
        <v>12</v>
      </c>
      <c r="D12" s="46">
        <v>1605321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1605321</v>
      </c>
      <c r="O12" s="47">
        <f t="shared" si="1"/>
        <v>12.152684411337209</v>
      </c>
      <c r="P12" s="9"/>
    </row>
    <row r="13" spans="1:133">
      <c r="A13" s="12"/>
      <c r="B13" s="25">
        <v>314.39999999999998</v>
      </c>
      <c r="C13" s="20" t="s">
        <v>13</v>
      </c>
      <c r="D13" s="46">
        <v>169435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169435</v>
      </c>
      <c r="O13" s="47">
        <f t="shared" si="1"/>
        <v>1.282665637112403</v>
      </c>
      <c r="P13" s="9"/>
    </row>
    <row r="14" spans="1:133">
      <c r="A14" s="12"/>
      <c r="B14" s="25">
        <v>315</v>
      </c>
      <c r="C14" s="20" t="s">
        <v>119</v>
      </c>
      <c r="D14" s="46">
        <v>5005148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5005148</v>
      </c>
      <c r="O14" s="47">
        <f t="shared" si="1"/>
        <v>37.890231346899228</v>
      </c>
      <c r="P14" s="9"/>
    </row>
    <row r="15" spans="1:133">
      <c r="A15" s="12"/>
      <c r="B15" s="25">
        <v>316</v>
      </c>
      <c r="C15" s="20" t="s">
        <v>120</v>
      </c>
      <c r="D15" s="46">
        <v>1573527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1573527</v>
      </c>
      <c r="O15" s="47">
        <f t="shared" si="1"/>
        <v>11.91199582122093</v>
      </c>
      <c r="P15" s="9"/>
    </row>
    <row r="16" spans="1:133" ht="15.75">
      <c r="A16" s="29" t="s">
        <v>16</v>
      </c>
      <c r="B16" s="30"/>
      <c r="C16" s="31"/>
      <c r="D16" s="32">
        <f t="shared" ref="D16:M16" si="3">SUM(D17:D27)</f>
        <v>28354091</v>
      </c>
      <c r="E16" s="32">
        <f t="shared" si="3"/>
        <v>0</v>
      </c>
      <c r="F16" s="32">
        <f t="shared" si="3"/>
        <v>0</v>
      </c>
      <c r="G16" s="32">
        <f t="shared" si="3"/>
        <v>909871</v>
      </c>
      <c r="H16" s="32">
        <f t="shared" si="3"/>
        <v>0</v>
      </c>
      <c r="I16" s="32">
        <f t="shared" si="3"/>
        <v>4627284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33891246</v>
      </c>
      <c r="O16" s="45">
        <f t="shared" si="1"/>
        <v>256.56527071220933</v>
      </c>
      <c r="P16" s="10"/>
    </row>
    <row r="17" spans="1:16">
      <c r="A17" s="12"/>
      <c r="B17" s="25">
        <v>322</v>
      </c>
      <c r="C17" s="20" t="s">
        <v>0</v>
      </c>
      <c r="D17" s="46">
        <v>3300841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3300841</v>
      </c>
      <c r="O17" s="47">
        <f t="shared" si="1"/>
        <v>24.988197977228683</v>
      </c>
      <c r="P17" s="9"/>
    </row>
    <row r="18" spans="1:16">
      <c r="A18" s="12"/>
      <c r="B18" s="25">
        <v>323.10000000000002</v>
      </c>
      <c r="C18" s="20" t="s">
        <v>17</v>
      </c>
      <c r="D18" s="46">
        <v>6555443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6555443</v>
      </c>
      <c r="O18" s="47">
        <f t="shared" si="1"/>
        <v>49.626355075096896</v>
      </c>
      <c r="P18" s="9"/>
    </row>
    <row r="19" spans="1:16">
      <c r="A19" s="12"/>
      <c r="B19" s="25">
        <v>323.39999999999998</v>
      </c>
      <c r="C19" s="20" t="s">
        <v>18</v>
      </c>
      <c r="D19" s="46">
        <v>62109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62109</v>
      </c>
      <c r="O19" s="47">
        <f t="shared" si="1"/>
        <v>0.47018077761627908</v>
      </c>
      <c r="P19" s="9"/>
    </row>
    <row r="20" spans="1:16">
      <c r="A20" s="12"/>
      <c r="B20" s="25">
        <v>323.7</v>
      </c>
      <c r="C20" s="20" t="s">
        <v>19</v>
      </c>
      <c r="D20" s="46">
        <v>1985775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1985775</v>
      </c>
      <c r="O20" s="47">
        <f t="shared" si="1"/>
        <v>15.032817042151162</v>
      </c>
      <c r="P20" s="9"/>
    </row>
    <row r="21" spans="1:16">
      <c r="A21" s="12"/>
      <c r="B21" s="25">
        <v>323.89999999999998</v>
      </c>
      <c r="C21" s="20" t="s">
        <v>20</v>
      </c>
      <c r="D21" s="46">
        <v>105000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105000</v>
      </c>
      <c r="O21" s="47">
        <f t="shared" si="1"/>
        <v>0.7948764534883721</v>
      </c>
      <c r="P21" s="9"/>
    </row>
    <row r="22" spans="1:16">
      <c r="A22" s="12"/>
      <c r="B22" s="25">
        <v>324.11</v>
      </c>
      <c r="C22" s="20" t="s">
        <v>21</v>
      </c>
      <c r="D22" s="46">
        <v>0</v>
      </c>
      <c r="E22" s="46">
        <v>0</v>
      </c>
      <c r="F22" s="46">
        <v>0</v>
      </c>
      <c r="G22" s="46">
        <v>340001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340001</v>
      </c>
      <c r="O22" s="47">
        <f t="shared" si="1"/>
        <v>2.5738932291666665</v>
      </c>
      <c r="P22" s="9"/>
    </row>
    <row r="23" spans="1:16">
      <c r="A23" s="12"/>
      <c r="B23" s="25">
        <v>324.20999999999998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898357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898357</v>
      </c>
      <c r="O23" s="47">
        <f t="shared" si="1"/>
        <v>6.8007888202519382</v>
      </c>
      <c r="P23" s="9"/>
    </row>
    <row r="24" spans="1:16">
      <c r="A24" s="12"/>
      <c r="B24" s="25">
        <v>324.22000000000003</v>
      </c>
      <c r="C24" s="20" t="s">
        <v>123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106114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106114</v>
      </c>
      <c r="O24" s="47">
        <f t="shared" si="1"/>
        <v>0.8033097141472868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0</v>
      </c>
      <c r="F25" s="46">
        <v>0</v>
      </c>
      <c r="G25" s="46">
        <v>569870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569870</v>
      </c>
      <c r="O25" s="47">
        <f t="shared" si="1"/>
        <v>4.3140594718992249</v>
      </c>
      <c r="P25" s="9"/>
    </row>
    <row r="26" spans="1:16">
      <c r="A26" s="12"/>
      <c r="B26" s="25">
        <v>325.2</v>
      </c>
      <c r="C26" s="20" t="s">
        <v>24</v>
      </c>
      <c r="D26" s="46">
        <v>16321258</v>
      </c>
      <c r="E26" s="46">
        <v>0</v>
      </c>
      <c r="F26" s="46">
        <v>0</v>
      </c>
      <c r="G26" s="46">
        <v>0</v>
      </c>
      <c r="H26" s="46">
        <v>0</v>
      </c>
      <c r="I26" s="46">
        <v>3180717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19501975</v>
      </c>
      <c r="O26" s="47">
        <f t="shared" si="1"/>
        <v>147.6348640382752</v>
      </c>
      <c r="P26" s="9"/>
    </row>
    <row r="27" spans="1:16">
      <c r="A27" s="12"/>
      <c r="B27" s="25">
        <v>329</v>
      </c>
      <c r="C27" s="20" t="s">
        <v>124</v>
      </c>
      <c r="D27" s="46">
        <v>23665</v>
      </c>
      <c r="E27" s="46">
        <v>0</v>
      </c>
      <c r="F27" s="46">
        <v>0</v>
      </c>
      <c r="G27" s="46">
        <v>0</v>
      </c>
      <c r="H27" s="46">
        <v>0</v>
      </c>
      <c r="I27" s="46">
        <v>442096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465761</v>
      </c>
      <c r="O27" s="47">
        <f t="shared" si="1"/>
        <v>3.525928112887597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SUM(D29:D45)</f>
        <v>12512868</v>
      </c>
      <c r="E28" s="32">
        <f t="shared" si="6"/>
        <v>3157949</v>
      </c>
      <c r="F28" s="32">
        <f t="shared" si="6"/>
        <v>0</v>
      </c>
      <c r="G28" s="32">
        <f t="shared" si="6"/>
        <v>933053</v>
      </c>
      <c r="H28" s="32">
        <f t="shared" si="6"/>
        <v>0</v>
      </c>
      <c r="I28" s="32">
        <f t="shared" si="6"/>
        <v>100000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16703870</v>
      </c>
      <c r="O28" s="45">
        <f t="shared" si="1"/>
        <v>126.45250423934108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181122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181122</v>
      </c>
      <c r="O29" s="47">
        <f t="shared" si="1"/>
        <v>1.3711391715116279</v>
      </c>
      <c r="P29" s="9"/>
    </row>
    <row r="30" spans="1:16">
      <c r="A30" s="12"/>
      <c r="B30" s="25">
        <v>331.49</v>
      </c>
      <c r="C30" s="20" t="s">
        <v>30</v>
      </c>
      <c r="D30" s="46">
        <v>0</v>
      </c>
      <c r="E30" s="46">
        <v>22222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22222</v>
      </c>
      <c r="O30" s="47">
        <f t="shared" si="1"/>
        <v>0.16822613856589147</v>
      </c>
      <c r="P30" s="9"/>
    </row>
    <row r="31" spans="1:16">
      <c r="A31" s="12"/>
      <c r="B31" s="25">
        <v>331.5</v>
      </c>
      <c r="C31" s="20" t="s">
        <v>27</v>
      </c>
      <c r="D31" s="46">
        <v>0</v>
      </c>
      <c r="E31" s="46">
        <v>1883408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1883408</v>
      </c>
      <c r="O31" s="47">
        <f t="shared" si="1"/>
        <v>14.257873062015504</v>
      </c>
      <c r="P31" s="9"/>
    </row>
    <row r="32" spans="1:16">
      <c r="A32" s="12"/>
      <c r="B32" s="25">
        <v>331.62</v>
      </c>
      <c r="C32" s="20" t="s">
        <v>31</v>
      </c>
      <c r="D32" s="46">
        <v>0</v>
      </c>
      <c r="E32" s="46">
        <v>27027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27027</v>
      </c>
      <c r="O32" s="47">
        <f t="shared" si="1"/>
        <v>0.20460119912790697</v>
      </c>
      <c r="P32" s="9"/>
    </row>
    <row r="33" spans="1:16">
      <c r="A33" s="12"/>
      <c r="B33" s="25">
        <v>331.69</v>
      </c>
      <c r="C33" s="20" t="s">
        <v>97</v>
      </c>
      <c r="D33" s="46">
        <v>0</v>
      </c>
      <c r="E33" s="46">
        <v>250013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250013</v>
      </c>
      <c r="O33" s="47">
        <f t="shared" si="1"/>
        <v>1.8926613977713178</v>
      </c>
      <c r="P33" s="9"/>
    </row>
    <row r="34" spans="1:16">
      <c r="A34" s="12"/>
      <c r="B34" s="25">
        <v>334.49</v>
      </c>
      <c r="C34" s="20" t="s">
        <v>35</v>
      </c>
      <c r="D34" s="46">
        <v>0</v>
      </c>
      <c r="E34" s="46">
        <v>99788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99788</v>
      </c>
      <c r="O34" s="47">
        <f t="shared" si="1"/>
        <v>0.75542030038759689</v>
      </c>
      <c r="P34" s="9"/>
    </row>
    <row r="35" spans="1:16">
      <c r="A35" s="12"/>
      <c r="B35" s="25">
        <v>334.5</v>
      </c>
      <c r="C35" s="20" t="s">
        <v>125</v>
      </c>
      <c r="D35" s="46">
        <v>0</v>
      </c>
      <c r="E35" s="46">
        <v>450809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450809</v>
      </c>
      <c r="O35" s="47">
        <f t="shared" si="1"/>
        <v>3.4127377059108528</v>
      </c>
      <c r="P35" s="9"/>
    </row>
    <row r="36" spans="1:16">
      <c r="A36" s="12"/>
      <c r="B36" s="25">
        <v>335.12</v>
      </c>
      <c r="C36" s="20" t="s">
        <v>127</v>
      </c>
      <c r="D36" s="46">
        <v>2855165</v>
      </c>
      <c r="E36" s="46">
        <v>0</v>
      </c>
      <c r="F36" s="46">
        <v>0</v>
      </c>
      <c r="G36" s="46">
        <v>933053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3788218</v>
      </c>
      <c r="O36" s="47">
        <f t="shared" si="1"/>
        <v>28.677764656007753</v>
      </c>
      <c r="P36" s="9"/>
    </row>
    <row r="37" spans="1:16">
      <c r="A37" s="12"/>
      <c r="B37" s="25">
        <v>335.14</v>
      </c>
      <c r="C37" s="20" t="s">
        <v>128</v>
      </c>
      <c r="D37" s="46">
        <v>17754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17754</v>
      </c>
      <c r="O37" s="47">
        <f t="shared" ref="O37:O68" si="8">(N37/O$85)</f>
        <v>0.13440225290697674</v>
      </c>
      <c r="P37" s="9"/>
    </row>
    <row r="38" spans="1:16">
      <c r="A38" s="12"/>
      <c r="B38" s="25">
        <v>335.15</v>
      </c>
      <c r="C38" s="20" t="s">
        <v>129</v>
      </c>
      <c r="D38" s="46">
        <v>17351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17351</v>
      </c>
      <c r="O38" s="47">
        <f t="shared" si="8"/>
        <v>0.13135144137596899</v>
      </c>
      <c r="P38" s="9"/>
    </row>
    <row r="39" spans="1:16">
      <c r="A39" s="12"/>
      <c r="B39" s="25">
        <v>335.18</v>
      </c>
      <c r="C39" s="20" t="s">
        <v>130</v>
      </c>
      <c r="D39" s="46">
        <v>8242460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8242460</v>
      </c>
      <c r="O39" s="47">
        <f t="shared" si="8"/>
        <v>62.397498788759691</v>
      </c>
      <c r="P39" s="9"/>
    </row>
    <row r="40" spans="1:16">
      <c r="A40" s="12"/>
      <c r="B40" s="25">
        <v>335.21</v>
      </c>
      <c r="C40" s="20" t="s">
        <v>43</v>
      </c>
      <c r="D40" s="46">
        <v>46449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46449</v>
      </c>
      <c r="O40" s="47">
        <f t="shared" si="8"/>
        <v>0.35163063226744184</v>
      </c>
      <c r="P40" s="9"/>
    </row>
    <row r="41" spans="1:16">
      <c r="A41" s="12"/>
      <c r="B41" s="25">
        <v>335.49</v>
      </c>
      <c r="C41" s="20" t="s">
        <v>44</v>
      </c>
      <c r="D41" s="46">
        <v>62523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62523</v>
      </c>
      <c r="O41" s="47">
        <f t="shared" si="8"/>
        <v>0.47331486191860467</v>
      </c>
      <c r="P41" s="9"/>
    </row>
    <row r="42" spans="1:16">
      <c r="A42" s="12"/>
      <c r="B42" s="25">
        <v>337.3</v>
      </c>
      <c r="C42" s="20" t="s">
        <v>101</v>
      </c>
      <c r="D42" s="46">
        <v>0</v>
      </c>
      <c r="E42" s="46">
        <v>69125</v>
      </c>
      <c r="F42" s="46">
        <v>0</v>
      </c>
      <c r="G42" s="46">
        <v>0</v>
      </c>
      <c r="H42" s="46">
        <v>0</v>
      </c>
      <c r="I42" s="46">
        <v>100000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169125</v>
      </c>
      <c r="O42" s="47">
        <f t="shared" si="8"/>
        <v>1.2803188590116279</v>
      </c>
      <c r="P42" s="9"/>
    </row>
    <row r="43" spans="1:16">
      <c r="A43" s="12"/>
      <c r="B43" s="25">
        <v>337.4</v>
      </c>
      <c r="C43" s="20" t="s">
        <v>46</v>
      </c>
      <c r="D43" s="46">
        <v>181788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181788</v>
      </c>
      <c r="O43" s="47">
        <f t="shared" si="8"/>
        <v>1.3761809593023255</v>
      </c>
      <c r="P43" s="9"/>
    </row>
    <row r="44" spans="1:16">
      <c r="A44" s="12"/>
      <c r="B44" s="25">
        <v>337.6</v>
      </c>
      <c r="C44" s="20" t="s">
        <v>132</v>
      </c>
      <c r="D44" s="46">
        <v>17238</v>
      </c>
      <c r="E44" s="46">
        <v>174435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191673</v>
      </c>
      <c r="O44" s="47">
        <f t="shared" si="8"/>
        <v>1.4510128997093024</v>
      </c>
      <c r="P44" s="9"/>
    </row>
    <row r="45" spans="1:16">
      <c r="A45" s="12"/>
      <c r="B45" s="25">
        <v>338</v>
      </c>
      <c r="C45" s="20" t="s">
        <v>47</v>
      </c>
      <c r="D45" s="46">
        <v>1072140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1072140</v>
      </c>
      <c r="O45" s="47">
        <f t="shared" si="8"/>
        <v>8.116369912790697</v>
      </c>
      <c r="P45" s="9"/>
    </row>
    <row r="46" spans="1:16" ht="15.75">
      <c r="A46" s="29" t="s">
        <v>53</v>
      </c>
      <c r="B46" s="30"/>
      <c r="C46" s="31"/>
      <c r="D46" s="32">
        <f t="shared" ref="D46:M46" si="9">SUM(D47:D64)</f>
        <v>9162764</v>
      </c>
      <c r="E46" s="32">
        <f t="shared" si="9"/>
        <v>1072175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41175534</v>
      </c>
      <c r="J46" s="32">
        <f t="shared" si="9"/>
        <v>23260516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74670989</v>
      </c>
      <c r="O46" s="45">
        <f t="shared" si="8"/>
        <v>565.27819918846899</v>
      </c>
      <c r="P46" s="10"/>
    </row>
    <row r="47" spans="1:16">
      <c r="A47" s="12"/>
      <c r="B47" s="25">
        <v>341.2</v>
      </c>
      <c r="C47" s="20" t="s">
        <v>133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23260516</v>
      </c>
      <c r="K47" s="46">
        <v>0</v>
      </c>
      <c r="L47" s="46">
        <v>0</v>
      </c>
      <c r="M47" s="46">
        <v>0</v>
      </c>
      <c r="N47" s="46">
        <f t="shared" ref="N47:N64" si="10">SUM(D47:M47)</f>
        <v>23260516</v>
      </c>
      <c r="O47" s="47">
        <f t="shared" si="8"/>
        <v>176.08796632751938</v>
      </c>
      <c r="P47" s="9"/>
    </row>
    <row r="48" spans="1:16">
      <c r="A48" s="12"/>
      <c r="B48" s="25">
        <v>341.3</v>
      </c>
      <c r="C48" s="20" t="s">
        <v>134</v>
      </c>
      <c r="D48" s="46">
        <v>4422476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4422476</v>
      </c>
      <c r="O48" s="47">
        <f t="shared" si="8"/>
        <v>33.479257509689923</v>
      </c>
      <c r="P48" s="9"/>
    </row>
    <row r="49" spans="1:16">
      <c r="A49" s="12"/>
      <c r="B49" s="25">
        <v>341.9</v>
      </c>
      <c r="C49" s="20" t="s">
        <v>135</v>
      </c>
      <c r="D49" s="46">
        <v>944928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944928</v>
      </c>
      <c r="O49" s="47">
        <f t="shared" si="8"/>
        <v>7.1533430232558137</v>
      </c>
      <c r="P49" s="9"/>
    </row>
    <row r="50" spans="1:16">
      <c r="A50" s="12"/>
      <c r="B50" s="25">
        <v>342.1</v>
      </c>
      <c r="C50" s="20" t="s">
        <v>59</v>
      </c>
      <c r="D50" s="46">
        <v>101647</v>
      </c>
      <c r="E50" s="46">
        <v>1047475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1149122</v>
      </c>
      <c r="O50" s="47">
        <f t="shared" si="8"/>
        <v>8.6991430474806197</v>
      </c>
      <c r="P50" s="9"/>
    </row>
    <row r="51" spans="1:16">
      <c r="A51" s="12"/>
      <c r="B51" s="25">
        <v>342.2</v>
      </c>
      <c r="C51" s="20" t="s">
        <v>136</v>
      </c>
      <c r="D51" s="46">
        <v>514935</v>
      </c>
      <c r="E51" s="46">
        <v>24700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539635</v>
      </c>
      <c r="O51" s="47">
        <f t="shared" si="8"/>
        <v>4.0851729045542635</v>
      </c>
      <c r="P51" s="9"/>
    </row>
    <row r="52" spans="1:16">
      <c r="A52" s="12"/>
      <c r="B52" s="25">
        <v>342.6</v>
      </c>
      <c r="C52" s="20" t="s">
        <v>61</v>
      </c>
      <c r="D52" s="46">
        <v>1207946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1207946</v>
      </c>
      <c r="O52" s="47">
        <f t="shared" si="8"/>
        <v>9.1444555474806197</v>
      </c>
      <c r="P52" s="9"/>
    </row>
    <row r="53" spans="1:16">
      <c r="A53" s="12"/>
      <c r="B53" s="25">
        <v>342.9</v>
      </c>
      <c r="C53" s="20" t="s">
        <v>137</v>
      </c>
      <c r="D53" s="46">
        <v>883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883</v>
      </c>
      <c r="O53" s="47">
        <f t="shared" si="8"/>
        <v>6.6845324612403098E-3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16130360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16130360</v>
      </c>
      <c r="O54" s="47">
        <f t="shared" si="8"/>
        <v>122.1108890503876</v>
      </c>
      <c r="P54" s="9"/>
    </row>
    <row r="55" spans="1:16">
      <c r="A55" s="12"/>
      <c r="B55" s="25">
        <v>343.4</v>
      </c>
      <c r="C55" s="20" t="s">
        <v>63</v>
      </c>
      <c r="D55" s="46">
        <v>139009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139009</v>
      </c>
      <c r="O55" s="47">
        <f t="shared" si="8"/>
        <v>1.0523331516472869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20047015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20047015</v>
      </c>
      <c r="O56" s="47">
        <f t="shared" si="8"/>
        <v>151.76095415455427</v>
      </c>
      <c r="P56" s="9"/>
    </row>
    <row r="57" spans="1:16">
      <c r="A57" s="12"/>
      <c r="B57" s="25">
        <v>343.6</v>
      </c>
      <c r="C57" s="20" t="s">
        <v>138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2195539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2195539</v>
      </c>
      <c r="O57" s="47">
        <f t="shared" si="8"/>
        <v>16.620783369670544</v>
      </c>
      <c r="P57" s="9"/>
    </row>
    <row r="58" spans="1:16">
      <c r="A58" s="12"/>
      <c r="B58" s="25">
        <v>343.9</v>
      </c>
      <c r="C58" s="20" t="s">
        <v>111</v>
      </c>
      <c r="D58" s="46">
        <v>253394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253394</v>
      </c>
      <c r="O58" s="47">
        <f t="shared" si="8"/>
        <v>1.9182564195736433</v>
      </c>
      <c r="P58" s="9"/>
    </row>
    <row r="59" spans="1:16">
      <c r="A59" s="12"/>
      <c r="B59" s="25">
        <v>346.9</v>
      </c>
      <c r="C59" s="20" t="s">
        <v>139</v>
      </c>
      <c r="D59" s="46">
        <v>86981</v>
      </c>
      <c r="E59" s="46">
        <v>0</v>
      </c>
      <c r="F59" s="46">
        <v>0</v>
      </c>
      <c r="G59" s="46">
        <v>0</v>
      </c>
      <c r="H59" s="46">
        <v>0</v>
      </c>
      <c r="I59" s="46">
        <v>1691835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1778816</v>
      </c>
      <c r="O59" s="47">
        <f t="shared" si="8"/>
        <v>13.46608527131783</v>
      </c>
      <c r="P59" s="9"/>
    </row>
    <row r="60" spans="1:16">
      <c r="A60" s="12"/>
      <c r="B60" s="25">
        <v>347.2</v>
      </c>
      <c r="C60" s="20" t="s">
        <v>65</v>
      </c>
      <c r="D60" s="46">
        <v>1100906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1100906</v>
      </c>
      <c r="O60" s="47">
        <f t="shared" si="8"/>
        <v>8.3341357800387605</v>
      </c>
      <c r="P60" s="9"/>
    </row>
    <row r="61" spans="1:16">
      <c r="A61" s="12"/>
      <c r="B61" s="25">
        <v>347.3</v>
      </c>
      <c r="C61" s="20" t="s">
        <v>66</v>
      </c>
      <c r="D61" s="46">
        <v>6163</v>
      </c>
      <c r="E61" s="46">
        <v>0</v>
      </c>
      <c r="F61" s="46">
        <v>0</v>
      </c>
      <c r="G61" s="46">
        <v>0</v>
      </c>
      <c r="H61" s="46">
        <v>0</v>
      </c>
      <c r="I61" s="46">
        <v>919260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925423</v>
      </c>
      <c r="O61" s="47">
        <f t="shared" si="8"/>
        <v>7.0056852592054266</v>
      </c>
      <c r="P61" s="9"/>
    </row>
    <row r="62" spans="1:16">
      <c r="A62" s="12"/>
      <c r="B62" s="25">
        <v>347.4</v>
      </c>
      <c r="C62" s="20" t="s">
        <v>103</v>
      </c>
      <c r="D62" s="46">
        <v>12375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12375</v>
      </c>
      <c r="O62" s="47">
        <f t="shared" si="8"/>
        <v>9.3681867732558141E-2</v>
      </c>
      <c r="P62" s="9"/>
    </row>
    <row r="63" spans="1:16">
      <c r="A63" s="12"/>
      <c r="B63" s="25">
        <v>347.9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191525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191525</v>
      </c>
      <c r="O63" s="47">
        <f t="shared" si="8"/>
        <v>1.4498925024224807</v>
      </c>
      <c r="P63" s="9"/>
    </row>
    <row r="64" spans="1:16">
      <c r="A64" s="12"/>
      <c r="B64" s="25">
        <v>349</v>
      </c>
      <c r="C64" s="20" t="s">
        <v>1</v>
      </c>
      <c r="D64" s="46">
        <v>371121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371121</v>
      </c>
      <c r="O64" s="47">
        <f t="shared" si="8"/>
        <v>2.8094794694767442</v>
      </c>
      <c r="P64" s="9"/>
    </row>
    <row r="65" spans="1:16" ht="15.75">
      <c r="A65" s="29" t="s">
        <v>54</v>
      </c>
      <c r="B65" s="30"/>
      <c r="C65" s="31"/>
      <c r="D65" s="32">
        <f t="shared" ref="D65:M65" si="11">SUM(D66:D69)</f>
        <v>743361</v>
      </c>
      <c r="E65" s="32">
        <f t="shared" si="11"/>
        <v>273388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1016749</v>
      </c>
      <c r="O65" s="45">
        <f t="shared" si="8"/>
        <v>7.6970460876937983</v>
      </c>
      <c r="P65" s="10"/>
    </row>
    <row r="66" spans="1:16">
      <c r="A66" s="13"/>
      <c r="B66" s="39">
        <v>351.5</v>
      </c>
      <c r="C66" s="21" t="s">
        <v>104</v>
      </c>
      <c r="D66" s="46">
        <v>425269</v>
      </c>
      <c r="E66" s="46">
        <v>15194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440463</v>
      </c>
      <c r="O66" s="47">
        <f t="shared" si="8"/>
        <v>3.3344158793604652</v>
      </c>
      <c r="P66" s="9"/>
    </row>
    <row r="67" spans="1:16">
      <c r="A67" s="13"/>
      <c r="B67" s="39">
        <v>354</v>
      </c>
      <c r="C67" s="21" t="s">
        <v>74</v>
      </c>
      <c r="D67" s="46">
        <v>318092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318092</v>
      </c>
      <c r="O67" s="47">
        <f t="shared" si="8"/>
        <v>2.4080365794573644</v>
      </c>
      <c r="P67" s="9"/>
    </row>
    <row r="68" spans="1:16">
      <c r="A68" s="13"/>
      <c r="B68" s="39">
        <v>355</v>
      </c>
      <c r="C68" s="21" t="s">
        <v>105</v>
      </c>
      <c r="D68" s="46">
        <v>0</v>
      </c>
      <c r="E68" s="46">
        <v>72605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72605</v>
      </c>
      <c r="O68" s="47">
        <f t="shared" si="8"/>
        <v>0.54963814195736438</v>
      </c>
      <c r="P68" s="9"/>
    </row>
    <row r="69" spans="1:16">
      <c r="A69" s="13"/>
      <c r="B69" s="39">
        <v>356</v>
      </c>
      <c r="C69" s="21" t="s">
        <v>106</v>
      </c>
      <c r="D69" s="46">
        <v>0</v>
      </c>
      <c r="E69" s="46">
        <v>185589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185589</v>
      </c>
      <c r="O69" s="47">
        <f t="shared" ref="O69:O83" si="13">(N69/O$85)</f>
        <v>1.4049554869186047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SUM(D71:D77)</f>
        <v>6001826</v>
      </c>
      <c r="E70" s="32">
        <f t="shared" si="14"/>
        <v>20804</v>
      </c>
      <c r="F70" s="32">
        <f t="shared" si="14"/>
        <v>32142</v>
      </c>
      <c r="G70" s="32">
        <f t="shared" si="14"/>
        <v>372653</v>
      </c>
      <c r="H70" s="32">
        <f t="shared" si="14"/>
        <v>0</v>
      </c>
      <c r="I70" s="32">
        <f t="shared" si="14"/>
        <v>316166</v>
      </c>
      <c r="J70" s="32">
        <f t="shared" si="14"/>
        <v>497431</v>
      </c>
      <c r="K70" s="32">
        <f t="shared" si="14"/>
        <v>27199500</v>
      </c>
      <c r="L70" s="32">
        <f t="shared" si="14"/>
        <v>0</v>
      </c>
      <c r="M70" s="32">
        <f t="shared" si="14"/>
        <v>0</v>
      </c>
      <c r="N70" s="32">
        <f t="shared" si="12"/>
        <v>34440522</v>
      </c>
      <c r="O70" s="45">
        <f t="shared" si="13"/>
        <v>260.7234284156977</v>
      </c>
      <c r="P70" s="10"/>
    </row>
    <row r="71" spans="1:16">
      <c r="A71" s="12"/>
      <c r="B71" s="25">
        <v>361.1</v>
      </c>
      <c r="C71" s="20" t="s">
        <v>75</v>
      </c>
      <c r="D71" s="46">
        <v>232900</v>
      </c>
      <c r="E71" s="46">
        <v>8117</v>
      </c>
      <c r="F71" s="46">
        <v>32142</v>
      </c>
      <c r="G71" s="46">
        <v>277499</v>
      </c>
      <c r="H71" s="46">
        <v>0</v>
      </c>
      <c r="I71" s="46">
        <v>249239</v>
      </c>
      <c r="J71" s="46">
        <v>47806</v>
      </c>
      <c r="K71" s="46">
        <v>6480799</v>
      </c>
      <c r="L71" s="46">
        <v>0</v>
      </c>
      <c r="M71" s="46">
        <v>0</v>
      </c>
      <c r="N71" s="46">
        <f t="shared" si="12"/>
        <v>7328502</v>
      </c>
      <c r="O71" s="47">
        <f t="shared" si="13"/>
        <v>55.478606468023258</v>
      </c>
      <c r="P71" s="9"/>
    </row>
    <row r="72" spans="1:16">
      <c r="A72" s="12"/>
      <c r="B72" s="25">
        <v>361.3</v>
      </c>
      <c r="C72" s="20" t="s">
        <v>76</v>
      </c>
      <c r="D72" s="46">
        <v>28271</v>
      </c>
      <c r="E72" s="46">
        <v>0</v>
      </c>
      <c r="F72" s="46">
        <v>0</v>
      </c>
      <c r="G72" s="46">
        <v>95154</v>
      </c>
      <c r="H72" s="46">
        <v>0</v>
      </c>
      <c r="I72" s="46">
        <v>51332</v>
      </c>
      <c r="J72" s="46">
        <v>10196</v>
      </c>
      <c r="K72" s="46">
        <v>-5415609</v>
      </c>
      <c r="L72" s="46">
        <v>0</v>
      </c>
      <c r="M72" s="46">
        <v>0</v>
      </c>
      <c r="N72" s="46">
        <f t="shared" ref="N72:N77" si="15">SUM(D72:M72)</f>
        <v>-5230656</v>
      </c>
      <c r="O72" s="47">
        <f t="shared" si="13"/>
        <v>-39.597383720930232</v>
      </c>
      <c r="P72" s="9"/>
    </row>
    <row r="73" spans="1:16">
      <c r="A73" s="12"/>
      <c r="B73" s="25">
        <v>362</v>
      </c>
      <c r="C73" s="20" t="s">
        <v>77</v>
      </c>
      <c r="D73" s="46">
        <v>641693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641693</v>
      </c>
      <c r="O73" s="47">
        <f t="shared" si="13"/>
        <v>4.857777676841085</v>
      </c>
      <c r="P73" s="9"/>
    </row>
    <row r="74" spans="1:16">
      <c r="A74" s="12"/>
      <c r="B74" s="25">
        <v>364</v>
      </c>
      <c r="C74" s="20" t="s">
        <v>140</v>
      </c>
      <c r="D74" s="46">
        <v>53300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53300</v>
      </c>
      <c r="O74" s="47">
        <f t="shared" si="13"/>
        <v>0.40349442829457366</v>
      </c>
      <c r="P74" s="9"/>
    </row>
    <row r="75" spans="1:16">
      <c r="A75" s="12"/>
      <c r="B75" s="25">
        <v>366</v>
      </c>
      <c r="C75" s="20" t="s">
        <v>79</v>
      </c>
      <c r="D75" s="46">
        <v>97786</v>
      </c>
      <c r="E75" s="46">
        <v>12687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110473</v>
      </c>
      <c r="O75" s="47">
        <f t="shared" si="13"/>
        <v>0.83630844234496127</v>
      </c>
      <c r="P75" s="9"/>
    </row>
    <row r="76" spans="1:16">
      <c r="A76" s="12"/>
      <c r="B76" s="25">
        <v>368</v>
      </c>
      <c r="C76" s="20" t="s">
        <v>80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26093928</v>
      </c>
      <c r="L76" s="46">
        <v>0</v>
      </c>
      <c r="M76" s="46">
        <v>0</v>
      </c>
      <c r="N76" s="46">
        <f t="shared" si="15"/>
        <v>26093928</v>
      </c>
      <c r="O76" s="47">
        <f t="shared" si="13"/>
        <v>197.53760901162789</v>
      </c>
      <c r="P76" s="9"/>
    </row>
    <row r="77" spans="1:16">
      <c r="A77" s="12"/>
      <c r="B77" s="25">
        <v>369.9</v>
      </c>
      <c r="C77" s="20" t="s">
        <v>81</v>
      </c>
      <c r="D77" s="46">
        <v>4947876</v>
      </c>
      <c r="E77" s="46">
        <v>0</v>
      </c>
      <c r="F77" s="46">
        <v>0</v>
      </c>
      <c r="G77" s="46">
        <v>0</v>
      </c>
      <c r="H77" s="46">
        <v>0</v>
      </c>
      <c r="I77" s="46">
        <v>15595</v>
      </c>
      <c r="J77" s="46">
        <v>439429</v>
      </c>
      <c r="K77" s="46">
        <v>40382</v>
      </c>
      <c r="L77" s="46">
        <v>0</v>
      </c>
      <c r="M77" s="46">
        <v>0</v>
      </c>
      <c r="N77" s="46">
        <f t="shared" si="15"/>
        <v>5443282</v>
      </c>
      <c r="O77" s="47">
        <f t="shared" si="13"/>
        <v>41.207016109496124</v>
      </c>
      <c r="P77" s="9"/>
    </row>
    <row r="78" spans="1:16" ht="15.75">
      <c r="A78" s="29" t="s">
        <v>55</v>
      </c>
      <c r="B78" s="30"/>
      <c r="C78" s="31"/>
      <c r="D78" s="32">
        <f t="shared" ref="D78:M78" si="16">SUM(D79:D82)</f>
        <v>2803852</v>
      </c>
      <c r="E78" s="32">
        <f t="shared" si="16"/>
        <v>0</v>
      </c>
      <c r="F78" s="32">
        <f t="shared" si="16"/>
        <v>94337898</v>
      </c>
      <c r="G78" s="32">
        <f t="shared" si="16"/>
        <v>938000</v>
      </c>
      <c r="H78" s="32">
        <f t="shared" si="16"/>
        <v>0</v>
      </c>
      <c r="I78" s="32">
        <f t="shared" si="16"/>
        <v>8881277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106961027</v>
      </c>
      <c r="O78" s="45">
        <f t="shared" si="13"/>
        <v>809.72192193556202</v>
      </c>
      <c r="P78" s="9"/>
    </row>
    <row r="79" spans="1:16">
      <c r="A79" s="12"/>
      <c r="B79" s="25">
        <v>381</v>
      </c>
      <c r="C79" s="20" t="s">
        <v>82</v>
      </c>
      <c r="D79" s="46">
        <v>2803852</v>
      </c>
      <c r="E79" s="46">
        <v>0</v>
      </c>
      <c r="F79" s="46">
        <v>7534200</v>
      </c>
      <c r="G79" s="46">
        <v>938000</v>
      </c>
      <c r="H79" s="46">
        <v>0</v>
      </c>
      <c r="I79" s="46">
        <v>7110831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18386883</v>
      </c>
      <c r="O79" s="47">
        <f t="shared" si="13"/>
        <v>139.19333666424419</v>
      </c>
      <c r="P79" s="9"/>
    </row>
    <row r="80" spans="1:16">
      <c r="A80" s="12"/>
      <c r="B80" s="25">
        <v>385</v>
      </c>
      <c r="C80" s="20" t="s">
        <v>155</v>
      </c>
      <c r="D80" s="46">
        <v>0</v>
      </c>
      <c r="E80" s="46">
        <v>0</v>
      </c>
      <c r="F80" s="46">
        <v>86803698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86803698</v>
      </c>
      <c r="O80" s="47">
        <f t="shared" si="13"/>
        <v>657.1258630087209</v>
      </c>
      <c r="P80" s="9"/>
    </row>
    <row r="81" spans="1:119">
      <c r="A81" s="12"/>
      <c r="B81" s="25">
        <v>389.4</v>
      </c>
      <c r="C81" s="20" t="s">
        <v>141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32700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32700</v>
      </c>
      <c r="O81" s="47">
        <f t="shared" si="13"/>
        <v>0.24754723837209303</v>
      </c>
      <c r="P81" s="9"/>
    </row>
    <row r="82" spans="1:119" ht="15.75" thickBot="1">
      <c r="A82" s="12"/>
      <c r="B82" s="25">
        <v>389.8</v>
      </c>
      <c r="C82" s="20" t="s">
        <v>143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1737746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1737746</v>
      </c>
      <c r="O82" s="47">
        <f t="shared" si="13"/>
        <v>13.155175024224807</v>
      </c>
      <c r="P82" s="9"/>
    </row>
    <row r="83" spans="1:119" ht="16.5" thickBot="1">
      <c r="A83" s="14" t="s">
        <v>69</v>
      </c>
      <c r="B83" s="23"/>
      <c r="C83" s="22"/>
      <c r="D83" s="15">
        <f t="shared" ref="D83:M83" si="18">SUM(D5,D16,D28,D46,D65,D70,D78)</f>
        <v>125787905</v>
      </c>
      <c r="E83" s="15">
        <f t="shared" si="18"/>
        <v>4524316</v>
      </c>
      <c r="F83" s="15">
        <f t="shared" si="18"/>
        <v>94370040</v>
      </c>
      <c r="G83" s="15">
        <f t="shared" si="18"/>
        <v>5422355</v>
      </c>
      <c r="H83" s="15">
        <f t="shared" si="18"/>
        <v>0</v>
      </c>
      <c r="I83" s="15">
        <f t="shared" si="18"/>
        <v>55100261</v>
      </c>
      <c r="J83" s="15">
        <f t="shared" si="18"/>
        <v>23757947</v>
      </c>
      <c r="K83" s="15">
        <f t="shared" si="18"/>
        <v>27199500</v>
      </c>
      <c r="L83" s="15">
        <f t="shared" si="18"/>
        <v>0</v>
      </c>
      <c r="M83" s="15">
        <f t="shared" si="18"/>
        <v>0</v>
      </c>
      <c r="N83" s="15">
        <f t="shared" si="17"/>
        <v>336162324</v>
      </c>
      <c r="O83" s="38">
        <f t="shared" si="13"/>
        <v>2544.8334847383721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156</v>
      </c>
      <c r="M85" s="118"/>
      <c r="N85" s="118"/>
      <c r="O85" s="43">
        <v>132096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109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2025-04-15T19:43:13Z</cp:lastPrinted>
  <dcterms:created xsi:type="dcterms:W3CDTF">2000-08-31T21:26:31Z</dcterms:created>
  <dcterms:modified xsi:type="dcterms:W3CDTF">2025-04-15T19:43:17Z</dcterms:modified>
</cp:coreProperties>
</file>