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87CDA5AD058A7DC879ADB199A1D3AE95D5AE11A5" xr6:coauthVersionLast="47" xr6:coauthVersionMax="47" xr10:uidLastSave="{72469097-F778-478B-8071-584C747AB07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'2007'!$A$1:$O$34</definedName>
    <definedName name="_xlnm.Print_Area" localSheetId="15">'2008'!$A$1:$O$33</definedName>
    <definedName name="_xlnm.Print_Area" localSheetId="14">'2009'!$A$1:$O$32</definedName>
    <definedName name="_xlnm.Print_Area" localSheetId="13">'2010'!$A$1:$O$32</definedName>
    <definedName name="_xlnm.Print_Area" localSheetId="12">'2011'!$A$1:$O$32</definedName>
    <definedName name="_xlnm.Print_Area" localSheetId="11">'2012'!$A$1:$O$33</definedName>
    <definedName name="_xlnm.Print_Area" localSheetId="10">'2013'!$A$1:$O$35</definedName>
    <definedName name="_xlnm.Print_Area" localSheetId="9">'2014'!$A$1:$O$37</definedName>
    <definedName name="_xlnm.Print_Area" localSheetId="8">'2015'!$A$1:$O$37</definedName>
    <definedName name="_xlnm.Print_Area" localSheetId="7">'2016'!$A$1:$O$38</definedName>
    <definedName name="_xlnm.Print_Area" localSheetId="6">'2017'!$A$1:$O$38</definedName>
    <definedName name="_xlnm.Print_Area" localSheetId="5">'2018'!$A$1:$O$39</definedName>
    <definedName name="_xlnm.Print_Area" localSheetId="4">'2019'!$A$1:$O$39</definedName>
    <definedName name="_xlnm.Print_Area" localSheetId="3">'2020'!$A$1:$O$40</definedName>
    <definedName name="_xlnm.Print_Area" localSheetId="2">'2021'!$A$1:$P$40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49" l="1"/>
  <c r="P34" i="49" s="1"/>
  <c r="O30" i="49"/>
  <c r="P30" i="49" s="1"/>
  <c r="O28" i="49"/>
  <c r="P28" i="49" s="1"/>
  <c r="O26" i="49"/>
  <c r="P26" i="49" s="1"/>
  <c r="O24" i="49"/>
  <c r="P24" i="49" s="1"/>
  <c r="O18" i="49"/>
  <c r="P18" i="49" s="1"/>
  <c r="O13" i="49"/>
  <c r="P13" i="49" s="1"/>
  <c r="O5" i="49"/>
  <c r="P5" i="49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6" i="48" s="1"/>
  <c r="K5" i="48"/>
  <c r="J5" i="48"/>
  <c r="I5" i="48"/>
  <c r="H5" i="48"/>
  <c r="G5" i="48"/>
  <c r="F5" i="48"/>
  <c r="E5" i="48"/>
  <c r="D5" i="48"/>
  <c r="O36" i="49" l="1"/>
  <c r="P36" i="49" s="1"/>
  <c r="G36" i="48"/>
  <c r="M36" i="48"/>
  <c r="F36" i="48"/>
  <c r="H36" i="48"/>
  <c r="I36" i="48"/>
  <c r="J36" i="48"/>
  <c r="D36" i="48"/>
  <c r="E36" i="48"/>
  <c r="K36" i="48"/>
  <c r="N36" i="48"/>
  <c r="O34" i="48"/>
  <c r="P34" i="48" s="1"/>
  <c r="O30" i="48"/>
  <c r="P30" i="48" s="1"/>
  <c r="O28" i="48"/>
  <c r="P28" i="48" s="1"/>
  <c r="O26" i="48"/>
  <c r="P26" i="48" s="1"/>
  <c r="O24" i="48"/>
  <c r="P24" i="48" s="1"/>
  <c r="O18" i="48"/>
  <c r="P18" i="48" s="1"/>
  <c r="O13" i="48"/>
  <c r="P13" i="48" s="1"/>
  <c r="O5" i="48"/>
  <c r="P5" i="48" s="1"/>
  <c r="N36" i="47"/>
  <c r="D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I36" i="47" s="1"/>
  <c r="H5" i="47"/>
  <c r="G5" i="47"/>
  <c r="F5" i="47"/>
  <c r="E5" i="47"/>
  <c r="D5" i="47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M24" i="46"/>
  <c r="L24" i="46"/>
  <c r="K24" i="46"/>
  <c r="K36" i="46" s="1"/>
  <c r="J24" i="46"/>
  <c r="N24" i="46" s="1"/>
  <c r="O24" i="46" s="1"/>
  <c r="I24" i="46"/>
  <c r="H24" i="46"/>
  <c r="G24" i="46"/>
  <c r="F24" i="46"/>
  <c r="E24" i="46"/>
  <c r="D24" i="46"/>
  <c r="N23" i="46"/>
  <c r="O23" i="46" s="1"/>
  <c r="N22" i="46"/>
  <c r="O22" i="46" s="1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G36" i="46" s="1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J36" i="46" s="1"/>
  <c r="I5" i="46"/>
  <c r="I36" i="46" s="1"/>
  <c r="H5" i="46"/>
  <c r="H36" i="46" s="1"/>
  <c r="G5" i="46"/>
  <c r="F5" i="46"/>
  <c r="E5" i="46"/>
  <c r="E36" i="46" s="1"/>
  <c r="D5" i="46"/>
  <c r="D36" i="46" s="1"/>
  <c r="N34" i="45"/>
  <c r="O34" i="45" s="1"/>
  <c r="M33" i="45"/>
  <c r="M35" i="45" s="1"/>
  <c r="L33" i="45"/>
  <c r="N33" i="45" s="1"/>
  <c r="O33" i="45" s="1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H35" i="45" s="1"/>
  <c r="G23" i="45"/>
  <c r="G35" i="45" s="1"/>
  <c r="F23" i="45"/>
  <c r="F35" i="45" s="1"/>
  <c r="E23" i="45"/>
  <c r="D23" i="45"/>
  <c r="N23" i="45" s="1"/>
  <c r="O23" i="45" s="1"/>
  <c r="N22" i="45"/>
  <c r="O22" i="45" s="1"/>
  <c r="N21" i="45"/>
  <c r="O21" i="45" s="1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I35" i="45" s="1"/>
  <c r="H5" i="45"/>
  <c r="G5" i="45"/>
  <c r="F5" i="45"/>
  <c r="E5" i="45"/>
  <c r="D5" i="45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 s="1"/>
  <c r="M29" i="44"/>
  <c r="M35" i="44" s="1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 s="1"/>
  <c r="M18" i="44"/>
  <c r="L18" i="44"/>
  <c r="K18" i="44"/>
  <c r="K35" i="44" s="1"/>
  <c r="J18" i="44"/>
  <c r="I18" i="44"/>
  <c r="H18" i="44"/>
  <c r="G18" i="44"/>
  <c r="F18" i="44"/>
  <c r="F35" i="44" s="1"/>
  <c r="E18" i="44"/>
  <c r="D18" i="44"/>
  <c r="N18" i="44" s="1"/>
  <c r="O18" i="44" s="1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N26" i="43" s="1"/>
  <c r="O26" i="43" s="1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34" i="43" s="1"/>
  <c r="F5" i="43"/>
  <c r="F34" i="43" s="1"/>
  <c r="E5" i="43"/>
  <c r="D5" i="43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M22" i="42"/>
  <c r="L22" i="42"/>
  <c r="L34" i="42" s="1"/>
  <c r="K22" i="42"/>
  <c r="J22" i="42"/>
  <c r="I22" i="42"/>
  <c r="H22" i="42"/>
  <c r="G22" i="42"/>
  <c r="F22" i="42"/>
  <c r="N22" i="42" s="1"/>
  <c r="O22" i="42" s="1"/>
  <c r="E22" i="42"/>
  <c r="D22" i="42"/>
  <c r="N21" i="42"/>
  <c r="O21" i="42"/>
  <c r="N20" i="42"/>
  <c r="O20" i="42" s="1"/>
  <c r="N19" i="42"/>
  <c r="O19" i="42" s="1"/>
  <c r="M18" i="42"/>
  <c r="L18" i="42"/>
  <c r="K18" i="42"/>
  <c r="J18" i="42"/>
  <c r="I18" i="42"/>
  <c r="I34" i="42" s="1"/>
  <c r="H18" i="42"/>
  <c r="H34" i="42" s="1"/>
  <c r="G18" i="42"/>
  <c r="F18" i="42"/>
  <c r="E18" i="42"/>
  <c r="D18" i="42"/>
  <c r="N17" i="42"/>
  <c r="O17" i="42" s="1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E34" i="42" s="1"/>
  <c r="D5" i="42"/>
  <c r="D34" i="42" s="1"/>
  <c r="N29" i="41"/>
  <c r="O29" i="41"/>
  <c r="N28" i="41"/>
  <c r="O28" i="41" s="1"/>
  <c r="N27" i="41"/>
  <c r="O27" i="4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N16" i="41" s="1"/>
  <c r="O16" i="41" s="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30" i="41" s="1"/>
  <c r="G5" i="41"/>
  <c r="G30" i="41" s="1"/>
  <c r="F5" i="41"/>
  <c r="E5" i="41"/>
  <c r="D5" i="4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M28" i="40"/>
  <c r="L28" i="40"/>
  <c r="K28" i="40"/>
  <c r="J28" i="40"/>
  <c r="I28" i="40"/>
  <c r="H28" i="40"/>
  <c r="G28" i="40"/>
  <c r="N28" i="40" s="1"/>
  <c r="O28" i="40" s="1"/>
  <c r="F28" i="40"/>
  <c r="E28" i="40"/>
  <c r="D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/>
  <c r="M24" i="40"/>
  <c r="L24" i="40"/>
  <c r="K24" i="40"/>
  <c r="N24" i="40" s="1"/>
  <c r="O24" i="40" s="1"/>
  <c r="J24" i="40"/>
  <c r="I24" i="40"/>
  <c r="H24" i="40"/>
  <c r="G24" i="40"/>
  <c r="F24" i="40"/>
  <c r="E24" i="40"/>
  <c r="D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 s="1"/>
  <c r="N19" i="40"/>
  <c r="O19" i="40" s="1"/>
  <c r="N18" i="40"/>
  <c r="O18" i="40" s="1"/>
  <c r="N17" i="40"/>
  <c r="O17" i="40"/>
  <c r="M16" i="40"/>
  <c r="L16" i="40"/>
  <c r="K16" i="40"/>
  <c r="J16" i="40"/>
  <c r="I16" i="40"/>
  <c r="I33" i="40" s="1"/>
  <c r="H16" i="40"/>
  <c r="H33" i="40" s="1"/>
  <c r="G16" i="40"/>
  <c r="F16" i="40"/>
  <c r="F33" i="40" s="1"/>
  <c r="E16" i="40"/>
  <c r="E33" i="40" s="1"/>
  <c r="D16" i="40"/>
  <c r="D33" i="40" s="1"/>
  <c r="N15" i="40"/>
  <c r="O15" i="40"/>
  <c r="N14" i="40"/>
  <c r="O14" i="40" s="1"/>
  <c r="M13" i="40"/>
  <c r="L13" i="40"/>
  <c r="K13" i="40"/>
  <c r="J13" i="40"/>
  <c r="I13" i="40"/>
  <c r="H13" i="40"/>
  <c r="G13" i="40"/>
  <c r="G33" i="40" s="1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M33" i="40" s="1"/>
  <c r="L5" i="40"/>
  <c r="N5" i="40" s="1"/>
  <c r="O5" i="40" s="1"/>
  <c r="K5" i="40"/>
  <c r="J5" i="40"/>
  <c r="I5" i="40"/>
  <c r="H5" i="40"/>
  <c r="G5" i="40"/>
  <c r="F5" i="40"/>
  <c r="E5" i="40"/>
  <c r="D5" i="40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M26" i="39"/>
  <c r="L26" i="39"/>
  <c r="K26" i="39"/>
  <c r="J26" i="39"/>
  <c r="I26" i="39"/>
  <c r="H26" i="39"/>
  <c r="H33" i="39" s="1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G33" i="39" s="1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33" i="39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I29" i="38" s="1"/>
  <c r="H21" i="38"/>
  <c r="G21" i="38"/>
  <c r="F21" i="38"/>
  <c r="E21" i="38"/>
  <c r="E29" i="38" s="1"/>
  <c r="D21" i="38"/>
  <c r="N21" i="38" s="1"/>
  <c r="O21" i="38" s="1"/>
  <c r="N20" i="38"/>
  <c r="O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/>
  <c r="N6" i="38"/>
  <c r="O6" i="38"/>
  <c r="M5" i="38"/>
  <c r="L5" i="38"/>
  <c r="K5" i="38"/>
  <c r="K29" i="38" s="1"/>
  <c r="J5" i="38"/>
  <c r="I5" i="38"/>
  <c r="H5" i="38"/>
  <c r="G5" i="38"/>
  <c r="F5" i="38"/>
  <c r="E5" i="38"/>
  <c r="D5" i="38"/>
  <c r="N30" i="37"/>
  <c r="O30" i="37" s="1"/>
  <c r="M29" i="37"/>
  <c r="L29" i="37"/>
  <c r="K29" i="37"/>
  <c r="J29" i="37"/>
  <c r="I29" i="37"/>
  <c r="H29" i="37"/>
  <c r="G29" i="37"/>
  <c r="G31" i="37" s="1"/>
  <c r="F29" i="37"/>
  <c r="E29" i="37"/>
  <c r="D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/>
  <c r="M13" i="37"/>
  <c r="L13" i="37"/>
  <c r="K13" i="37"/>
  <c r="K31" i="37" s="1"/>
  <c r="J13" i="37"/>
  <c r="I13" i="37"/>
  <c r="I31" i="37" s="1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/>
  <c r="M16" i="36"/>
  <c r="M29" i="36" s="1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F29" i="36" s="1"/>
  <c r="E13" i="36"/>
  <c r="D13" i="36"/>
  <c r="N12" i="36"/>
  <c r="O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L29" i="36" s="1"/>
  <c r="K5" i="36"/>
  <c r="J5" i="36"/>
  <c r="J29" i="36" s="1"/>
  <c r="I5" i="36"/>
  <c r="H5" i="36"/>
  <c r="H29" i="36" s="1"/>
  <c r="G5" i="36"/>
  <c r="F5" i="36"/>
  <c r="E5" i="36"/>
  <c r="D5" i="36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/>
  <c r="O19" i="35"/>
  <c r="N18" i="35"/>
  <c r="O18" i="35"/>
  <c r="N17" i="35"/>
  <c r="O17" i="35" s="1"/>
  <c r="M16" i="35"/>
  <c r="L16" i="35"/>
  <c r="K16" i="35"/>
  <c r="K28" i="35" s="1"/>
  <c r="J16" i="35"/>
  <c r="I16" i="35"/>
  <c r="H16" i="35"/>
  <c r="G16" i="35"/>
  <c r="F16" i="35"/>
  <c r="E16" i="35"/>
  <c r="D16" i="35"/>
  <c r="N15" i="35"/>
  <c r="O15" i="35" s="1"/>
  <c r="N14" i="35"/>
  <c r="O14" i="35"/>
  <c r="M13" i="35"/>
  <c r="L13" i="35"/>
  <c r="K13" i="35"/>
  <c r="J13" i="35"/>
  <c r="J28" i="35" s="1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I28" i="35"/>
  <c r="H5" i="35"/>
  <c r="G5" i="35"/>
  <c r="G28" i="35" s="1"/>
  <c r="F5" i="35"/>
  <c r="E5" i="35"/>
  <c r="E28" i="35" s="1"/>
  <c r="D5" i="35"/>
  <c r="D28" i="35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H28" i="34" s="1"/>
  <c r="G20" i="34"/>
  <c r="F20" i="34"/>
  <c r="E20" i="34"/>
  <c r="N20" i="34"/>
  <c r="O20" i="34"/>
  <c r="D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K28" i="34" s="1"/>
  <c r="J5" i="34"/>
  <c r="J28" i="34" s="1"/>
  <c r="I5" i="34"/>
  <c r="H5" i="34"/>
  <c r="G5" i="34"/>
  <c r="F5" i="34"/>
  <c r="E5" i="34"/>
  <c r="E28" i="34" s="1"/>
  <c r="D5" i="34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2" i="33"/>
  <c r="F22" i="33"/>
  <c r="F28" i="33" s="1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5" i="33"/>
  <c r="F15" i="33"/>
  <c r="G15" i="33"/>
  <c r="H15" i="33"/>
  <c r="H28" i="33" s="1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L28" i="33" s="1"/>
  <c r="M12" i="33"/>
  <c r="E5" i="33"/>
  <c r="F5" i="33"/>
  <c r="G5" i="33"/>
  <c r="G28" i="33" s="1"/>
  <c r="H5" i="33"/>
  <c r="I5" i="33"/>
  <c r="I28" i="33" s="1"/>
  <c r="J5" i="33"/>
  <c r="J28" i="33" s="1"/>
  <c r="K5" i="33"/>
  <c r="L5" i="33"/>
  <c r="M5" i="33"/>
  <c r="D22" i="33"/>
  <c r="D20" i="33"/>
  <c r="D15" i="33"/>
  <c r="D12" i="33"/>
  <c r="D5" i="33"/>
  <c r="N27" i="33"/>
  <c r="O27" i="33" s="1"/>
  <c r="N26" i="33"/>
  <c r="O26" i="33"/>
  <c r="N23" i="33"/>
  <c r="O23" i="33" s="1"/>
  <c r="N24" i="33"/>
  <c r="O24" i="33" s="1"/>
  <c r="N21" i="33"/>
  <c r="O21" i="33" s="1"/>
  <c r="N14" i="33"/>
  <c r="O14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/>
  <c r="N16" i="33"/>
  <c r="O16" i="33" s="1"/>
  <c r="N17" i="33"/>
  <c r="O17" i="33"/>
  <c r="N18" i="33"/>
  <c r="O18" i="33" s="1"/>
  <c r="N19" i="33"/>
  <c r="O19" i="33" s="1"/>
  <c r="N13" i="33"/>
  <c r="O13" i="33" s="1"/>
  <c r="F28" i="34"/>
  <c r="N12" i="34"/>
  <c r="O12" i="34" s="1"/>
  <c r="N24" i="42"/>
  <c r="O24" i="42"/>
  <c r="J35" i="44"/>
  <c r="L35" i="44"/>
  <c r="N13" i="44"/>
  <c r="O13" i="44" s="1"/>
  <c r="G35" i="44"/>
  <c r="N15" i="33" l="1"/>
  <c r="O15" i="33" s="1"/>
  <c r="N5" i="35"/>
  <c r="O5" i="35" s="1"/>
  <c r="L29" i="38"/>
  <c r="N32" i="43"/>
  <c r="O32" i="43" s="1"/>
  <c r="L28" i="34"/>
  <c r="N23" i="44"/>
  <c r="O23" i="44" s="1"/>
  <c r="O24" i="47"/>
  <c r="P24" i="47" s="1"/>
  <c r="N27" i="44"/>
  <c r="O27" i="44" s="1"/>
  <c r="N28" i="46"/>
  <c r="O28" i="46" s="1"/>
  <c r="N22" i="37"/>
  <c r="O22" i="37" s="1"/>
  <c r="I30" i="41"/>
  <c r="N34" i="46"/>
  <c r="O34" i="46" s="1"/>
  <c r="N5" i="43"/>
  <c r="O5" i="43" s="1"/>
  <c r="N13" i="43"/>
  <c r="O13" i="43" s="1"/>
  <c r="N13" i="35"/>
  <c r="O13" i="35" s="1"/>
  <c r="K34" i="43"/>
  <c r="N24" i="43"/>
  <c r="O24" i="43" s="1"/>
  <c r="O34" i="47"/>
  <c r="P34" i="47" s="1"/>
  <c r="M33" i="39"/>
  <c r="N16" i="40"/>
  <c r="O16" i="40" s="1"/>
  <c r="N13" i="46"/>
  <c r="O13" i="46" s="1"/>
  <c r="N22" i="39"/>
  <c r="O22" i="39" s="1"/>
  <c r="K33" i="40"/>
  <c r="N28" i="43"/>
  <c r="O28" i="43" s="1"/>
  <c r="N5" i="46"/>
  <c r="O5" i="46" s="1"/>
  <c r="N20" i="33"/>
  <c r="O20" i="33" s="1"/>
  <c r="N15" i="34"/>
  <c r="O15" i="34" s="1"/>
  <c r="D28" i="34"/>
  <c r="N25" i="34"/>
  <c r="O25" i="34" s="1"/>
  <c r="N23" i="35"/>
  <c r="O23" i="35" s="1"/>
  <c r="D29" i="38"/>
  <c r="N5" i="44"/>
  <c r="O5" i="44" s="1"/>
  <c r="M36" i="46"/>
  <c r="N26" i="46"/>
  <c r="O26" i="46" s="1"/>
  <c r="N5" i="39"/>
  <c r="O5" i="39" s="1"/>
  <c r="K29" i="36"/>
  <c r="N29" i="36" s="1"/>
  <c r="O29" i="36" s="1"/>
  <c r="F34" i="42"/>
  <c r="D28" i="33"/>
  <c r="N28" i="33" s="1"/>
  <c r="O28" i="33" s="1"/>
  <c r="M28" i="35"/>
  <c r="M30" i="41"/>
  <c r="F29" i="38"/>
  <c r="I35" i="44"/>
  <c r="N25" i="44"/>
  <c r="O25" i="44" s="1"/>
  <c r="K30" i="41"/>
  <c r="J30" i="41"/>
  <c r="H28" i="35"/>
  <c r="N24" i="36"/>
  <c r="O24" i="36" s="1"/>
  <c r="N13" i="45"/>
  <c r="O13" i="45" s="1"/>
  <c r="O26" i="47"/>
  <c r="P26" i="47" s="1"/>
  <c r="M29" i="38"/>
  <c r="E30" i="41"/>
  <c r="K36" i="47"/>
  <c r="J34" i="43"/>
  <c r="N26" i="37"/>
  <c r="O26" i="37" s="1"/>
  <c r="M28" i="33"/>
  <c r="N16" i="36"/>
  <c r="O16" i="36" s="1"/>
  <c r="N13" i="37"/>
  <c r="O13" i="37" s="1"/>
  <c r="N16" i="39"/>
  <c r="O16" i="39" s="1"/>
  <c r="N32" i="42"/>
  <c r="O32" i="42" s="1"/>
  <c r="N29" i="44"/>
  <c r="O29" i="44" s="1"/>
  <c r="D35" i="45"/>
  <c r="J36" i="47"/>
  <c r="N29" i="37"/>
  <c r="O29" i="37" s="1"/>
  <c r="M36" i="47"/>
  <c r="L28" i="35"/>
  <c r="G29" i="36"/>
  <c r="G29" i="38"/>
  <c r="G28" i="34"/>
  <c r="N16" i="35"/>
  <c r="O16" i="35" s="1"/>
  <c r="N5" i="37"/>
  <c r="O5" i="37" s="1"/>
  <c r="N24" i="37"/>
  <c r="O24" i="37" s="1"/>
  <c r="H29" i="38"/>
  <c r="F33" i="39"/>
  <c r="N33" i="39" s="1"/>
  <c r="O33" i="39" s="1"/>
  <c r="K34" i="42"/>
  <c r="N18" i="43"/>
  <c r="O18" i="43" s="1"/>
  <c r="E35" i="45"/>
  <c r="N18" i="45"/>
  <c r="O18" i="45" s="1"/>
  <c r="N25" i="45"/>
  <c r="O25" i="45" s="1"/>
  <c r="N30" i="46"/>
  <c r="O30" i="46" s="1"/>
  <c r="E36" i="47"/>
  <c r="O36" i="47" s="1"/>
  <c r="P36" i="47" s="1"/>
  <c r="H31" i="37"/>
  <c r="D30" i="41"/>
  <c r="N22" i="36"/>
  <c r="O22" i="36" s="1"/>
  <c r="I29" i="36"/>
  <c r="L31" i="37"/>
  <c r="E35" i="44"/>
  <c r="E29" i="36"/>
  <c r="M31" i="37"/>
  <c r="N13" i="39"/>
  <c r="O13" i="39" s="1"/>
  <c r="O28" i="47"/>
  <c r="P28" i="47" s="1"/>
  <c r="N12" i="33"/>
  <c r="O12" i="33" s="1"/>
  <c r="J33" i="39"/>
  <c r="L33" i="39"/>
  <c r="L30" i="41"/>
  <c r="E31" i="37"/>
  <c r="N13" i="42"/>
  <c r="O13" i="42" s="1"/>
  <c r="E34" i="43"/>
  <c r="K35" i="45"/>
  <c r="F36" i="47"/>
  <c r="O18" i="47"/>
  <c r="P18" i="47" s="1"/>
  <c r="J31" i="37"/>
  <c r="E33" i="39"/>
  <c r="N24" i="39"/>
  <c r="O24" i="39" s="1"/>
  <c r="L36" i="47"/>
  <c r="G34" i="42"/>
  <c r="N20" i="36"/>
  <c r="O20" i="36" s="1"/>
  <c r="N22" i="33"/>
  <c r="O22" i="33" s="1"/>
  <c r="N5" i="34"/>
  <c r="O5" i="34" s="1"/>
  <c r="N5" i="36"/>
  <c r="O5" i="36" s="1"/>
  <c r="N5" i="38"/>
  <c r="O5" i="38" s="1"/>
  <c r="N31" i="40"/>
  <c r="O31" i="40" s="1"/>
  <c r="N5" i="42"/>
  <c r="O5" i="42" s="1"/>
  <c r="N22" i="43"/>
  <c r="O22" i="43" s="1"/>
  <c r="N29" i="45"/>
  <c r="O29" i="45" s="1"/>
  <c r="G36" i="47"/>
  <c r="H36" i="47"/>
  <c r="O30" i="47"/>
  <c r="P30" i="47" s="1"/>
  <c r="I34" i="43"/>
  <c r="M28" i="34"/>
  <c r="N28" i="34" s="1"/>
  <c r="O28" i="34" s="1"/>
  <c r="F30" i="41"/>
  <c r="N30" i="41" s="1"/>
  <c r="O30" i="41" s="1"/>
  <c r="D35" i="44"/>
  <c r="I33" i="39"/>
  <c r="K33" i="39"/>
  <c r="N5" i="33"/>
  <c r="O5" i="33" s="1"/>
  <c r="I28" i="34"/>
  <c r="N13" i="36"/>
  <c r="O13" i="36" s="1"/>
  <c r="D29" i="36"/>
  <c r="N13" i="40"/>
  <c r="O13" i="40" s="1"/>
  <c r="M34" i="42"/>
  <c r="M34" i="43"/>
  <c r="F36" i="46"/>
  <c r="O13" i="47"/>
  <c r="P13" i="47" s="1"/>
  <c r="O36" i="48"/>
  <c r="P36" i="48" s="1"/>
  <c r="N18" i="46"/>
  <c r="O18" i="46" s="1"/>
  <c r="J35" i="45"/>
  <c r="N33" i="44"/>
  <c r="O33" i="44" s="1"/>
  <c r="L34" i="43"/>
  <c r="D34" i="43"/>
  <c r="J34" i="42"/>
  <c r="J33" i="40"/>
  <c r="K28" i="33"/>
  <c r="F28" i="35"/>
  <c r="J29" i="38"/>
  <c r="N12" i="38"/>
  <c r="O12" i="38" s="1"/>
  <c r="N18" i="42"/>
  <c r="O18" i="42" s="1"/>
  <c r="D31" i="37"/>
  <c r="O5" i="47"/>
  <c r="P5" i="47" s="1"/>
  <c r="H34" i="43"/>
  <c r="N31" i="39"/>
  <c r="O31" i="39" s="1"/>
  <c r="N22" i="34"/>
  <c r="O22" i="34" s="1"/>
  <c r="H35" i="44"/>
  <c r="N35" i="44" s="1"/>
  <c r="O35" i="44" s="1"/>
  <c r="N5" i="41"/>
  <c r="O5" i="41" s="1"/>
  <c r="L33" i="40"/>
  <c r="E28" i="33"/>
  <c r="L36" i="46"/>
  <c r="L35" i="45"/>
  <c r="N5" i="45"/>
  <c r="O5" i="45" s="1"/>
  <c r="F31" i="37"/>
  <c r="N28" i="35" l="1"/>
  <c r="O28" i="35" s="1"/>
  <c r="N29" i="38"/>
  <c r="O29" i="38" s="1"/>
  <c r="N33" i="40"/>
  <c r="O33" i="40" s="1"/>
  <c r="N34" i="42"/>
  <c r="O34" i="42" s="1"/>
  <c r="N36" i="46"/>
  <c r="O36" i="46" s="1"/>
  <c r="N35" i="45"/>
  <c r="O35" i="45" s="1"/>
  <c r="N34" i="43"/>
  <c r="O34" i="43" s="1"/>
  <c r="N31" i="37"/>
  <c r="O31" i="37" s="1"/>
</calcChain>
</file>

<file path=xl/sharedStrings.xml><?xml version="1.0" encoding="utf-8"?>
<sst xmlns="http://schemas.openxmlformats.org/spreadsheetml/2006/main" count="826" uniqueCount="100">
  <si>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</si>
  <si>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</si>
  <si>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</si>
  <si>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</si>
  <si>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</si>
  <si>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</si>
  <si>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</si>
  <si>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</si>
  <si>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</si>
  <si>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</si>
  <si>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</si>
  <si>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</si>
  <si>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</si>
  <si>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</si>
  <si>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</si>
  <si>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</si>
  <si>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</si>
  <si>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</si>
  <si>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</si>
  <si>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</si>
  <si>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</si>
  <si>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</si>
  <si>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</si>
  <si>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</si>
  <si>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</si>
  <si>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</si>
  <si>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</si>
  <si>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</si>
  <si>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</si>
  <si>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</si>
  <si>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</si>
  <si>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</si>
  <si>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</si>
  <si>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</si>
  <si>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</si>
  <si>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</si>
  <si>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</si>
  <si>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</si>
  <si>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</si>
  <si>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</si>
  <si>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</si>
  <si>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</si>
  <si>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Minneola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</si>
  <si>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</si>
  <si>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</si>
  <si>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</si>
  <si>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</si>
  <si>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</si>
  <si>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Human Services</t>
  </si>
  <si>
    <t>Other Human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</si>
  <si>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</si>
  <si>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</si>
  <si>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</si>
  <si>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</si>
  <si>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Water Utility Services</t>
  </si>
  <si>
    <t>Sewer / Wastewater Services</t>
  </si>
  <si>
    <t>2013 Municipal Population:</t>
  </si>
  <si>
    <t>Local Fiscal Year Ended September 30, 2008</t>
  </si>
  <si>
    <t>Other Public Safety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</si>
  <si>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</si>
  <si>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</si>
  <si>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</si>
  <si>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</si>
  <si>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</si>
  <si>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</si>
  <si>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Economic Environment</t>
  </si>
  <si>
    <t>Industry Development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</si>
  <si>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</si>
  <si>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</si>
  <si>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</si>
  <si>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</si>
  <si>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</si>
  <si>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</si>
  <si>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</si>
  <si>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Cultural Services</t>
  </si>
  <si>
    <t>Special Items (Loss)</t>
  </si>
  <si>
    <t>2007 Municipal Population:</t>
  </si>
  <si>
    <t>Local Fiscal Year Ended September 30, 2016</t>
  </si>
  <si>
    <t>Protective Inspections</t>
  </si>
  <si>
    <t>Water / Sewer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</si>
  <si>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</si>
  <si>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</si>
  <si>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</si>
  <si>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</si>
  <si>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</si>
  <si>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</si>
  <si>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</si>
  <si>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</si>
  <si>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</si>
  <si>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</si>
  <si>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</si>
  <si>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</si>
  <si>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</si>
  <si>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</si>
  <si>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</si>
  <si>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</si>
  <si>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Economic Environment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</si>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</sst>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F548-784B-4F05-B62D-5DE596709FFB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4291900</v>
      </c>
      <c r="E5" s="103">
        <f>SUM(E6:E12)</f>
        <v>0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4291900</v>
      </c>
      <c r="P5" s="105">
        <f>(O5/P$38)</f>
        <v>237.59410983170949</v>
      </c>
      <c r="Q5" s="106"/>
    </row>
    <row r="6" spans="1:134">
      <c r="A6" s="108"/>
      <c r="B6" s="109">
        <v>511</v>
      </c>
      <c r="C6" s="110" t="s">
        <v>19</v>
      </c>
      <c r="D6" s="111">
        <v>39302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39302</v>
      </c>
      <c r="P6" s="112">
        <f>(O6/P$38)</f>
        <v>2.1757085916740477</v>
      </c>
      <c r="Q6" s="113"/>
    </row>
    <row r="7" spans="1:134">
      <c r="A7" s="108"/>
      <c r="B7" s="109">
        <v>512</v>
      </c>
      <c r="C7" s="110" t="s">
        <v>20</v>
      </c>
      <c r="D7" s="111">
        <v>3374874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3374874</v>
      </c>
      <c r="P7" s="112">
        <f>(O7/P$38)</f>
        <v>186.82872010628876</v>
      </c>
      <c r="Q7" s="113"/>
    </row>
    <row r="8" spans="1:134">
      <c r="A8" s="108"/>
      <c r="B8" s="109">
        <v>513</v>
      </c>
      <c r="C8" s="110" t="s">
        <v>21</v>
      </c>
      <c r="D8" s="111">
        <v>197957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197957</v>
      </c>
      <c r="P8" s="112">
        <f>(O8/P$38)</f>
        <v>10.958647032772365</v>
      </c>
      <c r="Q8" s="113"/>
    </row>
    <row r="9" spans="1:134">
      <c r="A9" s="108"/>
      <c r="B9" s="109">
        <v>514</v>
      </c>
      <c r="C9" s="110" t="s">
        <v>22</v>
      </c>
      <c r="D9" s="111">
        <v>145183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145183</v>
      </c>
      <c r="P9" s="112">
        <f>(O9/P$38)</f>
        <v>8.0371457041629757</v>
      </c>
      <c r="Q9" s="113"/>
    </row>
    <row r="10" spans="1:134">
      <c r="A10" s="108"/>
      <c r="B10" s="109">
        <v>515</v>
      </c>
      <c r="C10" s="110" t="s">
        <v>23</v>
      </c>
      <c r="D10" s="111">
        <v>218926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218926</v>
      </c>
      <c r="P10" s="112">
        <f>(O10/P$38)</f>
        <v>12.119464127546502</v>
      </c>
      <c r="Q10" s="113"/>
    </row>
    <row r="11" spans="1:134">
      <c r="A11" s="108"/>
      <c r="B11" s="109">
        <v>516</v>
      </c>
      <c r="C11" s="110" t="s">
        <v>47</v>
      </c>
      <c r="D11" s="111">
        <v>130963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130963</v>
      </c>
      <c r="P11" s="112">
        <f>(O11/P$38)</f>
        <v>7.2499446412754649</v>
      </c>
      <c r="Q11" s="113"/>
    </row>
    <row r="12" spans="1:134">
      <c r="A12" s="108"/>
      <c r="B12" s="109">
        <v>519</v>
      </c>
      <c r="C12" s="110" t="s">
        <v>24</v>
      </c>
      <c r="D12" s="111">
        <v>184695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184695</v>
      </c>
      <c r="P12" s="112">
        <f>(O12/P$38)</f>
        <v>10.224479627989371</v>
      </c>
      <c r="Q12" s="113"/>
    </row>
    <row r="13" spans="1:134" ht="15.75">
      <c r="A13" s="114" t="s">
        <v>25</v>
      </c>
      <c r="B13" s="115"/>
      <c r="C13" s="116"/>
      <c r="D13" s="117">
        <f>SUM(D14:D17)</f>
        <v>8199578</v>
      </c>
      <c r="E13" s="117">
        <f>SUM(E14:E17)</f>
        <v>0</v>
      </c>
      <c r="F13" s="117">
        <f>SUM(F14:F17)</f>
        <v>0</v>
      </c>
      <c r="G13" s="117">
        <f>SUM(G14:G17)</f>
        <v>0</v>
      </c>
      <c r="H13" s="117">
        <f>SUM(H14:H17)</f>
        <v>0</v>
      </c>
      <c r="I13" s="117">
        <f>SUM(I14:I17)</f>
        <v>0</v>
      </c>
      <c r="J13" s="117">
        <f>SUM(J14:J17)</f>
        <v>0</v>
      </c>
      <c r="K13" s="117">
        <f>SUM(K14:K17)</f>
        <v>0</v>
      </c>
      <c r="L13" s="117">
        <f>SUM(L14:L17)</f>
        <v>0</v>
      </c>
      <c r="M13" s="117">
        <f>SUM(M14:M17)</f>
        <v>0</v>
      </c>
      <c r="N13" s="117">
        <f>SUM(N14:N17)</f>
        <v>0</v>
      </c>
      <c r="O13" s="118">
        <f>SUM(D13:N13)</f>
        <v>8199578</v>
      </c>
      <c r="P13" s="119">
        <f>(O13/P$38)</f>
        <v>453.9181798051373</v>
      </c>
      <c r="Q13" s="120"/>
    </row>
    <row r="14" spans="1:134">
      <c r="A14" s="108"/>
      <c r="B14" s="109">
        <v>521</v>
      </c>
      <c r="C14" s="110" t="s">
        <v>26</v>
      </c>
      <c r="D14" s="111">
        <v>2001566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2001566</v>
      </c>
      <c r="P14" s="112">
        <f>(O14/P$38)</f>
        <v>110.80414083259522</v>
      </c>
      <c r="Q14" s="113"/>
    </row>
    <row r="15" spans="1:134">
      <c r="A15" s="108"/>
      <c r="B15" s="109">
        <v>522</v>
      </c>
      <c r="C15" s="110" t="s">
        <v>27</v>
      </c>
      <c r="D15" s="111">
        <v>4342717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7" si="1">SUM(D15:N15)</f>
        <v>4342717</v>
      </c>
      <c r="P15" s="112">
        <f>(O15/P$38)</f>
        <v>240.40727413640388</v>
      </c>
      <c r="Q15" s="113"/>
    </row>
    <row r="16" spans="1:134">
      <c r="A16" s="108"/>
      <c r="B16" s="109">
        <v>524</v>
      </c>
      <c r="C16" s="110" t="s">
        <v>78</v>
      </c>
      <c r="D16" s="111">
        <v>1614513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1614513</v>
      </c>
      <c r="P16" s="112">
        <f>(O16/P$38)</f>
        <v>89.37738042515501</v>
      </c>
      <c r="Q16" s="113"/>
    </row>
    <row r="17" spans="1:17">
      <c r="A17" s="108"/>
      <c r="B17" s="109">
        <v>529</v>
      </c>
      <c r="C17" s="110" t="s">
        <v>58</v>
      </c>
      <c r="D17" s="111">
        <v>240782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240782</v>
      </c>
      <c r="P17" s="112">
        <f>(O17/P$38)</f>
        <v>13.32938441098317</v>
      </c>
      <c r="Q17" s="113"/>
    </row>
    <row r="18" spans="1:17" ht="15.75">
      <c r="A18" s="114" t="s">
        <v>28</v>
      </c>
      <c r="B18" s="115"/>
      <c r="C18" s="116"/>
      <c r="D18" s="117">
        <f>SUM(D19:D23)</f>
        <v>77750</v>
      </c>
      <c r="E18" s="117">
        <f>SUM(E19:E23)</f>
        <v>246216</v>
      </c>
      <c r="F18" s="117">
        <f>SUM(F19:F23)</f>
        <v>0</v>
      </c>
      <c r="G18" s="117">
        <f>SUM(G19:G23)</f>
        <v>0</v>
      </c>
      <c r="H18" s="117">
        <f>SUM(H19:H23)</f>
        <v>0</v>
      </c>
      <c r="I18" s="117">
        <f>SUM(I19:I23)</f>
        <v>6316306</v>
      </c>
      <c r="J18" s="117">
        <f>SUM(J19:J23)</f>
        <v>0</v>
      </c>
      <c r="K18" s="117">
        <f>SUM(K19:K23)</f>
        <v>0</v>
      </c>
      <c r="L18" s="117">
        <f>SUM(L19:L23)</f>
        <v>0</v>
      </c>
      <c r="M18" s="117">
        <f>SUM(M19:M23)</f>
        <v>0</v>
      </c>
      <c r="N18" s="117">
        <f>SUM(N19:N23)</f>
        <v>0</v>
      </c>
      <c r="O18" s="118">
        <f>SUM(D18:N18)</f>
        <v>6640272</v>
      </c>
      <c r="P18" s="119">
        <f>(O18/P$38)</f>
        <v>367.59698848538528</v>
      </c>
      <c r="Q18" s="120"/>
    </row>
    <row r="19" spans="1:17">
      <c r="A19" s="108"/>
      <c r="B19" s="109">
        <v>533</v>
      </c>
      <c r="C19" s="110" t="s">
        <v>54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2479785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3" si="2">SUM(D19:N19)</f>
        <v>2479785</v>
      </c>
      <c r="P19" s="112">
        <f>(O19/P$38)</f>
        <v>137.27773472099202</v>
      </c>
      <c r="Q19" s="113"/>
    </row>
    <row r="20" spans="1:17">
      <c r="A20" s="108"/>
      <c r="B20" s="109">
        <v>534</v>
      </c>
      <c r="C20" s="110" t="s">
        <v>29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1658990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1658990</v>
      </c>
      <c r="P20" s="112">
        <f>(O20/P$38)</f>
        <v>91.839570416297605</v>
      </c>
      <c r="Q20" s="113"/>
    </row>
    <row r="21" spans="1:17">
      <c r="A21" s="108"/>
      <c r="B21" s="109">
        <v>535</v>
      </c>
      <c r="C21" s="110" t="s">
        <v>55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2177531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2177531</v>
      </c>
      <c r="P21" s="112">
        <f>(O21/P$38)</f>
        <v>120.54533879539416</v>
      </c>
      <c r="Q21" s="113"/>
    </row>
    <row r="22" spans="1:17">
      <c r="A22" s="108"/>
      <c r="B22" s="109">
        <v>538</v>
      </c>
      <c r="C22" s="110" t="s">
        <v>31</v>
      </c>
      <c r="D22" s="111">
        <v>0</v>
      </c>
      <c r="E22" s="111">
        <v>246216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246216</v>
      </c>
      <c r="P22" s="112">
        <f>(O22/P$38)</f>
        <v>13.630203720106289</v>
      </c>
      <c r="Q22" s="113"/>
    </row>
    <row r="23" spans="1:17">
      <c r="A23" s="108"/>
      <c r="B23" s="109">
        <v>539</v>
      </c>
      <c r="C23" s="110" t="s">
        <v>32</v>
      </c>
      <c r="D23" s="111">
        <v>77750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77750</v>
      </c>
      <c r="P23" s="112">
        <f>(O23/P$38)</f>
        <v>4.3041408325952171</v>
      </c>
      <c r="Q23" s="113"/>
    </row>
    <row r="24" spans="1:17" ht="15.75">
      <c r="A24" s="114" t="s">
        <v>33</v>
      </c>
      <c r="B24" s="115"/>
      <c r="C24" s="116"/>
      <c r="D24" s="117">
        <f>SUM(D25:D25)</f>
        <v>378181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378181</v>
      </c>
      <c r="P24" s="119">
        <f>(O24/P$38)</f>
        <v>20.935617803365812</v>
      </c>
      <c r="Q24" s="120"/>
    </row>
    <row r="25" spans="1:17">
      <c r="A25" s="108"/>
      <c r="B25" s="109">
        <v>541</v>
      </c>
      <c r="C25" s="110" t="s">
        <v>34</v>
      </c>
      <c r="D25" s="111">
        <v>378181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378181</v>
      </c>
      <c r="P25" s="112">
        <f>(O25/P$38)</f>
        <v>20.935617803365812</v>
      </c>
      <c r="Q25" s="113"/>
    </row>
    <row r="26" spans="1:17" ht="15.75">
      <c r="A26" s="114" t="s">
        <v>65</v>
      </c>
      <c r="B26" s="115"/>
      <c r="C26" s="116"/>
      <c r="D26" s="117">
        <f>SUM(D27:D27)</f>
        <v>0</v>
      </c>
      <c r="E26" s="117">
        <f>SUM(E27:E27)</f>
        <v>1504123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1504123</v>
      </c>
      <c r="P26" s="119">
        <f>(O26/P$38)</f>
        <v>83.266330823737817</v>
      </c>
      <c r="Q26" s="120"/>
    </row>
    <row r="27" spans="1:17">
      <c r="A27" s="121"/>
      <c r="B27" s="122">
        <v>559</v>
      </c>
      <c r="C27" s="123" t="s">
        <v>96</v>
      </c>
      <c r="D27" s="111">
        <v>0</v>
      </c>
      <c r="E27" s="111">
        <v>1504123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1504123</v>
      </c>
      <c r="P27" s="112">
        <f>(O27/P$38)</f>
        <v>83.266330823737817</v>
      </c>
      <c r="Q27" s="113"/>
    </row>
    <row r="28" spans="1:17" ht="15.75">
      <c r="A28" s="114" t="s">
        <v>48</v>
      </c>
      <c r="B28" s="115"/>
      <c r="C28" s="116"/>
      <c r="D28" s="117">
        <f>SUM(D29:D29)</f>
        <v>173839</v>
      </c>
      <c r="E28" s="117">
        <f>SUM(E29:E29)</f>
        <v>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 t="shared" si="2"/>
        <v>173839</v>
      </c>
      <c r="P28" s="119">
        <f>(O28/P$38)</f>
        <v>9.6235053144375549</v>
      </c>
      <c r="Q28" s="120"/>
    </row>
    <row r="29" spans="1:17">
      <c r="A29" s="108"/>
      <c r="B29" s="109">
        <v>569</v>
      </c>
      <c r="C29" s="110" t="s">
        <v>49</v>
      </c>
      <c r="D29" s="111">
        <v>173839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173839</v>
      </c>
      <c r="P29" s="112">
        <f>(O29/P$38)</f>
        <v>9.6235053144375549</v>
      </c>
      <c r="Q29" s="113"/>
    </row>
    <row r="30" spans="1:17" ht="15.75">
      <c r="A30" s="114" t="s">
        <v>35</v>
      </c>
      <c r="B30" s="115"/>
      <c r="C30" s="116"/>
      <c r="D30" s="117">
        <f>SUM(D31:D33)</f>
        <v>842385</v>
      </c>
      <c r="E30" s="117">
        <f>SUM(E31:E33)</f>
        <v>0</v>
      </c>
      <c r="F30" s="117">
        <f>SUM(F31:F33)</f>
        <v>0</v>
      </c>
      <c r="G30" s="117">
        <f>SUM(G31:G33)</f>
        <v>0</v>
      </c>
      <c r="H30" s="117">
        <f>SUM(H31:H33)</f>
        <v>0</v>
      </c>
      <c r="I30" s="117">
        <f>SUM(I31:I33)</f>
        <v>0</v>
      </c>
      <c r="J30" s="117">
        <f>SUM(J31:J33)</f>
        <v>0</v>
      </c>
      <c r="K30" s="117">
        <f>SUM(K31:K33)</f>
        <v>0</v>
      </c>
      <c r="L30" s="117">
        <f>SUM(L31:L33)</f>
        <v>0</v>
      </c>
      <c r="M30" s="117">
        <f>SUM(M31:M33)</f>
        <v>0</v>
      </c>
      <c r="N30" s="117">
        <f>SUM(N31:N33)</f>
        <v>0</v>
      </c>
      <c r="O30" s="117">
        <f>SUM(D30:N30)</f>
        <v>842385</v>
      </c>
      <c r="P30" s="119">
        <f>(O30/P$38)</f>
        <v>46.633359167404784</v>
      </c>
      <c r="Q30" s="113"/>
    </row>
    <row r="31" spans="1:17">
      <c r="A31" s="108"/>
      <c r="B31" s="109">
        <v>571</v>
      </c>
      <c r="C31" s="110" t="s">
        <v>36</v>
      </c>
      <c r="D31" s="111">
        <v>330987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330987</v>
      </c>
      <c r="P31" s="112">
        <f>(O31/P$38)</f>
        <v>18.323018157661647</v>
      </c>
      <c r="Q31" s="113"/>
    </row>
    <row r="32" spans="1:17">
      <c r="A32" s="108"/>
      <c r="B32" s="109">
        <v>572</v>
      </c>
      <c r="C32" s="110" t="s">
        <v>37</v>
      </c>
      <c r="D32" s="111">
        <v>426547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426547</v>
      </c>
      <c r="P32" s="112">
        <f>(O32/P$38)</f>
        <v>23.613097874224977</v>
      </c>
      <c r="Q32" s="113"/>
    </row>
    <row r="33" spans="1:120">
      <c r="A33" s="108"/>
      <c r="B33" s="109">
        <v>573</v>
      </c>
      <c r="C33" s="110" t="s">
        <v>74</v>
      </c>
      <c r="D33" s="111">
        <v>84851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84851</v>
      </c>
      <c r="P33" s="112">
        <f>(O33/P$38)</f>
        <v>4.6972431355181579</v>
      </c>
      <c r="Q33" s="113"/>
    </row>
    <row r="34" spans="1:120" ht="15.75">
      <c r="A34" s="114" t="s">
        <v>40</v>
      </c>
      <c r="B34" s="115"/>
      <c r="C34" s="116"/>
      <c r="D34" s="117">
        <f>SUM(D35:D35)</f>
        <v>0</v>
      </c>
      <c r="E34" s="117">
        <f>SUM(E35:E35)</f>
        <v>0</v>
      </c>
      <c r="F34" s="117">
        <f>SUM(F35:F35)</f>
        <v>0</v>
      </c>
      <c r="G34" s="117">
        <f>SUM(G35:G35)</f>
        <v>0</v>
      </c>
      <c r="H34" s="117">
        <f>SUM(H35:H35)</f>
        <v>0</v>
      </c>
      <c r="I34" s="117">
        <f>SUM(I35:I35)</f>
        <v>166412</v>
      </c>
      <c r="J34" s="117">
        <f>SUM(J35:J35)</f>
        <v>0</v>
      </c>
      <c r="K34" s="117">
        <f>SUM(K35:K35)</f>
        <v>0</v>
      </c>
      <c r="L34" s="117">
        <f>SUM(L35:L35)</f>
        <v>0</v>
      </c>
      <c r="M34" s="117">
        <f>SUM(M35:M35)</f>
        <v>0</v>
      </c>
      <c r="N34" s="117">
        <f>SUM(N35:N35)</f>
        <v>0</v>
      </c>
      <c r="O34" s="117">
        <f>SUM(D34:N34)</f>
        <v>166412</v>
      </c>
      <c r="P34" s="119">
        <f>(O34/P$38)</f>
        <v>9.2123560673162093</v>
      </c>
      <c r="Q34" s="113"/>
    </row>
    <row r="35" spans="1:120" ht="15.75" thickBot="1">
      <c r="A35" s="108"/>
      <c r="B35" s="109">
        <v>581</v>
      </c>
      <c r="C35" s="110" t="s">
        <v>93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166412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>SUM(D35:N35)</f>
        <v>166412</v>
      </c>
      <c r="P35" s="112">
        <f>(O35/P$38)</f>
        <v>9.2123560673162093</v>
      </c>
      <c r="Q35" s="113"/>
    </row>
    <row r="36" spans="1:120" ht="16.5" thickBot="1">
      <c r="A36" s="124" t="s">
        <v>10</v>
      </c>
      <c r="B36" s="125"/>
      <c r="C36" s="126"/>
      <c r="D36" s="127">
        <f>SUM(D5,D13,D18,D24,D26,D28,D30,D34)</f>
        <v>13963633</v>
      </c>
      <c r="E36" s="127">
        <f t="shared" ref="E36:N36" si="3">SUM(E5,E13,E18,E24,E26,E28,E30,E34)</f>
        <v>1750339</v>
      </c>
      <c r="F36" s="127">
        <f t="shared" si="3"/>
        <v>0</v>
      </c>
      <c r="G36" s="127">
        <f t="shared" si="3"/>
        <v>0</v>
      </c>
      <c r="H36" s="127">
        <f t="shared" si="3"/>
        <v>0</v>
      </c>
      <c r="I36" s="127">
        <f t="shared" si="3"/>
        <v>6482718</v>
      </c>
      <c r="J36" s="127">
        <f t="shared" si="3"/>
        <v>0</v>
      </c>
      <c r="K36" s="127">
        <f t="shared" si="3"/>
        <v>0</v>
      </c>
      <c r="L36" s="127">
        <f t="shared" si="3"/>
        <v>0</v>
      </c>
      <c r="M36" s="127">
        <f t="shared" si="3"/>
        <v>0</v>
      </c>
      <c r="N36" s="127">
        <f t="shared" si="3"/>
        <v>0</v>
      </c>
      <c r="O36" s="127">
        <f>SUM(D36:N36)</f>
        <v>22196690</v>
      </c>
      <c r="P36" s="128">
        <f>(O36/P$38)</f>
        <v>1228.7804472984942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99</v>
      </c>
      <c r="N38" s="139"/>
      <c r="O38" s="139"/>
      <c r="P38" s="137">
        <v>18064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45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1115703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1115703</v>
      </c>
      <c r="O5" s="58">
        <f t="shared" ref="O5:O33" si="1">(N5/O$35)</f>
        <v>110.88282647584973</v>
      </c>
      <c r="P5" s="59"/>
    </row>
    <row r="6" spans="1:133">
      <c r="A6" s="61"/>
      <c r="B6" s="62">
        <v>511</v>
      </c>
      <c r="C6" s="63" t="s">
        <v>19</v>
      </c>
      <c r="D6" s="64">
        <v>31016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31016</v>
      </c>
      <c r="O6" s="65">
        <f t="shared" si="1"/>
        <v>3.0824885708606637</v>
      </c>
      <c r="P6" s="66"/>
    </row>
    <row r="7" spans="1:133">
      <c r="A7" s="61"/>
      <c r="B7" s="62">
        <v>512</v>
      </c>
      <c r="C7" s="63" t="s">
        <v>20</v>
      </c>
      <c r="D7" s="64">
        <v>200436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200436</v>
      </c>
      <c r="O7" s="65">
        <f t="shared" si="1"/>
        <v>19.920095408467503</v>
      </c>
      <c r="P7" s="66"/>
    </row>
    <row r="8" spans="1:133">
      <c r="A8" s="61"/>
      <c r="B8" s="62">
        <v>513</v>
      </c>
      <c r="C8" s="63" t="s">
        <v>21</v>
      </c>
      <c r="D8" s="64">
        <v>190375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190375</v>
      </c>
      <c r="O8" s="65">
        <f t="shared" si="1"/>
        <v>18.920194792287816</v>
      </c>
      <c r="P8" s="66"/>
    </row>
    <row r="9" spans="1:133">
      <c r="A9" s="61"/>
      <c r="B9" s="62">
        <v>514</v>
      </c>
      <c r="C9" s="63" t="s">
        <v>22</v>
      </c>
      <c r="D9" s="64">
        <v>98063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98063</v>
      </c>
      <c r="O9" s="65">
        <f t="shared" si="1"/>
        <v>9.7458755714569669</v>
      </c>
      <c r="P9" s="66"/>
    </row>
    <row r="10" spans="1:133">
      <c r="A10" s="61"/>
      <c r="B10" s="62">
        <v>515</v>
      </c>
      <c r="C10" s="63" t="s">
        <v>23</v>
      </c>
      <c r="D10" s="64">
        <v>331729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331729</v>
      </c>
      <c r="O10" s="65">
        <f t="shared" si="1"/>
        <v>32.968495328960444</v>
      </c>
      <c r="P10" s="66"/>
    </row>
    <row r="11" spans="1:133">
      <c r="A11" s="61"/>
      <c r="B11" s="62">
        <v>516</v>
      </c>
      <c r="C11" s="63" t="s">
        <v>47</v>
      </c>
      <c r="D11" s="64">
        <v>87180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87180</v>
      </c>
      <c r="O11" s="65">
        <f t="shared" si="1"/>
        <v>8.6642814549791289</v>
      </c>
      <c r="P11" s="66"/>
    </row>
    <row r="12" spans="1:133">
      <c r="A12" s="61"/>
      <c r="B12" s="62">
        <v>519</v>
      </c>
      <c r="C12" s="63" t="s">
        <v>61</v>
      </c>
      <c r="D12" s="64">
        <v>176904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176904</v>
      </c>
      <c r="O12" s="65">
        <f t="shared" si="1"/>
        <v>17.581395348837209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SUM(D14:D15)</f>
        <v>2403680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3" si="4">SUM(D13:M13)</f>
        <v>2403680</v>
      </c>
      <c r="O13" s="72">
        <f t="shared" si="1"/>
        <v>238.8869012124826</v>
      </c>
      <c r="P13" s="73"/>
    </row>
    <row r="14" spans="1:133">
      <c r="A14" s="61"/>
      <c r="B14" s="62">
        <v>521</v>
      </c>
      <c r="C14" s="63" t="s">
        <v>26</v>
      </c>
      <c r="D14" s="64">
        <v>1288578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1288578</v>
      </c>
      <c r="O14" s="65">
        <f t="shared" si="1"/>
        <v>128.06380441264162</v>
      </c>
      <c r="P14" s="66"/>
    </row>
    <row r="15" spans="1:133">
      <c r="A15" s="61"/>
      <c r="B15" s="62">
        <v>522</v>
      </c>
      <c r="C15" s="63" t="s">
        <v>27</v>
      </c>
      <c r="D15" s="64">
        <v>1115102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1115102</v>
      </c>
      <c r="O15" s="65">
        <f t="shared" si="1"/>
        <v>110.82309679984098</v>
      </c>
      <c r="P15" s="66"/>
    </row>
    <row r="16" spans="1:133" ht="15.75">
      <c r="A16" s="67" t="s">
        <v>28</v>
      </c>
      <c r="B16" s="68"/>
      <c r="C16" s="69"/>
      <c r="D16" s="70">
        <f t="shared" ref="D16:M16" si="5">SUM(D17:D21)</f>
        <v>51950</v>
      </c>
      <c r="E16" s="70">
        <f t="shared" si="5"/>
        <v>152695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3215700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3420345</v>
      </c>
      <c r="O16" s="72">
        <f t="shared" si="1"/>
        <v>339.92695289206915</v>
      </c>
      <c r="P16" s="73"/>
    </row>
    <row r="17" spans="1:16">
      <c r="A17" s="61"/>
      <c r="B17" s="62">
        <v>533</v>
      </c>
      <c r="C17" s="63" t="s">
        <v>54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1225452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1225452</v>
      </c>
      <c r="O17" s="65">
        <f t="shared" si="1"/>
        <v>121.79010137149672</v>
      </c>
      <c r="P17" s="66"/>
    </row>
    <row r="18" spans="1:16">
      <c r="A18" s="61"/>
      <c r="B18" s="62">
        <v>534</v>
      </c>
      <c r="C18" s="63" t="s">
        <v>62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730492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730492</v>
      </c>
      <c r="O18" s="65">
        <f t="shared" si="1"/>
        <v>72.599085668853107</v>
      </c>
      <c r="P18" s="66"/>
    </row>
    <row r="19" spans="1:16">
      <c r="A19" s="61"/>
      <c r="B19" s="62">
        <v>535</v>
      </c>
      <c r="C19" s="63" t="s">
        <v>55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1259756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1259756</v>
      </c>
      <c r="O19" s="65">
        <f t="shared" si="1"/>
        <v>125.19936394354998</v>
      </c>
      <c r="P19" s="66"/>
    </row>
    <row r="20" spans="1:16">
      <c r="A20" s="61"/>
      <c r="B20" s="62">
        <v>538</v>
      </c>
      <c r="C20" s="63" t="s">
        <v>63</v>
      </c>
      <c r="D20" s="64">
        <v>0</v>
      </c>
      <c r="E20" s="64">
        <v>152695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152695</v>
      </c>
      <c r="O20" s="65">
        <f t="shared" si="1"/>
        <v>15.175412442854304</v>
      </c>
      <c r="P20" s="66"/>
    </row>
    <row r="21" spans="1:16">
      <c r="A21" s="61"/>
      <c r="B21" s="62">
        <v>539</v>
      </c>
      <c r="C21" s="63" t="s">
        <v>32</v>
      </c>
      <c r="D21" s="64">
        <v>51950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51950</v>
      </c>
      <c r="O21" s="65">
        <f t="shared" si="1"/>
        <v>5.1629894653150465</v>
      </c>
      <c r="P21" s="66"/>
    </row>
    <row r="22" spans="1:16" ht="15.75">
      <c r="A22" s="67" t="s">
        <v>33</v>
      </c>
      <c r="B22" s="68"/>
      <c r="C22" s="69"/>
      <c r="D22" s="70">
        <f t="shared" ref="D22:M22" si="6">SUM(D23:D23)</f>
        <v>301787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301787</v>
      </c>
      <c r="O22" s="72">
        <f t="shared" si="1"/>
        <v>29.992744981117074</v>
      </c>
      <c r="P22" s="73"/>
    </row>
    <row r="23" spans="1:16">
      <c r="A23" s="61"/>
      <c r="B23" s="62">
        <v>541</v>
      </c>
      <c r="C23" s="63" t="s">
        <v>64</v>
      </c>
      <c r="D23" s="64">
        <v>301787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301787</v>
      </c>
      <c r="O23" s="65">
        <f t="shared" si="1"/>
        <v>29.992744981117074</v>
      </c>
      <c r="P23" s="66"/>
    </row>
    <row r="24" spans="1:16" ht="15.75">
      <c r="A24" s="67" t="s">
        <v>65</v>
      </c>
      <c r="B24" s="68"/>
      <c r="C24" s="69"/>
      <c r="D24" s="70">
        <f t="shared" ref="D24:M24" si="7">SUM(D25:D25)</f>
        <v>0</v>
      </c>
      <c r="E24" s="70">
        <f t="shared" si="7"/>
        <v>14665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4"/>
        <v>14665</v>
      </c>
      <c r="O24" s="72">
        <f t="shared" si="1"/>
        <v>1.4574637249055853</v>
      </c>
      <c r="P24" s="73"/>
    </row>
    <row r="25" spans="1:16">
      <c r="A25" s="61"/>
      <c r="B25" s="62">
        <v>552</v>
      </c>
      <c r="C25" s="63" t="s">
        <v>66</v>
      </c>
      <c r="D25" s="64">
        <v>0</v>
      </c>
      <c r="E25" s="64">
        <v>14665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14665</v>
      </c>
      <c r="O25" s="65">
        <f t="shared" si="1"/>
        <v>1.4574637249055853</v>
      </c>
      <c r="P25" s="66"/>
    </row>
    <row r="26" spans="1:16" ht="15.75">
      <c r="A26" s="67" t="s">
        <v>48</v>
      </c>
      <c r="B26" s="68"/>
      <c r="C26" s="69"/>
      <c r="D26" s="70">
        <f t="shared" ref="D26:M26" si="8">SUM(D27:D27)</f>
        <v>53695</v>
      </c>
      <c r="E26" s="70">
        <f t="shared" si="8"/>
        <v>0</v>
      </c>
      <c r="F26" s="70">
        <f t="shared" si="8"/>
        <v>0</v>
      </c>
      <c r="G26" s="70">
        <f t="shared" si="8"/>
        <v>0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4"/>
        <v>53695</v>
      </c>
      <c r="O26" s="72">
        <f t="shared" si="1"/>
        <v>5.3364142317630687</v>
      </c>
      <c r="P26" s="73"/>
    </row>
    <row r="27" spans="1:16">
      <c r="A27" s="61"/>
      <c r="B27" s="62">
        <v>569</v>
      </c>
      <c r="C27" s="63" t="s">
        <v>49</v>
      </c>
      <c r="D27" s="64">
        <v>53695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53695</v>
      </c>
      <c r="O27" s="65">
        <f t="shared" si="1"/>
        <v>5.3364142317630687</v>
      </c>
      <c r="P27" s="66"/>
    </row>
    <row r="28" spans="1:16" ht="15.75">
      <c r="A28" s="67" t="s">
        <v>35</v>
      </c>
      <c r="B28" s="68"/>
      <c r="C28" s="69"/>
      <c r="D28" s="70">
        <f t="shared" ref="D28:M28" si="9">SUM(D29:D30)</f>
        <v>280814</v>
      </c>
      <c r="E28" s="70">
        <f t="shared" si="9"/>
        <v>0</v>
      </c>
      <c r="F28" s="70">
        <f t="shared" si="9"/>
        <v>0</v>
      </c>
      <c r="G28" s="70">
        <f t="shared" si="9"/>
        <v>0</v>
      </c>
      <c r="H28" s="70">
        <f t="shared" si="9"/>
        <v>0</v>
      </c>
      <c r="I28" s="70">
        <f t="shared" si="9"/>
        <v>0</v>
      </c>
      <c r="J28" s="70">
        <f t="shared" si="9"/>
        <v>0</v>
      </c>
      <c r="K28" s="70">
        <f t="shared" si="9"/>
        <v>0</v>
      </c>
      <c r="L28" s="70">
        <f t="shared" si="9"/>
        <v>0</v>
      </c>
      <c r="M28" s="70">
        <f t="shared" si="9"/>
        <v>0</v>
      </c>
      <c r="N28" s="70">
        <f t="shared" si="4"/>
        <v>280814</v>
      </c>
      <c r="O28" s="72">
        <f t="shared" si="1"/>
        <v>27.908368117670442</v>
      </c>
      <c r="P28" s="66"/>
    </row>
    <row r="29" spans="1:16">
      <c r="A29" s="61"/>
      <c r="B29" s="62">
        <v>571</v>
      </c>
      <c r="C29" s="63" t="s">
        <v>36</v>
      </c>
      <c r="D29" s="64">
        <v>64146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64146</v>
      </c>
      <c r="O29" s="65">
        <f t="shared" si="1"/>
        <v>6.3750745378652356</v>
      </c>
      <c r="P29" s="66"/>
    </row>
    <row r="30" spans="1:16">
      <c r="A30" s="61"/>
      <c r="B30" s="62">
        <v>572</v>
      </c>
      <c r="C30" s="63" t="s">
        <v>67</v>
      </c>
      <c r="D30" s="64">
        <v>216668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216668</v>
      </c>
      <c r="O30" s="65">
        <f t="shared" si="1"/>
        <v>21.533293579805207</v>
      </c>
      <c r="P30" s="66"/>
    </row>
    <row r="31" spans="1:16" ht="15.75">
      <c r="A31" s="67" t="s">
        <v>68</v>
      </c>
      <c r="B31" s="68"/>
      <c r="C31" s="69"/>
      <c r="D31" s="70">
        <f t="shared" ref="D31:M31" si="10">SUM(D32:D32)</f>
        <v>0</v>
      </c>
      <c r="E31" s="70">
        <f t="shared" si="10"/>
        <v>0</v>
      </c>
      <c r="F31" s="70">
        <f t="shared" si="10"/>
        <v>0</v>
      </c>
      <c r="G31" s="70">
        <f t="shared" si="10"/>
        <v>0</v>
      </c>
      <c r="H31" s="70">
        <f t="shared" si="10"/>
        <v>0</v>
      </c>
      <c r="I31" s="70">
        <f t="shared" si="10"/>
        <v>140084</v>
      </c>
      <c r="J31" s="70">
        <f t="shared" si="10"/>
        <v>0</v>
      </c>
      <c r="K31" s="70">
        <f t="shared" si="10"/>
        <v>0</v>
      </c>
      <c r="L31" s="70">
        <f t="shared" si="10"/>
        <v>0</v>
      </c>
      <c r="M31" s="70">
        <f t="shared" si="10"/>
        <v>0</v>
      </c>
      <c r="N31" s="70">
        <f t="shared" si="4"/>
        <v>140084</v>
      </c>
      <c r="O31" s="72">
        <f t="shared" si="1"/>
        <v>13.922083084873783</v>
      </c>
      <c r="P31" s="66"/>
    </row>
    <row r="32" spans="1:16" ht="15.75" thickBot="1">
      <c r="A32" s="61"/>
      <c r="B32" s="62">
        <v>581</v>
      </c>
      <c r="C32" s="63" t="s">
        <v>69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140084</v>
      </c>
      <c r="J32" s="64">
        <v>0</v>
      </c>
      <c r="K32" s="64">
        <v>0</v>
      </c>
      <c r="L32" s="64">
        <v>0</v>
      </c>
      <c r="M32" s="64">
        <v>0</v>
      </c>
      <c r="N32" s="64">
        <f t="shared" si="4"/>
        <v>140084</v>
      </c>
      <c r="O32" s="65">
        <f t="shared" si="1"/>
        <v>13.922083084873783</v>
      </c>
      <c r="P32" s="66"/>
    </row>
    <row r="33" spans="1:119" ht="16.5" thickBot="1">
      <c r="A33" s="74" t="s">
        <v>10</v>
      </c>
      <c r="B33" s="75"/>
      <c r="C33" s="76"/>
      <c r="D33" s="77">
        <f t="shared" ref="D33:M33" si="11">SUM(D5,D13,D16,D22,D24,D26,D28,D31)</f>
        <v>4207629</v>
      </c>
      <c r="E33" s="77">
        <f t="shared" si="11"/>
        <v>167360</v>
      </c>
      <c r="F33" s="77">
        <f t="shared" si="11"/>
        <v>0</v>
      </c>
      <c r="G33" s="77">
        <f t="shared" si="11"/>
        <v>0</v>
      </c>
      <c r="H33" s="77">
        <f t="shared" si="11"/>
        <v>0</v>
      </c>
      <c r="I33" s="77">
        <f t="shared" si="11"/>
        <v>3355784</v>
      </c>
      <c r="J33" s="77">
        <f t="shared" si="11"/>
        <v>0</v>
      </c>
      <c r="K33" s="77">
        <f t="shared" si="11"/>
        <v>0</v>
      </c>
      <c r="L33" s="77">
        <f t="shared" si="11"/>
        <v>0</v>
      </c>
      <c r="M33" s="77">
        <f t="shared" si="11"/>
        <v>0</v>
      </c>
      <c r="N33" s="77">
        <f t="shared" si="4"/>
        <v>7730773</v>
      </c>
      <c r="O33" s="78">
        <f t="shared" si="1"/>
        <v>768.31375472073148</v>
      </c>
      <c r="P33" s="59"/>
      <c r="Q33" s="7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</row>
    <row r="34" spans="1:119">
      <c r="A34" s="81"/>
      <c r="B34" s="8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19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177" t="s">
        <v>70</v>
      </c>
      <c r="M35" s="177"/>
      <c r="N35" s="177"/>
      <c r="O35" s="88">
        <v>10062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45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2269103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2269103</v>
      </c>
      <c r="O5" s="30">
        <f t="shared" ref="O5:O31" si="1">(N5/O$33)</f>
        <v>232.8957200041055</v>
      </c>
      <c r="P5" s="6"/>
    </row>
    <row r="6" spans="1:133">
      <c r="A6" s="12"/>
      <c r="B6" s="42">
        <v>511</v>
      </c>
      <c r="C6" s="19" t="s">
        <v>19</v>
      </c>
      <c r="D6" s="43">
        <v>27172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27172</v>
      </c>
      <c r="O6" s="44">
        <f t="shared" si="1"/>
        <v>2.7888740634301552</v>
      </c>
      <c r="P6" s="9"/>
    </row>
    <row r="7" spans="1:133">
      <c r="A7" s="12"/>
      <c r="B7" s="42">
        <v>512</v>
      </c>
      <c r="C7" s="19" t="s">
        <v>20</v>
      </c>
      <c r="D7" s="43">
        <v>1280127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1280127</v>
      </c>
      <c r="O7" s="44">
        <f t="shared" si="1"/>
        <v>131.38940777994458</v>
      </c>
      <c r="P7" s="9"/>
    </row>
    <row r="8" spans="1:133">
      <c r="A8" s="12"/>
      <c r="B8" s="42">
        <v>513</v>
      </c>
      <c r="C8" s="19" t="s">
        <v>21</v>
      </c>
      <c r="D8" s="43">
        <v>166923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166923</v>
      </c>
      <c r="O8" s="44">
        <f t="shared" si="1"/>
        <v>17.132608026275275</v>
      </c>
      <c r="P8" s="9"/>
    </row>
    <row r="9" spans="1:133">
      <c r="A9" s="12"/>
      <c r="B9" s="42">
        <v>514</v>
      </c>
      <c r="C9" s="19" t="s">
        <v>22</v>
      </c>
      <c r="D9" s="43">
        <v>74535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74535</v>
      </c>
      <c r="O9" s="44">
        <f t="shared" si="1"/>
        <v>7.6501077696807966</v>
      </c>
      <c r="P9" s="9"/>
    </row>
    <row r="10" spans="1:133">
      <c r="A10" s="12"/>
      <c r="B10" s="42">
        <v>515</v>
      </c>
      <c r="C10" s="19" t="s">
        <v>23</v>
      </c>
      <c r="D10" s="43">
        <v>290455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290455</v>
      </c>
      <c r="O10" s="44">
        <f t="shared" si="1"/>
        <v>29.811659653084266</v>
      </c>
      <c r="P10" s="9"/>
    </row>
    <row r="11" spans="1:133">
      <c r="A11" s="12"/>
      <c r="B11" s="42">
        <v>516</v>
      </c>
      <c r="C11" s="19" t="s">
        <v>47</v>
      </c>
      <c r="D11" s="43">
        <v>84496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84496</v>
      </c>
      <c r="O11" s="44">
        <f t="shared" si="1"/>
        <v>8.6724828081699687</v>
      </c>
      <c r="P11" s="9"/>
    </row>
    <row r="12" spans="1:133">
      <c r="A12" s="12"/>
      <c r="B12" s="42">
        <v>519</v>
      </c>
      <c r="C12" s="19" t="s">
        <v>24</v>
      </c>
      <c r="D12" s="43">
        <v>345395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345395</v>
      </c>
      <c r="O12" s="44">
        <f t="shared" si="1"/>
        <v>35.450579903520477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2199689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2199689</v>
      </c>
      <c r="O13" s="41">
        <f t="shared" si="1"/>
        <v>225.77122036333779</v>
      </c>
      <c r="P13" s="10"/>
    </row>
    <row r="14" spans="1:133">
      <c r="A14" s="12"/>
      <c r="B14" s="42">
        <v>521</v>
      </c>
      <c r="C14" s="19" t="s">
        <v>26</v>
      </c>
      <c r="D14" s="43">
        <v>1218060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1218060</v>
      </c>
      <c r="O14" s="44">
        <f t="shared" si="1"/>
        <v>125.01898799137842</v>
      </c>
      <c r="P14" s="9"/>
    </row>
    <row r="15" spans="1:133">
      <c r="A15" s="12"/>
      <c r="B15" s="42">
        <v>522</v>
      </c>
      <c r="C15" s="19" t="s">
        <v>27</v>
      </c>
      <c r="D15" s="43">
        <v>981629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981629</v>
      </c>
      <c r="O15" s="44">
        <f t="shared" si="1"/>
        <v>100.75223237195935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SUM(D17:D21)</f>
        <v>52972</v>
      </c>
      <c r="E16" s="29">
        <f t="shared" si="5"/>
        <v>213836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3202083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3468891</v>
      </c>
      <c r="O16" s="41">
        <f t="shared" si="1"/>
        <v>356.03931027404292</v>
      </c>
      <c r="P16" s="10"/>
    </row>
    <row r="17" spans="1:119">
      <c r="A17" s="12"/>
      <c r="B17" s="42">
        <v>533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1148742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1148742</v>
      </c>
      <c r="O17" s="44">
        <f t="shared" si="1"/>
        <v>117.90434157856923</v>
      </c>
      <c r="P17" s="9"/>
    </row>
    <row r="18" spans="1:119">
      <c r="A18" s="12"/>
      <c r="B18" s="42">
        <v>534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726213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726213</v>
      </c>
      <c r="O18" s="44">
        <f t="shared" si="1"/>
        <v>74.53689828594888</v>
      </c>
      <c r="P18" s="9"/>
    </row>
    <row r="19" spans="1:119">
      <c r="A19" s="12"/>
      <c r="B19" s="42">
        <v>535</v>
      </c>
      <c r="C19" s="19" t="s">
        <v>55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1327128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1327128</v>
      </c>
      <c r="O19" s="44">
        <f t="shared" si="1"/>
        <v>136.21348660576825</v>
      </c>
      <c r="P19" s="9"/>
    </row>
    <row r="20" spans="1:119">
      <c r="A20" s="12"/>
      <c r="B20" s="42">
        <v>538</v>
      </c>
      <c r="C20" s="19" t="s">
        <v>31</v>
      </c>
      <c r="D20" s="43">
        <v>0</v>
      </c>
      <c r="E20" s="43">
        <v>213836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213836</v>
      </c>
      <c r="O20" s="44">
        <f t="shared" si="1"/>
        <v>21.947654726470287</v>
      </c>
      <c r="P20" s="9"/>
    </row>
    <row r="21" spans="1:119">
      <c r="A21" s="12"/>
      <c r="B21" s="42">
        <v>539</v>
      </c>
      <c r="C21" s="19" t="s">
        <v>32</v>
      </c>
      <c r="D21" s="43">
        <v>52972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52972</v>
      </c>
      <c r="O21" s="44">
        <f t="shared" si="1"/>
        <v>5.4369290772862566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280344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280344</v>
      </c>
      <c r="O22" s="41">
        <f t="shared" si="1"/>
        <v>28.773888945909885</v>
      </c>
      <c r="P22" s="10"/>
    </row>
    <row r="23" spans="1:119">
      <c r="A23" s="12"/>
      <c r="B23" s="42">
        <v>541</v>
      </c>
      <c r="C23" s="19" t="s">
        <v>34</v>
      </c>
      <c r="D23" s="43">
        <v>280344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280344</v>
      </c>
      <c r="O23" s="44">
        <f t="shared" si="1"/>
        <v>28.773888945909885</v>
      </c>
      <c r="P23" s="9"/>
    </row>
    <row r="24" spans="1:119" ht="15.75">
      <c r="A24" s="26" t="s">
        <v>48</v>
      </c>
      <c r="B24" s="27"/>
      <c r="C24" s="28"/>
      <c r="D24" s="29">
        <f t="shared" ref="D24:M24" si="7">SUM(D25:D25)</f>
        <v>45517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45517</v>
      </c>
      <c r="O24" s="41">
        <f t="shared" si="1"/>
        <v>4.6717643436313248</v>
      </c>
      <c r="P24" s="10"/>
    </row>
    <row r="25" spans="1:119">
      <c r="A25" s="12"/>
      <c r="B25" s="42">
        <v>569</v>
      </c>
      <c r="C25" s="19" t="s">
        <v>49</v>
      </c>
      <c r="D25" s="43">
        <v>45517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45517</v>
      </c>
      <c r="O25" s="44">
        <f t="shared" si="1"/>
        <v>4.6717643436313248</v>
      </c>
      <c r="P25" s="9"/>
    </row>
    <row r="26" spans="1:119" ht="15.75">
      <c r="A26" s="26" t="s">
        <v>35</v>
      </c>
      <c r="B26" s="27"/>
      <c r="C26" s="28"/>
      <c r="D26" s="29">
        <f t="shared" ref="D26:M26" si="8">SUM(D27:D28)</f>
        <v>261385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261385</v>
      </c>
      <c r="O26" s="41">
        <f t="shared" si="1"/>
        <v>26.827979061890588</v>
      </c>
      <c r="P26" s="9"/>
    </row>
    <row r="27" spans="1:119">
      <c r="A27" s="12"/>
      <c r="B27" s="42">
        <v>571</v>
      </c>
      <c r="C27" s="19" t="s">
        <v>36</v>
      </c>
      <c r="D27" s="43">
        <v>58163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58163</v>
      </c>
      <c r="O27" s="44">
        <f t="shared" si="1"/>
        <v>5.9697218515857537</v>
      </c>
      <c r="P27" s="9"/>
    </row>
    <row r="28" spans="1:119">
      <c r="A28" s="12"/>
      <c r="B28" s="42">
        <v>572</v>
      </c>
      <c r="C28" s="19" t="s">
        <v>37</v>
      </c>
      <c r="D28" s="43">
        <v>203222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203222</v>
      </c>
      <c r="O28" s="44">
        <f t="shared" si="1"/>
        <v>20.858257210304835</v>
      </c>
      <c r="P28" s="9"/>
    </row>
    <row r="29" spans="1:119" ht="15.75">
      <c r="A29" s="26" t="s">
        <v>40</v>
      </c>
      <c r="B29" s="27"/>
      <c r="C29" s="28"/>
      <c r="D29" s="29">
        <f t="shared" ref="D29:M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95529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95529</v>
      </c>
      <c r="O29" s="41">
        <f t="shared" si="1"/>
        <v>9.8048855588627735</v>
      </c>
      <c r="P29" s="9"/>
    </row>
    <row r="30" spans="1:119" ht="15.75" thickBot="1">
      <c r="A30" s="12"/>
      <c r="B30" s="42">
        <v>581</v>
      </c>
      <c r="C30" s="19" t="s">
        <v>38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95529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95529</v>
      </c>
      <c r="O30" s="44">
        <f t="shared" si="1"/>
        <v>9.8048855588627735</v>
      </c>
      <c r="P30" s="9"/>
    </row>
    <row r="31" spans="1:119" ht="16.5" thickBot="1">
      <c r="A31" s="13" t="s">
        <v>10</v>
      </c>
      <c r="B31" s="21"/>
      <c r="C31" s="20"/>
      <c r="D31" s="14">
        <f>SUM(D5,D13,D16,D22,D24,D26,D29)</f>
        <v>5109010</v>
      </c>
      <c r="E31" s="14">
        <f t="shared" ref="E31:M31" si="10">SUM(E5,E13,E16,E22,E24,E26,E29)</f>
        <v>213836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3297612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8620458</v>
      </c>
      <c r="O31" s="35">
        <f t="shared" si="1"/>
        <v>884.78476855178076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56</v>
      </c>
      <c r="M33" s="163"/>
      <c r="N33" s="163"/>
      <c r="O33" s="39">
        <v>9743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1176585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1176585</v>
      </c>
      <c r="O5" s="30">
        <f t="shared" ref="O5:O29" si="1">(N5/O$31)</f>
        <v>123.04800250993516</v>
      </c>
      <c r="P5" s="6"/>
    </row>
    <row r="6" spans="1:133">
      <c r="A6" s="12"/>
      <c r="B6" s="42">
        <v>511</v>
      </c>
      <c r="C6" s="19" t="s">
        <v>19</v>
      </c>
      <c r="D6" s="43">
        <v>24532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24532</v>
      </c>
      <c r="O6" s="44">
        <f t="shared" si="1"/>
        <v>2.5655720560552187</v>
      </c>
      <c r="P6" s="9"/>
    </row>
    <row r="7" spans="1:133">
      <c r="A7" s="12"/>
      <c r="B7" s="42">
        <v>512</v>
      </c>
      <c r="C7" s="19" t="s">
        <v>20</v>
      </c>
      <c r="D7" s="43">
        <v>358896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358896</v>
      </c>
      <c r="O7" s="44">
        <f t="shared" si="1"/>
        <v>37.533570382765113</v>
      </c>
      <c r="P7" s="9"/>
    </row>
    <row r="8" spans="1:133">
      <c r="A8" s="12"/>
      <c r="B8" s="42">
        <v>513</v>
      </c>
      <c r="C8" s="19" t="s">
        <v>21</v>
      </c>
      <c r="D8" s="43">
        <v>177996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177996</v>
      </c>
      <c r="O8" s="44">
        <f t="shared" si="1"/>
        <v>18.61493411420205</v>
      </c>
      <c r="P8" s="9"/>
    </row>
    <row r="9" spans="1:133">
      <c r="A9" s="12"/>
      <c r="B9" s="42">
        <v>514</v>
      </c>
      <c r="C9" s="19" t="s">
        <v>22</v>
      </c>
      <c r="D9" s="43">
        <v>84529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84529</v>
      </c>
      <c r="O9" s="44">
        <f t="shared" si="1"/>
        <v>8.8400962141811341</v>
      </c>
      <c r="P9" s="9"/>
    </row>
    <row r="10" spans="1:133">
      <c r="A10" s="12"/>
      <c r="B10" s="42">
        <v>515</v>
      </c>
      <c r="C10" s="19" t="s">
        <v>23</v>
      </c>
      <c r="D10" s="43">
        <v>214381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214381</v>
      </c>
      <c r="O10" s="44">
        <f t="shared" si="1"/>
        <v>22.420100397406401</v>
      </c>
      <c r="P10" s="9"/>
    </row>
    <row r="11" spans="1:133">
      <c r="A11" s="12"/>
      <c r="B11" s="42">
        <v>516</v>
      </c>
      <c r="C11" s="19" t="s">
        <v>47</v>
      </c>
      <c r="D11" s="43">
        <v>101279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101279</v>
      </c>
      <c r="O11" s="44">
        <f t="shared" si="1"/>
        <v>10.591821794603639</v>
      </c>
      <c r="P11" s="9"/>
    </row>
    <row r="12" spans="1:133">
      <c r="A12" s="12"/>
      <c r="B12" s="42">
        <v>519</v>
      </c>
      <c r="C12" s="19" t="s">
        <v>24</v>
      </c>
      <c r="D12" s="43">
        <v>214972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214972</v>
      </c>
      <c r="O12" s="44">
        <f t="shared" si="1"/>
        <v>22.481907550721605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2130189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2130189</v>
      </c>
      <c r="O13" s="41">
        <f t="shared" si="1"/>
        <v>222.77651119012759</v>
      </c>
      <c r="P13" s="10"/>
    </row>
    <row r="14" spans="1:133">
      <c r="A14" s="12"/>
      <c r="B14" s="42">
        <v>521</v>
      </c>
      <c r="C14" s="19" t="s">
        <v>26</v>
      </c>
      <c r="D14" s="43">
        <v>1200579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1200579</v>
      </c>
      <c r="O14" s="44">
        <f t="shared" si="1"/>
        <v>125.55731018615353</v>
      </c>
      <c r="P14" s="9"/>
    </row>
    <row r="15" spans="1:133">
      <c r="A15" s="12"/>
      <c r="B15" s="42">
        <v>522</v>
      </c>
      <c r="C15" s="19" t="s">
        <v>27</v>
      </c>
      <c r="D15" s="43">
        <v>929610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929610</v>
      </c>
      <c r="O15" s="44">
        <f t="shared" si="1"/>
        <v>97.219201003974064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53342</v>
      </c>
      <c r="E16" s="29">
        <f t="shared" si="5"/>
        <v>187336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3186553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3427231</v>
      </c>
      <c r="O16" s="41">
        <f t="shared" si="1"/>
        <v>358.42198284877639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3186553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3186553</v>
      </c>
      <c r="O17" s="44">
        <f t="shared" si="1"/>
        <v>333.25172558042249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187336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187336</v>
      </c>
      <c r="O18" s="44">
        <f t="shared" si="1"/>
        <v>19.591717213971972</v>
      </c>
      <c r="P18" s="9"/>
    </row>
    <row r="19" spans="1:119">
      <c r="A19" s="12"/>
      <c r="B19" s="42">
        <v>539</v>
      </c>
      <c r="C19" s="19" t="s">
        <v>32</v>
      </c>
      <c r="D19" s="43">
        <v>53342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53342</v>
      </c>
      <c r="O19" s="44">
        <f t="shared" si="1"/>
        <v>5.5785400543819286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300540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300540</v>
      </c>
      <c r="O20" s="41">
        <f t="shared" si="1"/>
        <v>31.43066304120477</v>
      </c>
      <c r="P20" s="10"/>
    </row>
    <row r="21" spans="1:119">
      <c r="A21" s="12"/>
      <c r="B21" s="42">
        <v>541</v>
      </c>
      <c r="C21" s="19" t="s">
        <v>34</v>
      </c>
      <c r="D21" s="43">
        <v>300540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300540</v>
      </c>
      <c r="O21" s="44">
        <f t="shared" si="1"/>
        <v>31.43066304120477</v>
      </c>
      <c r="P21" s="9"/>
    </row>
    <row r="22" spans="1:119" ht="15.75">
      <c r="A22" s="26" t="s">
        <v>48</v>
      </c>
      <c r="B22" s="27"/>
      <c r="C22" s="28"/>
      <c r="D22" s="29">
        <f t="shared" ref="D22:M22" si="7">SUM(D23:D23)</f>
        <v>35349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35349</v>
      </c>
      <c r="O22" s="41">
        <f t="shared" si="1"/>
        <v>3.6968207487973226</v>
      </c>
      <c r="P22" s="10"/>
    </row>
    <row r="23" spans="1:119">
      <c r="A23" s="12"/>
      <c r="B23" s="42">
        <v>569</v>
      </c>
      <c r="C23" s="19" t="s">
        <v>49</v>
      </c>
      <c r="D23" s="43">
        <v>35349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35349</v>
      </c>
      <c r="O23" s="44">
        <f t="shared" si="1"/>
        <v>3.6968207487973226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SUM(D25:D26)</f>
        <v>383129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383129</v>
      </c>
      <c r="O24" s="41">
        <f t="shared" si="1"/>
        <v>40.067872829951895</v>
      </c>
      <c r="P24" s="9"/>
    </row>
    <row r="25" spans="1:119">
      <c r="A25" s="12"/>
      <c r="B25" s="42">
        <v>571</v>
      </c>
      <c r="C25" s="19" t="s">
        <v>36</v>
      </c>
      <c r="D25" s="43">
        <v>57847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57847</v>
      </c>
      <c r="O25" s="44">
        <f t="shared" si="1"/>
        <v>6.0496758000418325</v>
      </c>
      <c r="P25" s="9"/>
    </row>
    <row r="26" spans="1:119">
      <c r="A26" s="12"/>
      <c r="B26" s="42">
        <v>572</v>
      </c>
      <c r="C26" s="19" t="s">
        <v>37</v>
      </c>
      <c r="D26" s="43">
        <v>325282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325282</v>
      </c>
      <c r="O26" s="44">
        <f t="shared" si="1"/>
        <v>34.018197029910063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74169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74169</v>
      </c>
      <c r="O27" s="41">
        <f t="shared" si="1"/>
        <v>7.7566408701108553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74169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74169</v>
      </c>
      <c r="O28" s="44">
        <f t="shared" si="1"/>
        <v>7.7566408701108553</v>
      </c>
      <c r="P28" s="9"/>
    </row>
    <row r="29" spans="1:119" ht="16.5" thickBot="1">
      <c r="A29" s="13" t="s">
        <v>10</v>
      </c>
      <c r="B29" s="21"/>
      <c r="C29" s="20"/>
      <c r="D29" s="14">
        <f>SUM(D5,D13,D16,D20,D22,D24,D27)</f>
        <v>4079134</v>
      </c>
      <c r="E29" s="14">
        <f t="shared" ref="E29:M29" si="10">SUM(E5,E13,E16,E20,E22,E24,E27)</f>
        <v>187336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3260722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4"/>
        <v>7527192</v>
      </c>
      <c r="O29" s="35">
        <f t="shared" si="1"/>
        <v>787.19849403890396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52</v>
      </c>
      <c r="M31" s="163"/>
      <c r="N31" s="163"/>
      <c r="O31" s="39">
        <v>9562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1167885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1167885</v>
      </c>
      <c r="O5" s="30">
        <f t="shared" ref="O5:O28" si="1">(N5/O$30)</f>
        <v>123.12967843964154</v>
      </c>
      <c r="P5" s="6"/>
    </row>
    <row r="6" spans="1:133">
      <c r="A6" s="12"/>
      <c r="B6" s="42">
        <v>511</v>
      </c>
      <c r="C6" s="19" t="s">
        <v>19</v>
      </c>
      <c r="D6" s="43">
        <v>25060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25060</v>
      </c>
      <c r="O6" s="44">
        <f t="shared" si="1"/>
        <v>2.6420664206642068</v>
      </c>
      <c r="P6" s="9"/>
    </row>
    <row r="7" spans="1:133">
      <c r="A7" s="12"/>
      <c r="B7" s="42">
        <v>512</v>
      </c>
      <c r="C7" s="19" t="s">
        <v>20</v>
      </c>
      <c r="D7" s="43">
        <v>444960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444960</v>
      </c>
      <c r="O7" s="44">
        <f t="shared" si="1"/>
        <v>46.911966262519769</v>
      </c>
      <c r="P7" s="9"/>
    </row>
    <row r="8" spans="1:133">
      <c r="A8" s="12"/>
      <c r="B8" s="42">
        <v>513</v>
      </c>
      <c r="C8" s="19" t="s">
        <v>21</v>
      </c>
      <c r="D8" s="43">
        <v>206485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206485</v>
      </c>
      <c r="O8" s="44">
        <f t="shared" si="1"/>
        <v>21.769636267791249</v>
      </c>
      <c r="P8" s="9"/>
    </row>
    <row r="9" spans="1:133">
      <c r="A9" s="12"/>
      <c r="B9" s="42">
        <v>514</v>
      </c>
      <c r="C9" s="19" t="s">
        <v>22</v>
      </c>
      <c r="D9" s="43">
        <v>113682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113682</v>
      </c>
      <c r="O9" s="44">
        <f t="shared" si="1"/>
        <v>11.985450711649973</v>
      </c>
      <c r="P9" s="9"/>
    </row>
    <row r="10" spans="1:133">
      <c r="A10" s="12"/>
      <c r="B10" s="42">
        <v>515</v>
      </c>
      <c r="C10" s="19" t="s">
        <v>23</v>
      </c>
      <c r="D10" s="43">
        <v>130992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130992</v>
      </c>
      <c r="O10" s="44">
        <f t="shared" si="1"/>
        <v>13.810437532946757</v>
      </c>
      <c r="P10" s="9"/>
    </row>
    <row r="11" spans="1:133">
      <c r="A11" s="12"/>
      <c r="B11" s="42">
        <v>516</v>
      </c>
      <c r="C11" s="19" t="s">
        <v>47</v>
      </c>
      <c r="D11" s="43">
        <v>94249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94249</v>
      </c>
      <c r="O11" s="44">
        <f t="shared" si="1"/>
        <v>9.9366367949393783</v>
      </c>
      <c r="P11" s="9"/>
    </row>
    <row r="12" spans="1:133">
      <c r="A12" s="12"/>
      <c r="B12" s="42">
        <v>519</v>
      </c>
      <c r="C12" s="19" t="s">
        <v>24</v>
      </c>
      <c r="D12" s="43">
        <v>152457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152457</v>
      </c>
      <c r="O12" s="44">
        <f t="shared" si="1"/>
        <v>16.073484449130206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2420358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2420358</v>
      </c>
      <c r="O13" s="41">
        <f t="shared" si="1"/>
        <v>255.17743806009489</v>
      </c>
      <c r="P13" s="10"/>
    </row>
    <row r="14" spans="1:133">
      <c r="A14" s="12"/>
      <c r="B14" s="42">
        <v>521</v>
      </c>
      <c r="C14" s="19" t="s">
        <v>26</v>
      </c>
      <c r="D14" s="43">
        <v>1377975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1377975</v>
      </c>
      <c r="O14" s="44">
        <f t="shared" si="1"/>
        <v>145.2793885081708</v>
      </c>
      <c r="P14" s="9"/>
    </row>
    <row r="15" spans="1:133">
      <c r="A15" s="12"/>
      <c r="B15" s="42">
        <v>522</v>
      </c>
      <c r="C15" s="19" t="s">
        <v>27</v>
      </c>
      <c r="D15" s="43">
        <v>1042383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1042383</v>
      </c>
      <c r="O15" s="44">
        <f t="shared" si="1"/>
        <v>109.89804955192409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SUM(D17:D18)</f>
        <v>57308</v>
      </c>
      <c r="E16" s="29">
        <f t="shared" si="5"/>
        <v>117418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3239035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3413761</v>
      </c>
      <c r="O16" s="41">
        <f t="shared" si="1"/>
        <v>359.91154454401686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3239035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3239035</v>
      </c>
      <c r="O17" s="44">
        <f t="shared" si="1"/>
        <v>341.49024775962044</v>
      </c>
      <c r="P17" s="9"/>
    </row>
    <row r="18" spans="1:119">
      <c r="A18" s="12"/>
      <c r="B18" s="42">
        <v>539</v>
      </c>
      <c r="C18" s="19" t="s">
        <v>32</v>
      </c>
      <c r="D18" s="43">
        <v>57308</v>
      </c>
      <c r="E18" s="43">
        <v>117418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174726</v>
      </c>
      <c r="O18" s="44">
        <f t="shared" si="1"/>
        <v>18.421296784396414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280515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280515</v>
      </c>
      <c r="O19" s="41">
        <f t="shared" si="1"/>
        <v>29.574591460200317</v>
      </c>
      <c r="P19" s="10"/>
    </row>
    <row r="20" spans="1:119">
      <c r="A20" s="12"/>
      <c r="B20" s="42">
        <v>541</v>
      </c>
      <c r="C20" s="19" t="s">
        <v>34</v>
      </c>
      <c r="D20" s="43">
        <v>280515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280515</v>
      </c>
      <c r="O20" s="44">
        <f t="shared" si="1"/>
        <v>29.574591460200317</v>
      </c>
      <c r="P20" s="9"/>
    </row>
    <row r="21" spans="1:119" ht="15.75">
      <c r="A21" s="26" t="s">
        <v>48</v>
      </c>
      <c r="B21" s="27"/>
      <c r="C21" s="28"/>
      <c r="D21" s="29">
        <f t="shared" ref="D21:M21" si="7">SUM(D22:D22)</f>
        <v>60223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60223</v>
      </c>
      <c r="O21" s="41">
        <f t="shared" si="1"/>
        <v>6.3492883500263577</v>
      </c>
      <c r="P21" s="10"/>
    </row>
    <row r="22" spans="1:119">
      <c r="A22" s="12"/>
      <c r="B22" s="42">
        <v>569</v>
      </c>
      <c r="C22" s="19" t="s">
        <v>49</v>
      </c>
      <c r="D22" s="43">
        <v>60223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60223</v>
      </c>
      <c r="O22" s="44">
        <f t="shared" si="1"/>
        <v>6.3492883500263577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SUM(D24:D25)</f>
        <v>408754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408754</v>
      </c>
      <c r="O23" s="41">
        <f t="shared" si="1"/>
        <v>43.094781233526618</v>
      </c>
      <c r="P23" s="9"/>
    </row>
    <row r="24" spans="1:119">
      <c r="A24" s="12"/>
      <c r="B24" s="42">
        <v>571</v>
      </c>
      <c r="C24" s="19" t="s">
        <v>36</v>
      </c>
      <c r="D24" s="43">
        <v>66129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66129</v>
      </c>
      <c r="O24" s="44">
        <f t="shared" si="1"/>
        <v>6.9719557195571955</v>
      </c>
      <c r="P24" s="9"/>
    </row>
    <row r="25" spans="1:119">
      <c r="A25" s="12"/>
      <c r="B25" s="42">
        <v>572</v>
      </c>
      <c r="C25" s="19" t="s">
        <v>37</v>
      </c>
      <c r="D25" s="43">
        <v>342625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342625</v>
      </c>
      <c r="O25" s="44">
        <f t="shared" si="1"/>
        <v>36.122825513969424</v>
      </c>
      <c r="P25" s="9"/>
    </row>
    <row r="26" spans="1:119" ht="15.75">
      <c r="A26" s="26" t="s">
        <v>40</v>
      </c>
      <c r="B26" s="27"/>
      <c r="C26" s="28"/>
      <c r="D26" s="29">
        <f t="shared" ref="D26:M26" si="9">SUM(D27:D27)</f>
        <v>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70865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70865</v>
      </c>
      <c r="O26" s="41">
        <f t="shared" si="1"/>
        <v>7.4712704269899843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70865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70865</v>
      </c>
      <c r="O27" s="44">
        <f t="shared" si="1"/>
        <v>7.4712704269899843</v>
      </c>
      <c r="P27" s="9"/>
    </row>
    <row r="28" spans="1:119" ht="16.5" thickBot="1">
      <c r="A28" s="13" t="s">
        <v>10</v>
      </c>
      <c r="B28" s="21"/>
      <c r="C28" s="20"/>
      <c r="D28" s="14">
        <f>SUM(D5,D13,D16,D19,D21,D23,D26)</f>
        <v>4395043</v>
      </c>
      <c r="E28" s="14">
        <f t="shared" ref="E28:M28" si="10">SUM(E5,E13,E16,E19,E21,E23,E26)</f>
        <v>117418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3309900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4"/>
        <v>7822361</v>
      </c>
      <c r="O28" s="35">
        <f t="shared" si="1"/>
        <v>824.70859251449656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50</v>
      </c>
      <c r="M30" s="163"/>
      <c r="N30" s="163"/>
      <c r="O30" s="39">
        <v>9485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1863390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1863390</v>
      </c>
      <c r="O5" s="30">
        <f t="shared" ref="O5:O28" si="2">(N5/O$30)</f>
        <v>198.16973306391577</v>
      </c>
      <c r="P5" s="6"/>
    </row>
    <row r="6" spans="1:133">
      <c r="A6" s="12"/>
      <c r="B6" s="42">
        <v>511</v>
      </c>
      <c r="C6" s="19" t="s">
        <v>19</v>
      </c>
      <c r="D6" s="43">
        <v>140671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140671</v>
      </c>
      <c r="O6" s="44">
        <f t="shared" si="2"/>
        <v>14.960225459959588</v>
      </c>
      <c r="P6" s="9"/>
    </row>
    <row r="7" spans="1:133">
      <c r="A7" s="12"/>
      <c r="B7" s="42">
        <v>512</v>
      </c>
      <c r="C7" s="19" t="s">
        <v>20</v>
      </c>
      <c r="D7" s="43">
        <v>411631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411631</v>
      </c>
      <c r="O7" s="44">
        <f t="shared" si="2"/>
        <v>43.776560672125918</v>
      </c>
      <c r="P7" s="9"/>
    </row>
    <row r="8" spans="1:133">
      <c r="A8" s="12"/>
      <c r="B8" s="42">
        <v>513</v>
      </c>
      <c r="C8" s="19" t="s">
        <v>21</v>
      </c>
      <c r="D8" s="43">
        <v>334494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334494</v>
      </c>
      <c r="O8" s="44">
        <f t="shared" si="2"/>
        <v>35.573114963309585</v>
      </c>
      <c r="P8" s="9"/>
    </row>
    <row r="9" spans="1:133">
      <c r="A9" s="12"/>
      <c r="B9" s="42">
        <v>514</v>
      </c>
      <c r="C9" s="19" t="s">
        <v>22</v>
      </c>
      <c r="D9" s="43">
        <v>153079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153079</v>
      </c>
      <c r="O9" s="44">
        <f t="shared" si="2"/>
        <v>16.279804317770925</v>
      </c>
      <c r="P9" s="9"/>
    </row>
    <row r="10" spans="1:133">
      <c r="A10" s="12"/>
      <c r="B10" s="42">
        <v>515</v>
      </c>
      <c r="C10" s="19" t="s">
        <v>23</v>
      </c>
      <c r="D10" s="43">
        <v>294447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294447</v>
      </c>
      <c r="O10" s="44">
        <f t="shared" si="2"/>
        <v>31.314155056896734</v>
      </c>
      <c r="P10" s="9"/>
    </row>
    <row r="11" spans="1:133">
      <c r="A11" s="12"/>
      <c r="B11" s="42">
        <v>519</v>
      </c>
      <c r="C11" s="19" t="s">
        <v>24</v>
      </c>
      <c r="D11" s="43">
        <v>529068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529068</v>
      </c>
      <c r="O11" s="44">
        <f t="shared" si="2"/>
        <v>56.265872593853025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2529397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2529397</v>
      </c>
      <c r="O12" s="41">
        <f t="shared" si="2"/>
        <v>268.99893650962457</v>
      </c>
      <c r="P12" s="10"/>
    </row>
    <row r="13" spans="1:133">
      <c r="A13" s="12"/>
      <c r="B13" s="42">
        <v>521</v>
      </c>
      <c r="C13" s="19" t="s">
        <v>26</v>
      </c>
      <c r="D13" s="43">
        <v>1518588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1518588</v>
      </c>
      <c r="O13" s="44">
        <f t="shared" si="2"/>
        <v>161.50037222163138</v>
      </c>
      <c r="P13" s="9"/>
    </row>
    <row r="14" spans="1:133">
      <c r="A14" s="12"/>
      <c r="B14" s="42">
        <v>522</v>
      </c>
      <c r="C14" s="19" t="s">
        <v>27</v>
      </c>
      <c r="D14" s="43">
        <v>1010809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1010809</v>
      </c>
      <c r="O14" s="44">
        <f t="shared" si="2"/>
        <v>107.49856428799319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126172</v>
      </c>
      <c r="E15" s="29">
        <f t="shared" si="4"/>
        <v>132004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3320701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3578877</v>
      </c>
      <c r="O15" s="41">
        <f t="shared" si="2"/>
        <v>380.61012442837392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701588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701588</v>
      </c>
      <c r="O16" s="44">
        <f t="shared" si="2"/>
        <v>74.613208550462616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2619113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2619113</v>
      </c>
      <c r="O17" s="44">
        <f t="shared" si="2"/>
        <v>278.54014676167179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132004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132004</v>
      </c>
      <c r="O18" s="44">
        <f t="shared" si="2"/>
        <v>14.038498351589919</v>
      </c>
      <c r="P18" s="9"/>
    </row>
    <row r="19" spans="1:119">
      <c r="A19" s="12"/>
      <c r="B19" s="42">
        <v>539</v>
      </c>
      <c r="C19" s="19" t="s">
        <v>32</v>
      </c>
      <c r="D19" s="43">
        <v>126172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126172</v>
      </c>
      <c r="O19" s="44">
        <f t="shared" si="2"/>
        <v>13.418270764649581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282680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282680</v>
      </c>
      <c r="O20" s="41">
        <f t="shared" si="2"/>
        <v>30.062745932149316</v>
      </c>
      <c r="P20" s="10"/>
    </row>
    <row r="21" spans="1:119">
      <c r="A21" s="12"/>
      <c r="B21" s="42">
        <v>541</v>
      </c>
      <c r="C21" s="19" t="s">
        <v>34</v>
      </c>
      <c r="D21" s="43">
        <v>282680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282680</v>
      </c>
      <c r="O21" s="44">
        <f t="shared" si="2"/>
        <v>30.062745932149316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646968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646968</v>
      </c>
      <c r="O22" s="41">
        <f t="shared" si="2"/>
        <v>68.804424119961709</v>
      </c>
      <c r="P22" s="9"/>
    </row>
    <row r="23" spans="1:119">
      <c r="A23" s="12"/>
      <c r="B23" s="42">
        <v>571</v>
      </c>
      <c r="C23" s="19" t="s">
        <v>36</v>
      </c>
      <c r="D23" s="43">
        <v>154694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154694</v>
      </c>
      <c r="O23" s="44">
        <f t="shared" si="2"/>
        <v>16.451558013399978</v>
      </c>
      <c r="P23" s="9"/>
    </row>
    <row r="24" spans="1:119">
      <c r="A24" s="12"/>
      <c r="B24" s="42">
        <v>572</v>
      </c>
      <c r="C24" s="19" t="s">
        <v>37</v>
      </c>
      <c r="D24" s="43">
        <v>492274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492274</v>
      </c>
      <c r="O24" s="44">
        <f t="shared" si="2"/>
        <v>52.352866106561734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SUM(D26:D27)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762895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762895</v>
      </c>
      <c r="O25" s="41">
        <f t="shared" si="2"/>
        <v>81.133148995001591</v>
      </c>
      <c r="P25" s="9"/>
    </row>
    <row r="26" spans="1:119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259226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259226</v>
      </c>
      <c r="O26" s="44">
        <f t="shared" si="2"/>
        <v>27.568435605657768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503669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503669</v>
      </c>
      <c r="O27" s="44">
        <f t="shared" si="2"/>
        <v>53.564713389343829</v>
      </c>
      <c r="P27" s="9"/>
    </row>
    <row r="28" spans="1:119" ht="16.5" thickBot="1">
      <c r="A28" s="13" t="s">
        <v>10</v>
      </c>
      <c r="B28" s="21"/>
      <c r="C28" s="20"/>
      <c r="D28" s="14">
        <f>SUM(D5,D12,D15,D20,D22,D25)</f>
        <v>5448607</v>
      </c>
      <c r="E28" s="14">
        <f t="shared" ref="E28:M28" si="8">SUM(E5,E12,E15,E20,E22,E25)</f>
        <v>132004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4083596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9664207</v>
      </c>
      <c r="O28" s="35">
        <f t="shared" si="2"/>
        <v>1027.7791130490268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44</v>
      </c>
      <c r="M30" s="163"/>
      <c r="N30" s="163"/>
      <c r="O30" s="39">
        <v>9403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1983871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1983871</v>
      </c>
      <c r="O5" s="30">
        <f t="shared" ref="O5:O28" si="2">(N5/O$30)</f>
        <v>219.28495633911794</v>
      </c>
      <c r="P5" s="6"/>
    </row>
    <row r="6" spans="1:133">
      <c r="A6" s="12"/>
      <c r="B6" s="42">
        <v>511</v>
      </c>
      <c r="C6" s="19" t="s">
        <v>19</v>
      </c>
      <c r="D6" s="43">
        <v>165450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165450</v>
      </c>
      <c r="O6" s="44">
        <f t="shared" si="2"/>
        <v>18.287830219962419</v>
      </c>
      <c r="P6" s="9"/>
    </row>
    <row r="7" spans="1:133">
      <c r="A7" s="12"/>
      <c r="B7" s="42">
        <v>512</v>
      </c>
      <c r="C7" s="19" t="s">
        <v>20</v>
      </c>
      <c r="D7" s="43">
        <v>487938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487938</v>
      </c>
      <c r="O7" s="44">
        <f t="shared" si="2"/>
        <v>53.933679672819721</v>
      </c>
      <c r="P7" s="9"/>
    </row>
    <row r="8" spans="1:133">
      <c r="A8" s="12"/>
      <c r="B8" s="42">
        <v>513</v>
      </c>
      <c r="C8" s="19" t="s">
        <v>21</v>
      </c>
      <c r="D8" s="43">
        <v>312593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312593</v>
      </c>
      <c r="O8" s="44">
        <f t="shared" si="2"/>
        <v>34.552116723775839</v>
      </c>
      <c r="P8" s="9"/>
    </row>
    <row r="9" spans="1:133">
      <c r="A9" s="12"/>
      <c r="B9" s="42">
        <v>514</v>
      </c>
      <c r="C9" s="19" t="s">
        <v>22</v>
      </c>
      <c r="D9" s="43">
        <v>194110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194110</v>
      </c>
      <c r="O9" s="44">
        <f t="shared" si="2"/>
        <v>21.455731181607163</v>
      </c>
      <c r="P9" s="9"/>
    </row>
    <row r="10" spans="1:133">
      <c r="A10" s="12"/>
      <c r="B10" s="42">
        <v>515</v>
      </c>
      <c r="C10" s="19" t="s">
        <v>23</v>
      </c>
      <c r="D10" s="43">
        <v>306571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306571</v>
      </c>
      <c r="O10" s="44">
        <f t="shared" si="2"/>
        <v>33.886481706643089</v>
      </c>
      <c r="P10" s="9"/>
    </row>
    <row r="11" spans="1:133">
      <c r="A11" s="12"/>
      <c r="B11" s="42">
        <v>519</v>
      </c>
      <c r="C11" s="19" t="s">
        <v>24</v>
      </c>
      <c r="D11" s="43">
        <v>517209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517209</v>
      </c>
      <c r="O11" s="44">
        <f t="shared" si="2"/>
        <v>57.169116834309719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2470457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2470457</v>
      </c>
      <c r="O12" s="41">
        <f t="shared" si="2"/>
        <v>273.06919420802478</v>
      </c>
      <c r="P12" s="10"/>
    </row>
    <row r="13" spans="1:133">
      <c r="A13" s="12"/>
      <c r="B13" s="42">
        <v>521</v>
      </c>
      <c r="C13" s="19" t="s">
        <v>26</v>
      </c>
      <c r="D13" s="43">
        <v>1500611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1500611</v>
      </c>
      <c r="O13" s="44">
        <f t="shared" si="2"/>
        <v>165.86835415054713</v>
      </c>
      <c r="P13" s="9"/>
    </row>
    <row r="14" spans="1:133">
      <c r="A14" s="12"/>
      <c r="B14" s="42">
        <v>522</v>
      </c>
      <c r="C14" s="19" t="s">
        <v>27</v>
      </c>
      <c r="D14" s="43">
        <v>969846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969846</v>
      </c>
      <c r="O14" s="44">
        <f t="shared" si="2"/>
        <v>107.20084005747762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146561</v>
      </c>
      <c r="E15" s="29">
        <f t="shared" si="4"/>
        <v>96693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3051987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3295241</v>
      </c>
      <c r="O15" s="41">
        <f t="shared" si="2"/>
        <v>364.23576876312592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698408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698408</v>
      </c>
      <c r="O16" s="44">
        <f t="shared" si="2"/>
        <v>77.197745108875864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2353579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2353579</v>
      </c>
      <c r="O17" s="44">
        <f t="shared" si="2"/>
        <v>260.15021554106335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96693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96693</v>
      </c>
      <c r="O18" s="44">
        <f t="shared" si="2"/>
        <v>10.687852326738145</v>
      </c>
      <c r="P18" s="9"/>
    </row>
    <row r="19" spans="1:119">
      <c r="A19" s="12"/>
      <c r="B19" s="42">
        <v>539</v>
      </c>
      <c r="C19" s="19" t="s">
        <v>32</v>
      </c>
      <c r="D19" s="43">
        <v>146561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146561</v>
      </c>
      <c r="O19" s="44">
        <f t="shared" si="2"/>
        <v>16.199955786448548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281999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281999</v>
      </c>
      <c r="O20" s="41">
        <f t="shared" si="2"/>
        <v>31.17044324085332</v>
      </c>
      <c r="P20" s="10"/>
    </row>
    <row r="21" spans="1:119">
      <c r="A21" s="12"/>
      <c r="B21" s="42">
        <v>541</v>
      </c>
      <c r="C21" s="19" t="s">
        <v>34</v>
      </c>
      <c r="D21" s="43">
        <v>281999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281999</v>
      </c>
      <c r="O21" s="44">
        <f t="shared" si="2"/>
        <v>31.17044324085332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595592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595592</v>
      </c>
      <c r="O22" s="41">
        <f t="shared" si="2"/>
        <v>65.833093843262958</v>
      </c>
      <c r="P22" s="9"/>
    </row>
    <row r="23" spans="1:119">
      <c r="A23" s="12"/>
      <c r="B23" s="42">
        <v>571</v>
      </c>
      <c r="C23" s="19" t="s">
        <v>36</v>
      </c>
      <c r="D23" s="43">
        <v>90430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90430</v>
      </c>
      <c r="O23" s="44">
        <f t="shared" si="2"/>
        <v>9.995578644854648</v>
      </c>
      <c r="P23" s="9"/>
    </row>
    <row r="24" spans="1:119">
      <c r="A24" s="12"/>
      <c r="B24" s="42">
        <v>572</v>
      </c>
      <c r="C24" s="19" t="s">
        <v>37</v>
      </c>
      <c r="D24" s="43">
        <v>505162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505162</v>
      </c>
      <c r="O24" s="44">
        <f t="shared" si="2"/>
        <v>55.837515198408312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SUM(D26:D27)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557271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557271</v>
      </c>
      <c r="O25" s="41">
        <f t="shared" si="2"/>
        <v>61.597325080137061</v>
      </c>
      <c r="P25" s="9"/>
    </row>
    <row r="26" spans="1:119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35311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35311</v>
      </c>
      <c r="O26" s="44">
        <f t="shared" si="2"/>
        <v>3.9030617884381562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521960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521960</v>
      </c>
      <c r="O27" s="44">
        <f t="shared" si="2"/>
        <v>57.694263291698903</v>
      </c>
      <c r="P27" s="9"/>
    </row>
    <row r="28" spans="1:119" ht="16.5" thickBot="1">
      <c r="A28" s="13" t="s">
        <v>10</v>
      </c>
      <c r="B28" s="21"/>
      <c r="C28" s="20"/>
      <c r="D28" s="14">
        <f>SUM(D5,D12,D15,D20,D22,D25)</f>
        <v>5478480</v>
      </c>
      <c r="E28" s="14">
        <f t="shared" ref="E28:M28" si="8">SUM(E5,E12,E15,E20,E22,E25)</f>
        <v>96693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3609258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9184431</v>
      </c>
      <c r="O28" s="35">
        <f t="shared" si="2"/>
        <v>1015.1907814745219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41</v>
      </c>
      <c r="M30" s="163"/>
      <c r="N30" s="163"/>
      <c r="O30" s="39">
        <v>9047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2220389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2220389</v>
      </c>
      <c r="O5" s="30">
        <f t="shared" ref="O5:O29" si="2">(N5/O$31)</f>
        <v>245.50961963732863</v>
      </c>
      <c r="P5" s="6"/>
    </row>
    <row r="6" spans="1:133">
      <c r="A6" s="12"/>
      <c r="B6" s="42">
        <v>511</v>
      </c>
      <c r="C6" s="19" t="s">
        <v>19</v>
      </c>
      <c r="D6" s="43">
        <v>38572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38572</v>
      </c>
      <c r="O6" s="44">
        <f t="shared" si="2"/>
        <v>4.2649270234409551</v>
      </c>
      <c r="P6" s="9"/>
    </row>
    <row r="7" spans="1:133">
      <c r="A7" s="12"/>
      <c r="B7" s="42">
        <v>512</v>
      </c>
      <c r="C7" s="19" t="s">
        <v>20</v>
      </c>
      <c r="D7" s="43">
        <v>471869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471869</v>
      </c>
      <c r="O7" s="44">
        <f t="shared" si="2"/>
        <v>52.174812030075188</v>
      </c>
      <c r="P7" s="9"/>
    </row>
    <row r="8" spans="1:133">
      <c r="A8" s="12"/>
      <c r="B8" s="42">
        <v>513</v>
      </c>
      <c r="C8" s="19" t="s">
        <v>21</v>
      </c>
      <c r="D8" s="43">
        <v>328797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328797</v>
      </c>
      <c r="O8" s="44">
        <f t="shared" si="2"/>
        <v>36.35526315789474</v>
      </c>
      <c r="P8" s="9"/>
    </row>
    <row r="9" spans="1:133">
      <c r="A9" s="12"/>
      <c r="B9" s="42">
        <v>514</v>
      </c>
      <c r="C9" s="19" t="s">
        <v>22</v>
      </c>
      <c r="D9" s="43">
        <v>209532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209532</v>
      </c>
      <c r="O9" s="44">
        <f t="shared" si="2"/>
        <v>23.168067226890756</v>
      </c>
      <c r="P9" s="9"/>
    </row>
    <row r="10" spans="1:133">
      <c r="A10" s="12"/>
      <c r="B10" s="42">
        <v>515</v>
      </c>
      <c r="C10" s="19" t="s">
        <v>23</v>
      </c>
      <c r="D10" s="43">
        <v>607931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607931</v>
      </c>
      <c r="O10" s="44">
        <f t="shared" si="2"/>
        <v>67.219261388766029</v>
      </c>
      <c r="P10" s="9"/>
    </row>
    <row r="11" spans="1:133">
      <c r="A11" s="12"/>
      <c r="B11" s="42">
        <v>519</v>
      </c>
      <c r="C11" s="19" t="s">
        <v>24</v>
      </c>
      <c r="D11" s="43">
        <v>563688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563688</v>
      </c>
      <c r="O11" s="44">
        <f t="shared" si="2"/>
        <v>62.327288810260946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2659490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2659490</v>
      </c>
      <c r="O12" s="41">
        <f t="shared" si="2"/>
        <v>294.0612560813799</v>
      </c>
      <c r="P12" s="10"/>
    </row>
    <row r="13" spans="1:133">
      <c r="A13" s="12"/>
      <c r="B13" s="42">
        <v>521</v>
      </c>
      <c r="C13" s="19" t="s">
        <v>26</v>
      </c>
      <c r="D13" s="43">
        <v>1483553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1483553</v>
      </c>
      <c r="O13" s="44">
        <f t="shared" si="2"/>
        <v>164.03726227333038</v>
      </c>
      <c r="P13" s="9"/>
    </row>
    <row r="14" spans="1:133">
      <c r="A14" s="12"/>
      <c r="B14" s="42">
        <v>522</v>
      </c>
      <c r="C14" s="19" t="s">
        <v>27</v>
      </c>
      <c r="D14" s="43">
        <v>1100019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1100019</v>
      </c>
      <c r="O14" s="44">
        <f t="shared" si="2"/>
        <v>121.6296992481203</v>
      </c>
      <c r="P14" s="9"/>
    </row>
    <row r="15" spans="1:133">
      <c r="A15" s="12"/>
      <c r="B15" s="42">
        <v>529</v>
      </c>
      <c r="C15" s="19" t="s">
        <v>58</v>
      </c>
      <c r="D15" s="43">
        <v>75918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75918</v>
      </c>
      <c r="O15" s="44">
        <f t="shared" si="2"/>
        <v>8.394294559929234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225584</v>
      </c>
      <c r="E16" s="29">
        <f t="shared" si="4"/>
        <v>211388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3288487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3725459</v>
      </c>
      <c r="O16" s="41">
        <f t="shared" si="2"/>
        <v>411.92602830605927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681894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681894</v>
      </c>
      <c r="O17" s="44">
        <f t="shared" si="2"/>
        <v>75.397390535161435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2606593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2606593</v>
      </c>
      <c r="O18" s="44">
        <f t="shared" si="2"/>
        <v>288.21240601503757</v>
      </c>
      <c r="P18" s="9"/>
    </row>
    <row r="19" spans="1:119">
      <c r="A19" s="12"/>
      <c r="B19" s="42">
        <v>538</v>
      </c>
      <c r="C19" s="19" t="s">
        <v>31</v>
      </c>
      <c r="D19" s="43">
        <v>0</v>
      </c>
      <c r="E19" s="43">
        <v>211388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211388</v>
      </c>
      <c r="O19" s="44">
        <f t="shared" si="2"/>
        <v>23.37328615656789</v>
      </c>
      <c r="P19" s="9"/>
    </row>
    <row r="20" spans="1:119">
      <c r="A20" s="12"/>
      <c r="B20" s="42">
        <v>539</v>
      </c>
      <c r="C20" s="19" t="s">
        <v>32</v>
      </c>
      <c r="D20" s="43">
        <v>225584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225584</v>
      </c>
      <c r="O20" s="44">
        <f t="shared" si="2"/>
        <v>24.942945599292347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332576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332576</v>
      </c>
      <c r="O21" s="41">
        <f t="shared" si="2"/>
        <v>36.773109243697476</v>
      </c>
      <c r="P21" s="10"/>
    </row>
    <row r="22" spans="1:119">
      <c r="A22" s="12"/>
      <c r="B22" s="42">
        <v>541</v>
      </c>
      <c r="C22" s="19" t="s">
        <v>34</v>
      </c>
      <c r="D22" s="43">
        <v>332576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332576</v>
      </c>
      <c r="O22" s="44">
        <f t="shared" si="2"/>
        <v>36.773109243697476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1184671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1184671</v>
      </c>
      <c r="O23" s="41">
        <f t="shared" si="2"/>
        <v>130.98971693940734</v>
      </c>
      <c r="P23" s="9"/>
    </row>
    <row r="24" spans="1:119">
      <c r="A24" s="12"/>
      <c r="B24" s="42">
        <v>571</v>
      </c>
      <c r="C24" s="19" t="s">
        <v>36</v>
      </c>
      <c r="D24" s="43">
        <v>71920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71920</v>
      </c>
      <c r="O24" s="44">
        <f t="shared" si="2"/>
        <v>7.9522335249889426</v>
      </c>
      <c r="P24" s="9"/>
    </row>
    <row r="25" spans="1:119">
      <c r="A25" s="12"/>
      <c r="B25" s="42">
        <v>572</v>
      </c>
      <c r="C25" s="19" t="s">
        <v>37</v>
      </c>
      <c r="D25" s="43">
        <v>1112751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1112751</v>
      </c>
      <c r="O25" s="44">
        <f t="shared" si="2"/>
        <v>123.0374834144184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SUM(D27:D28)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571366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571366</v>
      </c>
      <c r="O26" s="41">
        <f t="shared" si="2"/>
        <v>63.176249447147278</v>
      </c>
      <c r="P26" s="9"/>
    </row>
    <row r="27" spans="1:119">
      <c r="A27" s="12"/>
      <c r="B27" s="42">
        <v>581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50574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50574</v>
      </c>
      <c r="O27" s="44">
        <f t="shared" si="2"/>
        <v>5.5919946926138877</v>
      </c>
      <c r="P27" s="9"/>
    </row>
    <row r="28" spans="1:119" ht="15.75" thickBot="1">
      <c r="A28" s="12"/>
      <c r="B28" s="42">
        <v>591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520792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520792</v>
      </c>
      <c r="O28" s="44">
        <f t="shared" si="2"/>
        <v>57.58425475453339</v>
      </c>
      <c r="P28" s="9"/>
    </row>
    <row r="29" spans="1:119" ht="16.5" thickBot="1">
      <c r="A29" s="13" t="s">
        <v>10</v>
      </c>
      <c r="B29" s="21"/>
      <c r="C29" s="20"/>
      <c r="D29" s="14">
        <f>SUM(D5,D12,D16,D21,D23,D26)</f>
        <v>6622710</v>
      </c>
      <c r="E29" s="14">
        <f t="shared" ref="E29:M29" si="8">SUM(E5,E12,E16,E21,E23,E26)</f>
        <v>211388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3859853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10693951</v>
      </c>
      <c r="O29" s="35">
        <f t="shared" si="2"/>
        <v>1182.43597965502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59</v>
      </c>
      <c r="M31" s="163"/>
      <c r="N31" s="163"/>
      <c r="O31" s="39">
        <v>9044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2956467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2956467</v>
      </c>
      <c r="O5" s="30">
        <f t="shared" ref="O5:O30" si="2">(N5/O$32)</f>
        <v>321.25035314571335</v>
      </c>
      <c r="P5" s="6"/>
    </row>
    <row r="6" spans="1:133">
      <c r="A6" s="12"/>
      <c r="B6" s="42">
        <v>511</v>
      </c>
      <c r="C6" s="19" t="s">
        <v>19</v>
      </c>
      <c r="D6" s="43">
        <v>35929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35929</v>
      </c>
      <c r="O6" s="44">
        <f t="shared" si="2"/>
        <v>3.9040530261871127</v>
      </c>
      <c r="P6" s="9"/>
    </row>
    <row r="7" spans="1:133">
      <c r="A7" s="12"/>
      <c r="B7" s="42">
        <v>512</v>
      </c>
      <c r="C7" s="19" t="s">
        <v>20</v>
      </c>
      <c r="D7" s="43">
        <v>676588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676588</v>
      </c>
      <c r="O7" s="44">
        <f t="shared" si="2"/>
        <v>73.51820058676519</v>
      </c>
      <c r="P7" s="9"/>
    </row>
    <row r="8" spans="1:133">
      <c r="A8" s="12"/>
      <c r="B8" s="42">
        <v>513</v>
      </c>
      <c r="C8" s="19" t="s">
        <v>21</v>
      </c>
      <c r="D8" s="43">
        <v>334454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334454</v>
      </c>
      <c r="O8" s="44">
        <f t="shared" si="2"/>
        <v>36.341845050526999</v>
      </c>
      <c r="P8" s="9"/>
    </row>
    <row r="9" spans="1:133">
      <c r="A9" s="12"/>
      <c r="B9" s="42">
        <v>514</v>
      </c>
      <c r="C9" s="19" t="s">
        <v>22</v>
      </c>
      <c r="D9" s="43">
        <v>238994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238994</v>
      </c>
      <c r="O9" s="44">
        <f t="shared" si="2"/>
        <v>25.969140497663805</v>
      </c>
      <c r="P9" s="9"/>
    </row>
    <row r="10" spans="1:133">
      <c r="A10" s="12"/>
      <c r="B10" s="42">
        <v>515</v>
      </c>
      <c r="C10" s="19" t="s">
        <v>23</v>
      </c>
      <c r="D10" s="43">
        <v>525877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525877</v>
      </c>
      <c r="O10" s="44">
        <f t="shared" si="2"/>
        <v>57.141910246658696</v>
      </c>
      <c r="P10" s="9"/>
    </row>
    <row r="11" spans="1:133">
      <c r="A11" s="12"/>
      <c r="B11" s="42">
        <v>519</v>
      </c>
      <c r="C11" s="19" t="s">
        <v>24</v>
      </c>
      <c r="D11" s="43">
        <v>1144625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1144625</v>
      </c>
      <c r="O11" s="44">
        <f t="shared" si="2"/>
        <v>124.37520373791155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2394656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2394656</v>
      </c>
      <c r="O12" s="41">
        <f t="shared" si="2"/>
        <v>260.2038465717701</v>
      </c>
      <c r="P12" s="10"/>
    </row>
    <row r="13" spans="1:133">
      <c r="A13" s="12"/>
      <c r="B13" s="42">
        <v>521</v>
      </c>
      <c r="C13" s="19" t="s">
        <v>26</v>
      </c>
      <c r="D13" s="43">
        <v>1247036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1247036</v>
      </c>
      <c r="O13" s="44">
        <f t="shared" si="2"/>
        <v>135.50320547647507</v>
      </c>
      <c r="P13" s="9"/>
    </row>
    <row r="14" spans="1:133">
      <c r="A14" s="12"/>
      <c r="B14" s="42">
        <v>522</v>
      </c>
      <c r="C14" s="19" t="s">
        <v>27</v>
      </c>
      <c r="D14" s="43">
        <v>1068321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1068321</v>
      </c>
      <c r="O14" s="44">
        <f t="shared" si="2"/>
        <v>116.08399434966859</v>
      </c>
      <c r="P14" s="9"/>
    </row>
    <row r="15" spans="1:133">
      <c r="A15" s="12"/>
      <c r="B15" s="42">
        <v>529</v>
      </c>
      <c r="C15" s="19" t="s">
        <v>58</v>
      </c>
      <c r="D15" s="43">
        <v>79299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79299</v>
      </c>
      <c r="O15" s="44">
        <f t="shared" si="2"/>
        <v>8.6166467456264257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222439</v>
      </c>
      <c r="E16" s="29">
        <f t="shared" si="4"/>
        <v>203765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2226209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2652413</v>
      </c>
      <c r="O16" s="41">
        <f t="shared" si="2"/>
        <v>288.21177876779313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691947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691947</v>
      </c>
      <c r="O17" s="44">
        <f t="shared" si="2"/>
        <v>75.187112897968049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1534262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1534262</v>
      </c>
      <c r="O18" s="44">
        <f t="shared" si="2"/>
        <v>166.71324568075627</v>
      </c>
      <c r="P18" s="9"/>
    </row>
    <row r="19" spans="1:119">
      <c r="A19" s="12"/>
      <c r="B19" s="42">
        <v>538</v>
      </c>
      <c r="C19" s="19" t="s">
        <v>31</v>
      </c>
      <c r="D19" s="43">
        <v>0</v>
      </c>
      <c r="E19" s="43">
        <v>203765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203765</v>
      </c>
      <c r="O19" s="44">
        <f t="shared" si="2"/>
        <v>22.141149625122242</v>
      </c>
      <c r="P19" s="9"/>
    </row>
    <row r="20" spans="1:119">
      <c r="A20" s="12"/>
      <c r="B20" s="42">
        <v>539</v>
      </c>
      <c r="C20" s="19" t="s">
        <v>32</v>
      </c>
      <c r="D20" s="43">
        <v>222439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222439</v>
      </c>
      <c r="O20" s="44">
        <f t="shared" si="2"/>
        <v>24.170270563946538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278003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278003</v>
      </c>
      <c r="O21" s="41">
        <f t="shared" si="2"/>
        <v>30.20786699989134</v>
      </c>
      <c r="P21" s="10"/>
    </row>
    <row r="22" spans="1:119">
      <c r="A22" s="12"/>
      <c r="B22" s="42">
        <v>541</v>
      </c>
      <c r="C22" s="19" t="s">
        <v>34</v>
      </c>
      <c r="D22" s="43">
        <v>278003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278003</v>
      </c>
      <c r="O22" s="44">
        <f t="shared" si="2"/>
        <v>30.20786699989134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442385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442385</v>
      </c>
      <c r="O23" s="41">
        <f t="shared" si="2"/>
        <v>48.069651200695425</v>
      </c>
      <c r="P23" s="9"/>
    </row>
    <row r="24" spans="1:119">
      <c r="A24" s="12"/>
      <c r="B24" s="42">
        <v>572</v>
      </c>
      <c r="C24" s="19" t="s">
        <v>37</v>
      </c>
      <c r="D24" s="43">
        <v>284761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284761</v>
      </c>
      <c r="O24" s="44">
        <f t="shared" si="2"/>
        <v>30.942192763229382</v>
      </c>
      <c r="P24" s="9"/>
    </row>
    <row r="25" spans="1:119">
      <c r="A25" s="12"/>
      <c r="B25" s="42">
        <v>573</v>
      </c>
      <c r="C25" s="19" t="s">
        <v>74</v>
      </c>
      <c r="D25" s="43">
        <v>157624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157624</v>
      </c>
      <c r="O25" s="44">
        <f t="shared" si="2"/>
        <v>17.127458437466043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SUM(D27:D29)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624852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624852</v>
      </c>
      <c r="O26" s="41">
        <f t="shared" si="2"/>
        <v>67.896555471042049</v>
      </c>
      <c r="P26" s="9"/>
    </row>
    <row r="27" spans="1:119">
      <c r="A27" s="12"/>
      <c r="B27" s="42">
        <v>581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106594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106594</v>
      </c>
      <c r="O27" s="44">
        <f t="shared" si="2"/>
        <v>11.582527436705423</v>
      </c>
      <c r="P27" s="9"/>
    </row>
    <row r="28" spans="1:119">
      <c r="A28" s="12"/>
      <c r="B28" s="42">
        <v>591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72026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72026</v>
      </c>
      <c r="O28" s="44">
        <f t="shared" si="2"/>
        <v>7.8263609692491576</v>
      </c>
      <c r="P28" s="9"/>
    </row>
    <row r="29" spans="1:119" ht="15.75" thickBot="1">
      <c r="A29" s="12"/>
      <c r="B29" s="42">
        <v>593</v>
      </c>
      <c r="C29" s="19" t="s">
        <v>75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446232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446232</v>
      </c>
      <c r="O29" s="44">
        <f t="shared" si="2"/>
        <v>48.487667065087471</v>
      </c>
      <c r="P29" s="9"/>
    </row>
    <row r="30" spans="1:119" ht="16.5" thickBot="1">
      <c r="A30" s="13" t="s">
        <v>10</v>
      </c>
      <c r="B30" s="21"/>
      <c r="C30" s="20"/>
      <c r="D30" s="14">
        <f>SUM(D5,D12,D16,D21,D23,D26)</f>
        <v>6293950</v>
      </c>
      <c r="E30" s="14">
        <f t="shared" ref="E30:M30" si="8">SUM(E5,E12,E16,E21,E23,E26)</f>
        <v>203765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2851061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9348776</v>
      </c>
      <c r="O30" s="35">
        <f t="shared" si="2"/>
        <v>1015.8400521569054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76</v>
      </c>
      <c r="M32" s="163"/>
      <c r="N32" s="163"/>
      <c r="O32" s="39">
        <v>9203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91</v>
      </c>
      <c r="N4" s="32" t="s">
        <v>5</v>
      </c>
      <c r="O4" s="32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3711691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3711691</v>
      </c>
      <c r="P5" s="30">
        <f t="shared" ref="P5:P36" si="1">(O5/P$38)</f>
        <v>225.68959017390247</v>
      </c>
      <c r="Q5" s="6"/>
    </row>
    <row r="6" spans="1:134">
      <c r="A6" s="12"/>
      <c r="B6" s="42">
        <v>511</v>
      </c>
      <c r="C6" s="19" t="s">
        <v>19</v>
      </c>
      <c r="D6" s="43">
        <v>36816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36816</v>
      </c>
      <c r="P6" s="44">
        <f t="shared" si="1"/>
        <v>2.2385990514410801</v>
      </c>
      <c r="Q6" s="9"/>
    </row>
    <row r="7" spans="1:134">
      <c r="A7" s="12"/>
      <c r="B7" s="42">
        <v>512</v>
      </c>
      <c r="C7" s="19" t="s">
        <v>20</v>
      </c>
      <c r="D7" s="43">
        <v>2754206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2754206</v>
      </c>
      <c r="P7" s="44">
        <f t="shared" si="1"/>
        <v>167.46965827556852</v>
      </c>
      <c r="Q7" s="9"/>
    </row>
    <row r="8" spans="1:134">
      <c r="A8" s="12"/>
      <c r="B8" s="42">
        <v>513</v>
      </c>
      <c r="C8" s="19" t="s">
        <v>21</v>
      </c>
      <c r="D8" s="43">
        <v>225927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225927</v>
      </c>
      <c r="P8" s="44">
        <f t="shared" si="1"/>
        <v>13.737504560379424</v>
      </c>
      <c r="Q8" s="9"/>
    </row>
    <row r="9" spans="1:134">
      <c r="A9" s="12"/>
      <c r="B9" s="42">
        <v>514</v>
      </c>
      <c r="C9" s="19" t="s">
        <v>22</v>
      </c>
      <c r="D9" s="43">
        <v>136074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136074</v>
      </c>
      <c r="P9" s="44">
        <f t="shared" si="1"/>
        <v>8.2739875957679683</v>
      </c>
      <c r="Q9" s="9"/>
    </row>
    <row r="10" spans="1:134">
      <c r="A10" s="12"/>
      <c r="B10" s="42">
        <v>515</v>
      </c>
      <c r="C10" s="19" t="s">
        <v>23</v>
      </c>
      <c r="D10" s="43">
        <v>251136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251136</v>
      </c>
      <c r="P10" s="44">
        <f t="shared" si="1"/>
        <v>15.270339292229114</v>
      </c>
      <c r="Q10" s="9"/>
    </row>
    <row r="11" spans="1:134">
      <c r="A11" s="12"/>
      <c r="B11" s="42">
        <v>516</v>
      </c>
      <c r="C11" s="19" t="s">
        <v>47</v>
      </c>
      <c r="D11" s="43">
        <v>111399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111399</v>
      </c>
      <c r="P11" s="44">
        <f t="shared" si="1"/>
        <v>6.7736227654140828</v>
      </c>
      <c r="Q11" s="9"/>
    </row>
    <row r="12" spans="1:134">
      <c r="A12" s="12"/>
      <c r="B12" s="42">
        <v>519</v>
      </c>
      <c r="C12" s="19" t="s">
        <v>24</v>
      </c>
      <c r="D12" s="43">
        <v>196133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196133</v>
      </c>
      <c r="P12" s="44">
        <f t="shared" si="1"/>
        <v>11.925878633102274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7639229</v>
      </c>
      <c r="E13" s="29">
        <f t="shared" si="3"/>
        <v>0</v>
      </c>
      <c r="F13" s="29">
        <f t="shared" si="3"/>
        <v>0</v>
      </c>
      <c r="G13" s="29">
        <f t="shared" si="3"/>
        <v>10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7639239</v>
      </c>
      <c r="P13" s="41">
        <f t="shared" si="1"/>
        <v>464.5043779642466</v>
      </c>
      <c r="Q13" s="10"/>
    </row>
    <row r="14" spans="1:134">
      <c r="A14" s="12"/>
      <c r="B14" s="42">
        <v>521</v>
      </c>
      <c r="C14" s="19" t="s">
        <v>26</v>
      </c>
      <c r="D14" s="43">
        <v>1557445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1557445</v>
      </c>
      <c r="P14" s="44">
        <f t="shared" si="1"/>
        <v>94.700535084519032</v>
      </c>
      <c r="Q14" s="9"/>
    </row>
    <row r="15" spans="1:134">
      <c r="A15" s="12"/>
      <c r="B15" s="42">
        <v>522</v>
      </c>
      <c r="C15" s="19" t="s">
        <v>27</v>
      </c>
      <c r="D15" s="43">
        <v>3867178</v>
      </c>
      <c r="E15" s="43">
        <v>0</v>
      </c>
      <c r="F15" s="43">
        <v>0</v>
      </c>
      <c r="G15" s="43">
        <v>10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3867188</v>
      </c>
      <c r="P15" s="44">
        <f t="shared" si="1"/>
        <v>235.1445944302566</v>
      </c>
      <c r="Q15" s="9"/>
    </row>
    <row r="16" spans="1:134">
      <c r="A16" s="12"/>
      <c r="B16" s="42">
        <v>524</v>
      </c>
      <c r="C16" s="19" t="s">
        <v>78</v>
      </c>
      <c r="D16" s="43">
        <v>1956178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1956178</v>
      </c>
      <c r="P16" s="44">
        <f t="shared" si="1"/>
        <v>118.94551866715311</v>
      </c>
      <c r="Q16" s="9"/>
    </row>
    <row r="17" spans="1:17">
      <c r="A17" s="12"/>
      <c r="B17" s="42">
        <v>529</v>
      </c>
      <c r="C17" s="19" t="s">
        <v>58</v>
      </c>
      <c r="D17" s="43">
        <v>258428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258428</v>
      </c>
      <c r="P17" s="44">
        <f t="shared" si="1"/>
        <v>15.713729782317889</v>
      </c>
      <c r="Q17" s="9"/>
    </row>
    <row r="18" spans="1:17" ht="15.75">
      <c r="A18" s="26" t="s">
        <v>28</v>
      </c>
      <c r="B18" s="27"/>
      <c r="C18" s="28"/>
      <c r="D18" s="29">
        <f t="shared" ref="D18:N18" si="5">SUM(D19:D23)</f>
        <v>119768</v>
      </c>
      <c r="E18" s="29">
        <f t="shared" si="5"/>
        <v>182965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5930162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6232895</v>
      </c>
      <c r="P18" s="41">
        <f t="shared" si="1"/>
        <v>378.99154809680164</v>
      </c>
      <c r="Q18" s="10"/>
    </row>
    <row r="19" spans="1:17">
      <c r="A19" s="12"/>
      <c r="B19" s="42">
        <v>533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2369410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3" si="6">SUM(D19:N19)</f>
        <v>2369410</v>
      </c>
      <c r="P19" s="44">
        <f t="shared" si="1"/>
        <v>144.07211479995135</v>
      </c>
      <c r="Q19" s="9"/>
    </row>
    <row r="20" spans="1:17">
      <c r="A20" s="12"/>
      <c r="B20" s="42">
        <v>534</v>
      </c>
      <c r="C20" s="19" t="s">
        <v>29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1409095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1409095</v>
      </c>
      <c r="P20" s="44">
        <f t="shared" si="1"/>
        <v>85.680104584701454</v>
      </c>
      <c r="Q20" s="9"/>
    </row>
    <row r="21" spans="1:17">
      <c r="A21" s="12"/>
      <c r="B21" s="42">
        <v>535</v>
      </c>
      <c r="C21" s="19" t="s">
        <v>55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2151657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2151657</v>
      </c>
      <c r="P21" s="44">
        <f t="shared" si="1"/>
        <v>130.83163079168187</v>
      </c>
      <c r="Q21" s="9"/>
    </row>
    <row r="22" spans="1:17">
      <c r="A22" s="12"/>
      <c r="B22" s="42">
        <v>538</v>
      </c>
      <c r="C22" s="19" t="s">
        <v>31</v>
      </c>
      <c r="D22" s="43">
        <v>0</v>
      </c>
      <c r="E22" s="43">
        <v>182965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182965</v>
      </c>
      <c r="P22" s="44">
        <f t="shared" si="1"/>
        <v>11.125197616441689</v>
      </c>
      <c r="Q22" s="9"/>
    </row>
    <row r="23" spans="1:17">
      <c r="A23" s="12"/>
      <c r="B23" s="42">
        <v>539</v>
      </c>
      <c r="C23" s="19" t="s">
        <v>32</v>
      </c>
      <c r="D23" s="43">
        <v>119768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119768</v>
      </c>
      <c r="P23" s="44">
        <f t="shared" si="1"/>
        <v>7.2825003040252945</v>
      </c>
      <c r="Q23" s="9"/>
    </row>
    <row r="24" spans="1:17" ht="15.75">
      <c r="A24" s="26" t="s">
        <v>33</v>
      </c>
      <c r="B24" s="27"/>
      <c r="C24" s="28"/>
      <c r="D24" s="29">
        <f t="shared" ref="D24:N24" si="7">SUM(D25:D25)</f>
        <v>301520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301520</v>
      </c>
      <c r="P24" s="41">
        <f t="shared" si="1"/>
        <v>18.333941383923143</v>
      </c>
      <c r="Q24" s="10"/>
    </row>
    <row r="25" spans="1:17">
      <c r="A25" s="12"/>
      <c r="B25" s="42">
        <v>541</v>
      </c>
      <c r="C25" s="19" t="s">
        <v>34</v>
      </c>
      <c r="D25" s="43">
        <v>301520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301520</v>
      </c>
      <c r="P25" s="44">
        <f t="shared" si="1"/>
        <v>18.333941383923143</v>
      </c>
      <c r="Q25" s="9"/>
    </row>
    <row r="26" spans="1:17" ht="15.75">
      <c r="A26" s="26" t="s">
        <v>65</v>
      </c>
      <c r="B26" s="27"/>
      <c r="C26" s="28"/>
      <c r="D26" s="29">
        <f t="shared" ref="D26:N26" si="8">SUM(D27:D27)</f>
        <v>0</v>
      </c>
      <c r="E26" s="29">
        <f t="shared" si="8"/>
        <v>1701894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1701894</v>
      </c>
      <c r="P26" s="41">
        <f t="shared" si="1"/>
        <v>103.4837650492521</v>
      </c>
      <c r="Q26" s="10"/>
    </row>
    <row r="27" spans="1:17">
      <c r="A27" s="90"/>
      <c r="B27" s="91">
        <v>559</v>
      </c>
      <c r="C27" s="92" t="s">
        <v>96</v>
      </c>
      <c r="D27" s="43">
        <v>0</v>
      </c>
      <c r="E27" s="43">
        <v>1701894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1701894</v>
      </c>
      <c r="P27" s="44">
        <f t="shared" si="1"/>
        <v>103.4837650492521</v>
      </c>
      <c r="Q27" s="9"/>
    </row>
    <row r="28" spans="1:17" ht="15.75">
      <c r="A28" s="26" t="s">
        <v>48</v>
      </c>
      <c r="B28" s="27"/>
      <c r="C28" s="28"/>
      <c r="D28" s="29">
        <f t="shared" ref="D28:N28" si="9">SUM(D29:D29)</f>
        <v>158962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6"/>
        <v>158962</v>
      </c>
      <c r="P28" s="41">
        <f t="shared" si="1"/>
        <v>9.6656937857229721</v>
      </c>
      <c r="Q28" s="10"/>
    </row>
    <row r="29" spans="1:17">
      <c r="A29" s="12"/>
      <c r="B29" s="42">
        <v>569</v>
      </c>
      <c r="C29" s="19" t="s">
        <v>49</v>
      </c>
      <c r="D29" s="43">
        <v>158962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158962</v>
      </c>
      <c r="P29" s="44">
        <f t="shared" si="1"/>
        <v>9.6656937857229721</v>
      </c>
      <c r="Q29" s="9"/>
    </row>
    <row r="30" spans="1:17" ht="15.75">
      <c r="A30" s="26" t="s">
        <v>35</v>
      </c>
      <c r="B30" s="27"/>
      <c r="C30" s="28"/>
      <c r="D30" s="29">
        <f t="shared" ref="D30:N30" si="10">SUM(D31:D33)</f>
        <v>499056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499056</v>
      </c>
      <c r="P30" s="41">
        <f t="shared" si="1"/>
        <v>30.345129514775628</v>
      </c>
      <c r="Q30" s="9"/>
    </row>
    <row r="31" spans="1:17">
      <c r="A31" s="12"/>
      <c r="B31" s="42">
        <v>571</v>
      </c>
      <c r="C31" s="19" t="s">
        <v>36</v>
      </c>
      <c r="D31" s="43">
        <v>119495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119495</v>
      </c>
      <c r="P31" s="44">
        <f t="shared" si="1"/>
        <v>7.2659005229235074</v>
      </c>
      <c r="Q31" s="9"/>
    </row>
    <row r="32" spans="1:17">
      <c r="A32" s="12"/>
      <c r="B32" s="42">
        <v>572</v>
      </c>
      <c r="C32" s="19" t="s">
        <v>37</v>
      </c>
      <c r="D32" s="43">
        <v>338975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338975</v>
      </c>
      <c r="P32" s="44">
        <f t="shared" si="1"/>
        <v>20.611394868053022</v>
      </c>
      <c r="Q32" s="9"/>
    </row>
    <row r="33" spans="1:120">
      <c r="A33" s="12"/>
      <c r="B33" s="42">
        <v>573</v>
      </c>
      <c r="C33" s="19" t="s">
        <v>74</v>
      </c>
      <c r="D33" s="43">
        <v>40586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40586</v>
      </c>
      <c r="P33" s="44">
        <f t="shared" si="1"/>
        <v>2.4678341237991002</v>
      </c>
      <c r="Q33" s="9"/>
    </row>
    <row r="34" spans="1:120" ht="15.75">
      <c r="A34" s="26" t="s">
        <v>40</v>
      </c>
      <c r="B34" s="27"/>
      <c r="C34" s="28"/>
      <c r="D34" s="29">
        <f t="shared" ref="D34:N34" si="11">SUM(D35:D35)</f>
        <v>0</v>
      </c>
      <c r="E34" s="29">
        <f t="shared" si="11"/>
        <v>0</v>
      </c>
      <c r="F34" s="29">
        <f t="shared" si="11"/>
        <v>0</v>
      </c>
      <c r="G34" s="29">
        <f t="shared" si="11"/>
        <v>0</v>
      </c>
      <c r="H34" s="29">
        <f t="shared" si="11"/>
        <v>0</v>
      </c>
      <c r="I34" s="29">
        <f t="shared" si="11"/>
        <v>151920</v>
      </c>
      <c r="J34" s="29">
        <f t="shared" si="11"/>
        <v>0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 t="shared" si="11"/>
        <v>0</v>
      </c>
      <c r="O34" s="29">
        <f>SUM(D34:N34)</f>
        <v>151920</v>
      </c>
      <c r="P34" s="41">
        <f t="shared" si="1"/>
        <v>9.2375045603794241</v>
      </c>
      <c r="Q34" s="9"/>
    </row>
    <row r="35" spans="1:120" ht="15.75" thickBot="1">
      <c r="A35" s="12"/>
      <c r="B35" s="42">
        <v>581</v>
      </c>
      <c r="C35" s="19" t="s">
        <v>93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151920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>SUM(D35:N35)</f>
        <v>151920</v>
      </c>
      <c r="P35" s="44">
        <f t="shared" si="1"/>
        <v>9.2375045603794241</v>
      </c>
      <c r="Q35" s="9"/>
    </row>
    <row r="36" spans="1:120" ht="16.5" thickBot="1">
      <c r="A36" s="13" t="s">
        <v>10</v>
      </c>
      <c r="B36" s="21"/>
      <c r="C36" s="20"/>
      <c r="D36" s="14">
        <f>SUM(D5,D13,D18,D24,D26,D28,D30,D34)</f>
        <v>12430226</v>
      </c>
      <c r="E36" s="14">
        <f t="shared" ref="E36:N36" si="12">SUM(E5,E13,E18,E24,E26,E28,E30,E34)</f>
        <v>1884859</v>
      </c>
      <c r="F36" s="14">
        <f t="shared" si="12"/>
        <v>0</v>
      </c>
      <c r="G36" s="14">
        <f t="shared" si="12"/>
        <v>10</v>
      </c>
      <c r="H36" s="14">
        <f t="shared" si="12"/>
        <v>0</v>
      </c>
      <c r="I36" s="14">
        <f t="shared" si="12"/>
        <v>6082082</v>
      </c>
      <c r="J36" s="14">
        <f t="shared" si="12"/>
        <v>0</v>
      </c>
      <c r="K36" s="14">
        <f t="shared" si="12"/>
        <v>0</v>
      </c>
      <c r="L36" s="14">
        <f t="shared" si="12"/>
        <v>0</v>
      </c>
      <c r="M36" s="14">
        <f t="shared" si="12"/>
        <v>0</v>
      </c>
      <c r="N36" s="14">
        <f t="shared" si="12"/>
        <v>0</v>
      </c>
      <c r="O36" s="14">
        <f>SUM(D36:N36)</f>
        <v>20397177</v>
      </c>
      <c r="P36" s="35">
        <f t="shared" si="1"/>
        <v>1240.2515505290039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163" t="s">
        <v>97</v>
      </c>
      <c r="N38" s="163"/>
      <c r="O38" s="163"/>
      <c r="P38" s="39">
        <v>16446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45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91</v>
      </c>
      <c r="N4" s="32" t="s">
        <v>5</v>
      </c>
      <c r="O4" s="32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3690753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3690753</v>
      </c>
      <c r="P5" s="30">
        <f t="shared" ref="P5:P36" si="1">(O5/P$38)</f>
        <v>245.42844793190585</v>
      </c>
      <c r="Q5" s="6"/>
    </row>
    <row r="6" spans="1:134">
      <c r="A6" s="12"/>
      <c r="B6" s="42">
        <v>511</v>
      </c>
      <c r="C6" s="19" t="s">
        <v>19</v>
      </c>
      <c r="D6" s="43">
        <v>39969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39969</v>
      </c>
      <c r="P6" s="44">
        <f t="shared" si="1"/>
        <v>2.6578667375980847</v>
      </c>
      <c r="Q6" s="9"/>
    </row>
    <row r="7" spans="1:134">
      <c r="A7" s="12"/>
      <c r="B7" s="42">
        <v>512</v>
      </c>
      <c r="C7" s="19" t="s">
        <v>20</v>
      </c>
      <c r="D7" s="43">
        <v>2472979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2472979</v>
      </c>
      <c r="P7" s="44">
        <f t="shared" si="1"/>
        <v>164.44866338608858</v>
      </c>
      <c r="Q7" s="9"/>
    </row>
    <row r="8" spans="1:134">
      <c r="A8" s="12"/>
      <c r="B8" s="42">
        <v>513</v>
      </c>
      <c r="C8" s="19" t="s">
        <v>21</v>
      </c>
      <c r="D8" s="43">
        <v>379288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379288</v>
      </c>
      <c r="P8" s="44">
        <f t="shared" si="1"/>
        <v>25.221971006782816</v>
      </c>
      <c r="Q8" s="9"/>
    </row>
    <row r="9" spans="1:134">
      <c r="A9" s="12"/>
      <c r="B9" s="42">
        <v>514</v>
      </c>
      <c r="C9" s="19" t="s">
        <v>22</v>
      </c>
      <c r="D9" s="43">
        <v>138351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138351</v>
      </c>
      <c r="P9" s="44">
        <f t="shared" si="1"/>
        <v>9.2000930974863682</v>
      </c>
      <c r="Q9" s="9"/>
    </row>
    <row r="10" spans="1:134">
      <c r="A10" s="12"/>
      <c r="B10" s="42">
        <v>515</v>
      </c>
      <c r="C10" s="19" t="s">
        <v>23</v>
      </c>
      <c r="D10" s="43">
        <v>232777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232777</v>
      </c>
      <c r="P10" s="44">
        <f t="shared" si="1"/>
        <v>15.479252560180875</v>
      </c>
      <c r="Q10" s="9"/>
    </row>
    <row r="11" spans="1:134">
      <c r="A11" s="12"/>
      <c r="B11" s="42">
        <v>516</v>
      </c>
      <c r="C11" s="19" t="s">
        <v>47</v>
      </c>
      <c r="D11" s="43">
        <v>117181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117181</v>
      </c>
      <c r="P11" s="44">
        <f t="shared" si="1"/>
        <v>7.7923261071951053</v>
      </c>
      <c r="Q11" s="9"/>
    </row>
    <row r="12" spans="1:134">
      <c r="A12" s="12"/>
      <c r="B12" s="42">
        <v>519</v>
      </c>
      <c r="C12" s="19" t="s">
        <v>24</v>
      </c>
      <c r="D12" s="43">
        <v>310208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310208</v>
      </c>
      <c r="P12" s="44">
        <f t="shared" si="1"/>
        <v>20.628275036574014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4878471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6" si="4">SUM(D13:N13)</f>
        <v>4878471</v>
      </c>
      <c r="P13" s="41">
        <f t="shared" si="1"/>
        <v>324.40956244181405</v>
      </c>
      <c r="Q13" s="10"/>
    </row>
    <row r="14" spans="1:134">
      <c r="A14" s="12"/>
      <c r="B14" s="42">
        <v>521</v>
      </c>
      <c r="C14" s="19" t="s">
        <v>26</v>
      </c>
      <c r="D14" s="43">
        <v>1408860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1408860</v>
      </c>
      <c r="P14" s="44">
        <f t="shared" si="1"/>
        <v>93.686660460167573</v>
      </c>
      <c r="Q14" s="9"/>
    </row>
    <row r="15" spans="1:134">
      <c r="A15" s="12"/>
      <c r="B15" s="42">
        <v>522</v>
      </c>
      <c r="C15" s="19" t="s">
        <v>27</v>
      </c>
      <c r="D15" s="43">
        <v>2037576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2037576</v>
      </c>
      <c r="P15" s="44">
        <f t="shared" si="1"/>
        <v>135.49514563106797</v>
      </c>
      <c r="Q15" s="9"/>
    </row>
    <row r="16" spans="1:134">
      <c r="A16" s="12"/>
      <c r="B16" s="42">
        <v>524</v>
      </c>
      <c r="C16" s="19" t="s">
        <v>78</v>
      </c>
      <c r="D16" s="43">
        <v>1214190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1214190</v>
      </c>
      <c r="P16" s="44">
        <f t="shared" si="1"/>
        <v>80.741454980715517</v>
      </c>
      <c r="Q16" s="9"/>
    </row>
    <row r="17" spans="1:17">
      <c r="A17" s="12"/>
      <c r="B17" s="42">
        <v>529</v>
      </c>
      <c r="C17" s="19" t="s">
        <v>58</v>
      </c>
      <c r="D17" s="43">
        <v>217845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217845</v>
      </c>
      <c r="P17" s="44">
        <f t="shared" si="1"/>
        <v>14.486301369863014</v>
      </c>
      <c r="Q17" s="9"/>
    </row>
    <row r="18" spans="1:17" ht="15.75">
      <c r="A18" s="26" t="s">
        <v>28</v>
      </c>
      <c r="B18" s="27"/>
      <c r="C18" s="28"/>
      <c r="D18" s="29">
        <f t="shared" ref="D18:N18" si="5">SUM(D19:D23)</f>
        <v>142079</v>
      </c>
      <c r="E18" s="29">
        <f t="shared" si="5"/>
        <v>125101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4991088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5258268</v>
      </c>
      <c r="P18" s="41">
        <f t="shared" si="1"/>
        <v>349.66538103471208</v>
      </c>
      <c r="Q18" s="10"/>
    </row>
    <row r="19" spans="1:17">
      <c r="A19" s="12"/>
      <c r="B19" s="42">
        <v>533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1921719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1921719</v>
      </c>
      <c r="P19" s="44">
        <f t="shared" si="1"/>
        <v>127.79086314669505</v>
      </c>
      <c r="Q19" s="9"/>
    </row>
    <row r="20" spans="1:17">
      <c r="A20" s="12"/>
      <c r="B20" s="42">
        <v>534</v>
      </c>
      <c r="C20" s="19" t="s">
        <v>29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1276211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1276211</v>
      </c>
      <c r="P20" s="44">
        <f t="shared" si="1"/>
        <v>84.865740125016629</v>
      </c>
      <c r="Q20" s="9"/>
    </row>
    <row r="21" spans="1:17">
      <c r="A21" s="12"/>
      <c r="B21" s="42">
        <v>535</v>
      </c>
      <c r="C21" s="19" t="s">
        <v>55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1793158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1793158</v>
      </c>
      <c r="P21" s="44">
        <f t="shared" si="1"/>
        <v>119.24178747173826</v>
      </c>
      <c r="Q21" s="9"/>
    </row>
    <row r="22" spans="1:17">
      <c r="A22" s="12"/>
      <c r="B22" s="42">
        <v>538</v>
      </c>
      <c r="C22" s="19" t="s">
        <v>31</v>
      </c>
      <c r="D22" s="43">
        <v>0</v>
      </c>
      <c r="E22" s="43">
        <v>125101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125101</v>
      </c>
      <c r="P22" s="44">
        <f t="shared" si="1"/>
        <v>8.3189918872190454</v>
      </c>
      <c r="Q22" s="9"/>
    </row>
    <row r="23" spans="1:17">
      <c r="A23" s="12"/>
      <c r="B23" s="42">
        <v>539</v>
      </c>
      <c r="C23" s="19" t="s">
        <v>32</v>
      </c>
      <c r="D23" s="43">
        <v>142079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142079</v>
      </c>
      <c r="P23" s="44">
        <f t="shared" si="1"/>
        <v>9.4479984040430907</v>
      </c>
      <c r="Q23" s="9"/>
    </row>
    <row r="24" spans="1:17" ht="15.75">
      <c r="A24" s="26" t="s">
        <v>33</v>
      </c>
      <c r="B24" s="27"/>
      <c r="C24" s="28"/>
      <c r="D24" s="29">
        <f t="shared" ref="D24:N24" si="6">SUM(D25:D25)</f>
        <v>276930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4"/>
        <v>276930</v>
      </c>
      <c r="P24" s="41">
        <f t="shared" si="1"/>
        <v>18.415347785609789</v>
      </c>
      <c r="Q24" s="10"/>
    </row>
    <row r="25" spans="1:17">
      <c r="A25" s="12"/>
      <c r="B25" s="42">
        <v>541</v>
      </c>
      <c r="C25" s="19" t="s">
        <v>34</v>
      </c>
      <c r="D25" s="43">
        <v>276930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276930</v>
      </c>
      <c r="P25" s="44">
        <f t="shared" si="1"/>
        <v>18.415347785609789</v>
      </c>
      <c r="Q25" s="9"/>
    </row>
    <row r="26" spans="1:17" ht="15.75">
      <c r="A26" s="26" t="s">
        <v>65</v>
      </c>
      <c r="B26" s="27"/>
      <c r="C26" s="28"/>
      <c r="D26" s="29">
        <f t="shared" ref="D26:N26" si="7">SUM(D27:D27)</f>
        <v>0</v>
      </c>
      <c r="E26" s="29">
        <f t="shared" si="7"/>
        <v>926733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926733</v>
      </c>
      <c r="P26" s="41">
        <f t="shared" si="1"/>
        <v>61.626080595823915</v>
      </c>
      <c r="Q26" s="10"/>
    </row>
    <row r="27" spans="1:17">
      <c r="A27" s="90"/>
      <c r="B27" s="91">
        <v>552</v>
      </c>
      <c r="C27" s="92" t="s">
        <v>66</v>
      </c>
      <c r="D27" s="43">
        <v>0</v>
      </c>
      <c r="E27" s="43">
        <v>926733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926733</v>
      </c>
      <c r="P27" s="44">
        <f t="shared" si="1"/>
        <v>61.626080595823915</v>
      </c>
      <c r="Q27" s="9"/>
    </row>
    <row r="28" spans="1:17" ht="15.75">
      <c r="A28" s="26" t="s">
        <v>48</v>
      </c>
      <c r="B28" s="27"/>
      <c r="C28" s="28"/>
      <c r="D28" s="29">
        <f t="shared" ref="D28:N28" si="8">SUM(D29:D29)</f>
        <v>149013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149013</v>
      </c>
      <c r="P28" s="41">
        <f t="shared" si="1"/>
        <v>9.9090969543822318</v>
      </c>
      <c r="Q28" s="10"/>
    </row>
    <row r="29" spans="1:17">
      <c r="A29" s="12"/>
      <c r="B29" s="42">
        <v>569</v>
      </c>
      <c r="C29" s="19" t="s">
        <v>49</v>
      </c>
      <c r="D29" s="43">
        <v>149013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149013</v>
      </c>
      <c r="P29" s="44">
        <f t="shared" si="1"/>
        <v>9.9090969543822318</v>
      </c>
      <c r="Q29" s="9"/>
    </row>
    <row r="30" spans="1:17" ht="15.75">
      <c r="A30" s="26" t="s">
        <v>35</v>
      </c>
      <c r="B30" s="27"/>
      <c r="C30" s="28"/>
      <c r="D30" s="29">
        <f t="shared" ref="D30:N30" si="9">SUM(D31:D33)</f>
        <v>429703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 t="shared" si="4"/>
        <v>429703</v>
      </c>
      <c r="P30" s="41">
        <f t="shared" si="1"/>
        <v>28.574477989094294</v>
      </c>
      <c r="Q30" s="9"/>
    </row>
    <row r="31" spans="1:17">
      <c r="A31" s="12"/>
      <c r="B31" s="42">
        <v>571</v>
      </c>
      <c r="C31" s="19" t="s">
        <v>36</v>
      </c>
      <c r="D31" s="43">
        <v>127225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127225</v>
      </c>
      <c r="P31" s="44">
        <f t="shared" si="1"/>
        <v>8.4602340736800112</v>
      </c>
      <c r="Q31" s="9"/>
    </row>
    <row r="32" spans="1:17">
      <c r="A32" s="12"/>
      <c r="B32" s="42">
        <v>572</v>
      </c>
      <c r="C32" s="19" t="s">
        <v>37</v>
      </c>
      <c r="D32" s="43">
        <v>272670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272670</v>
      </c>
      <c r="P32" s="44">
        <f t="shared" si="1"/>
        <v>18.132065434233276</v>
      </c>
      <c r="Q32" s="9"/>
    </row>
    <row r="33" spans="1:120">
      <c r="A33" s="12"/>
      <c r="B33" s="42">
        <v>573</v>
      </c>
      <c r="C33" s="19" t="s">
        <v>74</v>
      </c>
      <c r="D33" s="43">
        <v>29808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4"/>
        <v>29808</v>
      </c>
      <c r="P33" s="44">
        <f t="shared" si="1"/>
        <v>1.9821784811810081</v>
      </c>
      <c r="Q33" s="9"/>
    </row>
    <row r="34" spans="1:120" ht="15.75">
      <c r="A34" s="26" t="s">
        <v>40</v>
      </c>
      <c r="B34" s="27"/>
      <c r="C34" s="28"/>
      <c r="D34" s="29">
        <f t="shared" ref="D34:N34" si="10">SUM(D35:D35)</f>
        <v>0</v>
      </c>
      <c r="E34" s="29">
        <f t="shared" si="10"/>
        <v>12666</v>
      </c>
      <c r="F34" s="29">
        <f t="shared" si="10"/>
        <v>0</v>
      </c>
      <c r="G34" s="29">
        <f t="shared" si="10"/>
        <v>0</v>
      </c>
      <c r="H34" s="29">
        <f t="shared" si="10"/>
        <v>0</v>
      </c>
      <c r="I34" s="29">
        <f t="shared" si="10"/>
        <v>127066</v>
      </c>
      <c r="J34" s="29">
        <f t="shared" si="10"/>
        <v>0</v>
      </c>
      <c r="K34" s="29">
        <f t="shared" si="10"/>
        <v>0</v>
      </c>
      <c r="L34" s="29">
        <f t="shared" si="10"/>
        <v>0</v>
      </c>
      <c r="M34" s="29">
        <f t="shared" si="10"/>
        <v>0</v>
      </c>
      <c r="N34" s="29">
        <f t="shared" si="10"/>
        <v>0</v>
      </c>
      <c r="O34" s="29">
        <f t="shared" si="4"/>
        <v>139732</v>
      </c>
      <c r="P34" s="41">
        <f t="shared" si="1"/>
        <v>9.2919271179678145</v>
      </c>
      <c r="Q34" s="9"/>
    </row>
    <row r="35" spans="1:120" ht="15.75" thickBot="1">
      <c r="A35" s="12"/>
      <c r="B35" s="42">
        <v>581</v>
      </c>
      <c r="C35" s="19" t="s">
        <v>93</v>
      </c>
      <c r="D35" s="43">
        <v>0</v>
      </c>
      <c r="E35" s="43">
        <v>12666</v>
      </c>
      <c r="F35" s="43">
        <v>0</v>
      </c>
      <c r="G35" s="43">
        <v>0</v>
      </c>
      <c r="H35" s="43">
        <v>0</v>
      </c>
      <c r="I35" s="43">
        <v>127066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4"/>
        <v>139732</v>
      </c>
      <c r="P35" s="44">
        <f t="shared" si="1"/>
        <v>9.2919271179678145</v>
      </c>
      <c r="Q35" s="9"/>
    </row>
    <row r="36" spans="1:120" ht="16.5" thickBot="1">
      <c r="A36" s="13" t="s">
        <v>10</v>
      </c>
      <c r="B36" s="21"/>
      <c r="C36" s="20"/>
      <c r="D36" s="14">
        <f>SUM(D5,D13,D18,D24,D26,D28,D30,D34)</f>
        <v>9566949</v>
      </c>
      <c r="E36" s="14">
        <f t="shared" ref="E36:N36" si="11">SUM(E5,E13,E18,E24,E26,E28,E30,E34)</f>
        <v>1064500</v>
      </c>
      <c r="F36" s="14">
        <f t="shared" si="11"/>
        <v>0</v>
      </c>
      <c r="G36" s="14">
        <f t="shared" si="11"/>
        <v>0</v>
      </c>
      <c r="H36" s="14">
        <f t="shared" si="11"/>
        <v>0</v>
      </c>
      <c r="I36" s="14">
        <f t="shared" si="11"/>
        <v>5118154</v>
      </c>
      <c r="J36" s="14">
        <f t="shared" si="11"/>
        <v>0</v>
      </c>
      <c r="K36" s="14">
        <f t="shared" si="11"/>
        <v>0</v>
      </c>
      <c r="L36" s="14">
        <f t="shared" si="11"/>
        <v>0</v>
      </c>
      <c r="M36" s="14">
        <f t="shared" si="11"/>
        <v>0</v>
      </c>
      <c r="N36" s="14">
        <f t="shared" si="11"/>
        <v>0</v>
      </c>
      <c r="O36" s="14">
        <f t="shared" si="4"/>
        <v>15749603</v>
      </c>
      <c r="P36" s="35">
        <f t="shared" si="1"/>
        <v>1047.3203218513099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163" t="s">
        <v>94</v>
      </c>
      <c r="N38" s="163"/>
      <c r="O38" s="163"/>
      <c r="P38" s="39">
        <v>15038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45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1344545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1344545</v>
      </c>
      <c r="O5" s="30">
        <f t="shared" ref="O5:O36" si="1">(N5/O$38)</f>
        <v>102.0527514231499</v>
      </c>
      <c r="P5" s="6"/>
    </row>
    <row r="6" spans="1:133">
      <c r="A6" s="12"/>
      <c r="B6" s="42">
        <v>511</v>
      </c>
      <c r="C6" s="19" t="s">
        <v>19</v>
      </c>
      <c r="D6" s="43">
        <v>38474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38474</v>
      </c>
      <c r="O6" s="44">
        <f t="shared" si="1"/>
        <v>2.9202277039848199</v>
      </c>
      <c r="P6" s="9"/>
    </row>
    <row r="7" spans="1:133">
      <c r="A7" s="12"/>
      <c r="B7" s="42">
        <v>512</v>
      </c>
      <c r="C7" s="19" t="s">
        <v>20</v>
      </c>
      <c r="D7" s="43">
        <v>235999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235999</v>
      </c>
      <c r="O7" s="44">
        <f t="shared" si="1"/>
        <v>17.912637571157497</v>
      </c>
      <c r="P7" s="9"/>
    </row>
    <row r="8" spans="1:133">
      <c r="A8" s="12"/>
      <c r="B8" s="42">
        <v>513</v>
      </c>
      <c r="C8" s="19" t="s">
        <v>21</v>
      </c>
      <c r="D8" s="43">
        <v>385814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385814</v>
      </c>
      <c r="O8" s="44">
        <f t="shared" si="1"/>
        <v>29.283795066413663</v>
      </c>
      <c r="P8" s="9"/>
    </row>
    <row r="9" spans="1:133">
      <c r="A9" s="12"/>
      <c r="B9" s="42">
        <v>514</v>
      </c>
      <c r="C9" s="19" t="s">
        <v>22</v>
      </c>
      <c r="D9" s="43">
        <v>118829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118829</v>
      </c>
      <c r="O9" s="44">
        <f t="shared" si="1"/>
        <v>9.0192789373814044</v>
      </c>
      <c r="P9" s="9"/>
    </row>
    <row r="10" spans="1:133">
      <c r="A10" s="12"/>
      <c r="B10" s="42">
        <v>515</v>
      </c>
      <c r="C10" s="19" t="s">
        <v>23</v>
      </c>
      <c r="D10" s="43">
        <v>207651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207651</v>
      </c>
      <c r="O10" s="44">
        <f t="shared" si="1"/>
        <v>15.760986717267553</v>
      </c>
      <c r="P10" s="9"/>
    </row>
    <row r="11" spans="1:133">
      <c r="A11" s="12"/>
      <c r="B11" s="42">
        <v>516</v>
      </c>
      <c r="C11" s="19" t="s">
        <v>47</v>
      </c>
      <c r="D11" s="43">
        <v>105751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105751</v>
      </c>
      <c r="O11" s="44">
        <f t="shared" si="1"/>
        <v>8.0266413662239096</v>
      </c>
      <c r="P11" s="9"/>
    </row>
    <row r="12" spans="1:133">
      <c r="A12" s="12"/>
      <c r="B12" s="42">
        <v>519</v>
      </c>
      <c r="C12" s="19" t="s">
        <v>61</v>
      </c>
      <c r="D12" s="43">
        <v>252027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252027</v>
      </c>
      <c r="O12" s="44">
        <f t="shared" si="1"/>
        <v>19.129184060721062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4092120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6" si="4">SUM(D13:M13)</f>
        <v>4092120</v>
      </c>
      <c r="O13" s="41">
        <f t="shared" si="1"/>
        <v>310.59734345351046</v>
      </c>
      <c r="P13" s="10"/>
    </row>
    <row r="14" spans="1:133">
      <c r="A14" s="12"/>
      <c r="B14" s="42">
        <v>521</v>
      </c>
      <c r="C14" s="19" t="s">
        <v>26</v>
      </c>
      <c r="D14" s="43">
        <v>1392148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1392148</v>
      </c>
      <c r="O14" s="44">
        <f t="shared" si="1"/>
        <v>105.66588235294118</v>
      </c>
      <c r="P14" s="9"/>
    </row>
    <row r="15" spans="1:133">
      <c r="A15" s="12"/>
      <c r="B15" s="42">
        <v>522</v>
      </c>
      <c r="C15" s="19" t="s">
        <v>27</v>
      </c>
      <c r="D15" s="43">
        <v>1556063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1556063</v>
      </c>
      <c r="O15" s="44">
        <f t="shared" si="1"/>
        <v>118.1072485768501</v>
      </c>
      <c r="P15" s="9"/>
    </row>
    <row r="16" spans="1:133">
      <c r="A16" s="12"/>
      <c r="B16" s="42">
        <v>524</v>
      </c>
      <c r="C16" s="19" t="s">
        <v>78</v>
      </c>
      <c r="D16" s="43">
        <v>956125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956125</v>
      </c>
      <c r="O16" s="44">
        <f t="shared" si="1"/>
        <v>72.571157495256173</v>
      </c>
      <c r="P16" s="9"/>
    </row>
    <row r="17" spans="1:16">
      <c r="A17" s="12"/>
      <c r="B17" s="42">
        <v>529</v>
      </c>
      <c r="C17" s="19" t="s">
        <v>58</v>
      </c>
      <c r="D17" s="43">
        <v>187784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187784</v>
      </c>
      <c r="O17" s="44">
        <f t="shared" si="1"/>
        <v>14.253055028462999</v>
      </c>
      <c r="P17" s="9"/>
    </row>
    <row r="18" spans="1:16" ht="15.75">
      <c r="A18" s="26" t="s">
        <v>28</v>
      </c>
      <c r="B18" s="27"/>
      <c r="C18" s="28"/>
      <c r="D18" s="29">
        <f t="shared" ref="D18:M18" si="5">SUM(D19:D23)</f>
        <v>107180</v>
      </c>
      <c r="E18" s="29">
        <f t="shared" si="5"/>
        <v>215694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5211294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5534168</v>
      </c>
      <c r="O18" s="41">
        <f t="shared" si="1"/>
        <v>420.05070208728654</v>
      </c>
      <c r="P18" s="10"/>
    </row>
    <row r="19" spans="1:16">
      <c r="A19" s="12"/>
      <c r="B19" s="42">
        <v>533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2171753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2171753</v>
      </c>
      <c r="O19" s="44">
        <f t="shared" si="1"/>
        <v>164.83893738140418</v>
      </c>
      <c r="P19" s="9"/>
    </row>
    <row r="20" spans="1:16">
      <c r="A20" s="12"/>
      <c r="B20" s="42">
        <v>534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1228942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1228942</v>
      </c>
      <c r="O20" s="44">
        <f t="shared" si="1"/>
        <v>93.278330170777991</v>
      </c>
      <c r="P20" s="9"/>
    </row>
    <row r="21" spans="1:16">
      <c r="A21" s="12"/>
      <c r="B21" s="42">
        <v>535</v>
      </c>
      <c r="C21" s="19" t="s">
        <v>55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1810599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1810599</v>
      </c>
      <c r="O21" s="44">
        <f t="shared" si="1"/>
        <v>137.42686907020874</v>
      </c>
      <c r="P21" s="9"/>
    </row>
    <row r="22" spans="1:16">
      <c r="A22" s="12"/>
      <c r="B22" s="42">
        <v>538</v>
      </c>
      <c r="C22" s="19" t="s">
        <v>63</v>
      </c>
      <c r="D22" s="43">
        <v>0</v>
      </c>
      <c r="E22" s="43">
        <v>215694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215694</v>
      </c>
      <c r="O22" s="44">
        <f t="shared" si="1"/>
        <v>16.37146110056926</v>
      </c>
      <c r="P22" s="9"/>
    </row>
    <row r="23" spans="1:16">
      <c r="A23" s="12"/>
      <c r="B23" s="42">
        <v>539</v>
      </c>
      <c r="C23" s="19" t="s">
        <v>32</v>
      </c>
      <c r="D23" s="43">
        <v>107180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107180</v>
      </c>
      <c r="O23" s="44">
        <f t="shared" si="1"/>
        <v>8.1351043643263754</v>
      </c>
      <c r="P23" s="9"/>
    </row>
    <row r="24" spans="1:16" ht="15.75">
      <c r="A24" s="26" t="s">
        <v>33</v>
      </c>
      <c r="B24" s="27"/>
      <c r="C24" s="28"/>
      <c r="D24" s="29">
        <f t="shared" ref="D24:M24" si="6">SUM(D25:D25)</f>
        <v>450068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450068</v>
      </c>
      <c r="O24" s="41">
        <f t="shared" si="1"/>
        <v>34.160759013282735</v>
      </c>
      <c r="P24" s="10"/>
    </row>
    <row r="25" spans="1:16">
      <c r="A25" s="12"/>
      <c r="B25" s="42">
        <v>541</v>
      </c>
      <c r="C25" s="19" t="s">
        <v>64</v>
      </c>
      <c r="D25" s="43">
        <v>450068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450068</v>
      </c>
      <c r="O25" s="44">
        <f t="shared" si="1"/>
        <v>34.160759013282735</v>
      </c>
      <c r="P25" s="9"/>
    </row>
    <row r="26" spans="1:16" ht="15.75">
      <c r="A26" s="26" t="s">
        <v>65</v>
      </c>
      <c r="B26" s="27"/>
      <c r="C26" s="28"/>
      <c r="D26" s="29">
        <f t="shared" ref="D26:M26" si="7">SUM(D27:D27)</f>
        <v>0</v>
      </c>
      <c r="E26" s="29">
        <f t="shared" si="7"/>
        <v>1542290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1542290</v>
      </c>
      <c r="O26" s="41">
        <f t="shared" si="1"/>
        <v>117.0618595825427</v>
      </c>
      <c r="P26" s="10"/>
    </row>
    <row r="27" spans="1:16">
      <c r="A27" s="90"/>
      <c r="B27" s="91">
        <v>552</v>
      </c>
      <c r="C27" s="92" t="s">
        <v>66</v>
      </c>
      <c r="D27" s="43">
        <v>0</v>
      </c>
      <c r="E27" s="43">
        <v>1542290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1542290</v>
      </c>
      <c r="O27" s="44">
        <f t="shared" si="1"/>
        <v>117.0618595825427</v>
      </c>
      <c r="P27" s="9"/>
    </row>
    <row r="28" spans="1:16" ht="15.75">
      <c r="A28" s="26" t="s">
        <v>48</v>
      </c>
      <c r="B28" s="27"/>
      <c r="C28" s="28"/>
      <c r="D28" s="29">
        <f t="shared" ref="D28:M28" si="8">SUM(D29:D29)</f>
        <v>133122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133122</v>
      </c>
      <c r="O28" s="41">
        <f t="shared" si="1"/>
        <v>10.104136622390891</v>
      </c>
      <c r="P28" s="10"/>
    </row>
    <row r="29" spans="1:16">
      <c r="A29" s="12"/>
      <c r="B29" s="42">
        <v>569</v>
      </c>
      <c r="C29" s="19" t="s">
        <v>49</v>
      </c>
      <c r="D29" s="43">
        <v>133122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133122</v>
      </c>
      <c r="O29" s="44">
        <f t="shared" si="1"/>
        <v>10.104136622390891</v>
      </c>
      <c r="P29" s="9"/>
    </row>
    <row r="30" spans="1:16" ht="15.75">
      <c r="A30" s="26" t="s">
        <v>35</v>
      </c>
      <c r="B30" s="27"/>
      <c r="C30" s="28"/>
      <c r="D30" s="29">
        <f t="shared" ref="D30:M30" si="9">SUM(D31:D33)</f>
        <v>515772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515772</v>
      </c>
      <c r="O30" s="41">
        <f t="shared" si="1"/>
        <v>39.147779886148008</v>
      </c>
      <c r="P30" s="9"/>
    </row>
    <row r="31" spans="1:16">
      <c r="A31" s="12"/>
      <c r="B31" s="42">
        <v>571</v>
      </c>
      <c r="C31" s="19" t="s">
        <v>36</v>
      </c>
      <c r="D31" s="43">
        <v>129182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129182</v>
      </c>
      <c r="O31" s="44">
        <f t="shared" si="1"/>
        <v>9.805085388994307</v>
      </c>
      <c r="P31" s="9"/>
    </row>
    <row r="32" spans="1:16">
      <c r="A32" s="12"/>
      <c r="B32" s="42">
        <v>572</v>
      </c>
      <c r="C32" s="19" t="s">
        <v>67</v>
      </c>
      <c r="D32" s="43">
        <v>356927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356927</v>
      </c>
      <c r="O32" s="44">
        <f t="shared" si="1"/>
        <v>27.091233396584439</v>
      </c>
      <c r="P32" s="9"/>
    </row>
    <row r="33" spans="1:119">
      <c r="A33" s="12"/>
      <c r="B33" s="42">
        <v>573</v>
      </c>
      <c r="C33" s="19" t="s">
        <v>74</v>
      </c>
      <c r="D33" s="43">
        <v>29663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29663</v>
      </c>
      <c r="O33" s="44">
        <f t="shared" si="1"/>
        <v>2.25146110056926</v>
      </c>
      <c r="P33" s="9"/>
    </row>
    <row r="34" spans="1:119" ht="15.75">
      <c r="A34" s="26" t="s">
        <v>68</v>
      </c>
      <c r="B34" s="27"/>
      <c r="C34" s="28"/>
      <c r="D34" s="29">
        <f t="shared" ref="D34:M34" si="10">SUM(D35:D35)</f>
        <v>9134</v>
      </c>
      <c r="E34" s="29">
        <f t="shared" si="10"/>
        <v>1745064</v>
      </c>
      <c r="F34" s="29">
        <f t="shared" si="10"/>
        <v>0</v>
      </c>
      <c r="G34" s="29">
        <f t="shared" si="10"/>
        <v>0</v>
      </c>
      <c r="H34" s="29">
        <f t="shared" si="10"/>
        <v>0</v>
      </c>
      <c r="I34" s="29">
        <f t="shared" si="10"/>
        <v>183739</v>
      </c>
      <c r="J34" s="29">
        <f t="shared" si="10"/>
        <v>0</v>
      </c>
      <c r="K34" s="29">
        <f t="shared" si="10"/>
        <v>0</v>
      </c>
      <c r="L34" s="29">
        <f t="shared" si="10"/>
        <v>0</v>
      </c>
      <c r="M34" s="29">
        <f t="shared" si="10"/>
        <v>0</v>
      </c>
      <c r="N34" s="29">
        <f t="shared" si="4"/>
        <v>1937937</v>
      </c>
      <c r="O34" s="41">
        <f t="shared" si="1"/>
        <v>147.09199240986717</v>
      </c>
      <c r="P34" s="9"/>
    </row>
    <row r="35" spans="1:119" ht="15.75" thickBot="1">
      <c r="A35" s="12"/>
      <c r="B35" s="42">
        <v>581</v>
      </c>
      <c r="C35" s="19" t="s">
        <v>69</v>
      </c>
      <c r="D35" s="43">
        <v>9134</v>
      </c>
      <c r="E35" s="43">
        <v>1745064</v>
      </c>
      <c r="F35" s="43">
        <v>0</v>
      </c>
      <c r="G35" s="43">
        <v>0</v>
      </c>
      <c r="H35" s="43">
        <v>0</v>
      </c>
      <c r="I35" s="43">
        <v>183739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1937937</v>
      </c>
      <c r="O35" s="44">
        <f t="shared" si="1"/>
        <v>147.09199240986717</v>
      </c>
      <c r="P35" s="9"/>
    </row>
    <row r="36" spans="1:119" ht="16.5" thickBot="1">
      <c r="A36" s="13" t="s">
        <v>10</v>
      </c>
      <c r="B36" s="21"/>
      <c r="C36" s="20"/>
      <c r="D36" s="14">
        <f t="shared" ref="D36:M36" si="11">SUM(D5,D13,D18,D24,D26,D28,D30,D34)</f>
        <v>6651941</v>
      </c>
      <c r="E36" s="14">
        <f t="shared" si="11"/>
        <v>3503048</v>
      </c>
      <c r="F36" s="14">
        <f t="shared" si="11"/>
        <v>0</v>
      </c>
      <c r="G36" s="14">
        <f t="shared" si="11"/>
        <v>0</v>
      </c>
      <c r="H36" s="14">
        <f t="shared" si="11"/>
        <v>0</v>
      </c>
      <c r="I36" s="14">
        <f t="shared" si="11"/>
        <v>5395033</v>
      </c>
      <c r="J36" s="14">
        <f t="shared" si="11"/>
        <v>0</v>
      </c>
      <c r="K36" s="14">
        <f t="shared" si="11"/>
        <v>0</v>
      </c>
      <c r="L36" s="14">
        <f t="shared" si="11"/>
        <v>0</v>
      </c>
      <c r="M36" s="14">
        <f t="shared" si="11"/>
        <v>0</v>
      </c>
      <c r="N36" s="14">
        <f t="shared" si="4"/>
        <v>15550022</v>
      </c>
      <c r="O36" s="35">
        <f t="shared" si="1"/>
        <v>1180.2673244781784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163" t="s">
        <v>88</v>
      </c>
      <c r="M38" s="163"/>
      <c r="N38" s="163"/>
      <c r="O38" s="39">
        <v>13175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45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1457188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1457188</v>
      </c>
      <c r="O5" s="30">
        <f t="shared" ref="O5:O35" si="1">(N5/O$37)</f>
        <v>113.11814935569011</v>
      </c>
      <c r="P5" s="6"/>
    </row>
    <row r="6" spans="1:133">
      <c r="A6" s="12"/>
      <c r="B6" s="42">
        <v>511</v>
      </c>
      <c r="C6" s="19" t="s">
        <v>19</v>
      </c>
      <c r="D6" s="43">
        <v>41855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41855</v>
      </c>
      <c r="O6" s="44">
        <f t="shared" si="1"/>
        <v>3.2491072814780315</v>
      </c>
      <c r="P6" s="9"/>
    </row>
    <row r="7" spans="1:133">
      <c r="A7" s="12"/>
      <c r="B7" s="42">
        <v>512</v>
      </c>
      <c r="C7" s="19" t="s">
        <v>20</v>
      </c>
      <c r="D7" s="43">
        <v>218729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218729</v>
      </c>
      <c r="O7" s="44">
        <f t="shared" si="1"/>
        <v>16.979428660145938</v>
      </c>
      <c r="P7" s="9"/>
    </row>
    <row r="8" spans="1:133">
      <c r="A8" s="12"/>
      <c r="B8" s="42">
        <v>513</v>
      </c>
      <c r="C8" s="19" t="s">
        <v>21</v>
      </c>
      <c r="D8" s="43">
        <v>240277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240277</v>
      </c>
      <c r="O8" s="44">
        <f t="shared" si="1"/>
        <v>18.652150287222479</v>
      </c>
      <c r="P8" s="9"/>
    </row>
    <row r="9" spans="1:133">
      <c r="A9" s="12"/>
      <c r="B9" s="42">
        <v>514</v>
      </c>
      <c r="C9" s="19" t="s">
        <v>22</v>
      </c>
      <c r="D9" s="43">
        <v>117224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117224</v>
      </c>
      <c r="O9" s="44">
        <f t="shared" si="1"/>
        <v>9.0998292190653629</v>
      </c>
      <c r="P9" s="9"/>
    </row>
    <row r="10" spans="1:133">
      <c r="A10" s="12"/>
      <c r="B10" s="42">
        <v>515</v>
      </c>
      <c r="C10" s="19" t="s">
        <v>23</v>
      </c>
      <c r="D10" s="43">
        <v>144861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144861</v>
      </c>
      <c r="O10" s="44">
        <f t="shared" si="1"/>
        <v>11.245225896599907</v>
      </c>
      <c r="P10" s="9"/>
    </row>
    <row r="11" spans="1:133">
      <c r="A11" s="12"/>
      <c r="B11" s="42">
        <v>516</v>
      </c>
      <c r="C11" s="19" t="s">
        <v>47</v>
      </c>
      <c r="D11" s="43">
        <v>125105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125105</v>
      </c>
      <c r="O11" s="44">
        <f t="shared" si="1"/>
        <v>9.711613103555349</v>
      </c>
      <c r="P11" s="9"/>
    </row>
    <row r="12" spans="1:133">
      <c r="A12" s="12"/>
      <c r="B12" s="42">
        <v>519</v>
      </c>
      <c r="C12" s="19" t="s">
        <v>61</v>
      </c>
      <c r="D12" s="43">
        <v>569137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569137</v>
      </c>
      <c r="O12" s="44">
        <f t="shared" si="1"/>
        <v>44.180794907623039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3816957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3816957</v>
      </c>
      <c r="O13" s="41">
        <f t="shared" si="1"/>
        <v>296.30158360503026</v>
      </c>
      <c r="P13" s="10"/>
    </row>
    <row r="14" spans="1:133">
      <c r="A14" s="12"/>
      <c r="B14" s="42">
        <v>521</v>
      </c>
      <c r="C14" s="19" t="s">
        <v>26</v>
      </c>
      <c r="D14" s="43">
        <v>1308610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1308610</v>
      </c>
      <c r="O14" s="44">
        <f t="shared" si="1"/>
        <v>101.58438130725042</v>
      </c>
      <c r="P14" s="9"/>
    </row>
    <row r="15" spans="1:133">
      <c r="A15" s="12"/>
      <c r="B15" s="42">
        <v>522</v>
      </c>
      <c r="C15" s="19" t="s">
        <v>27</v>
      </c>
      <c r="D15" s="43">
        <v>1554597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1554597</v>
      </c>
      <c r="O15" s="44">
        <f t="shared" si="1"/>
        <v>120.67978574755473</v>
      </c>
      <c r="P15" s="9"/>
    </row>
    <row r="16" spans="1:133">
      <c r="A16" s="12"/>
      <c r="B16" s="42">
        <v>524</v>
      </c>
      <c r="C16" s="19" t="s">
        <v>78</v>
      </c>
      <c r="D16" s="43">
        <v>753345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753345</v>
      </c>
      <c r="O16" s="44">
        <f t="shared" si="1"/>
        <v>58.480437820214256</v>
      </c>
      <c r="P16" s="9"/>
    </row>
    <row r="17" spans="1:16">
      <c r="A17" s="12"/>
      <c r="B17" s="42">
        <v>529</v>
      </c>
      <c r="C17" s="19" t="s">
        <v>58</v>
      </c>
      <c r="D17" s="43">
        <v>200405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200405</v>
      </c>
      <c r="O17" s="44">
        <f t="shared" si="1"/>
        <v>15.556978730010869</v>
      </c>
      <c r="P17" s="9"/>
    </row>
    <row r="18" spans="1:16" ht="15.75">
      <c r="A18" s="26" t="s">
        <v>28</v>
      </c>
      <c r="B18" s="27"/>
      <c r="C18" s="28"/>
      <c r="D18" s="29">
        <f t="shared" ref="D18:M18" si="5">SUM(D19:D22)</f>
        <v>392220</v>
      </c>
      <c r="E18" s="29">
        <f t="shared" si="5"/>
        <v>264091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4760351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5416662</v>
      </c>
      <c r="O18" s="41">
        <f t="shared" si="1"/>
        <v>420.48299953423384</v>
      </c>
      <c r="P18" s="10"/>
    </row>
    <row r="19" spans="1:16">
      <c r="A19" s="12"/>
      <c r="B19" s="42">
        <v>534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1153115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1153115</v>
      </c>
      <c r="O19" s="44">
        <f t="shared" si="1"/>
        <v>89.513662474770996</v>
      </c>
      <c r="P19" s="9"/>
    </row>
    <row r="20" spans="1:16">
      <c r="A20" s="12"/>
      <c r="B20" s="42">
        <v>536</v>
      </c>
      <c r="C20" s="19" t="s">
        <v>79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3607236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3607236</v>
      </c>
      <c r="O20" s="44">
        <f t="shared" si="1"/>
        <v>280.02142524452722</v>
      </c>
      <c r="P20" s="9"/>
    </row>
    <row r="21" spans="1:16">
      <c r="A21" s="12"/>
      <c r="B21" s="42">
        <v>538</v>
      </c>
      <c r="C21" s="19" t="s">
        <v>63</v>
      </c>
      <c r="D21" s="43">
        <v>0</v>
      </c>
      <c r="E21" s="43">
        <v>264091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264091</v>
      </c>
      <c r="O21" s="44">
        <f t="shared" si="1"/>
        <v>20.500776276975625</v>
      </c>
      <c r="P21" s="9"/>
    </row>
    <row r="22" spans="1:16">
      <c r="A22" s="12"/>
      <c r="B22" s="42">
        <v>539</v>
      </c>
      <c r="C22" s="19" t="s">
        <v>32</v>
      </c>
      <c r="D22" s="43">
        <v>392220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392220</v>
      </c>
      <c r="O22" s="44">
        <f t="shared" si="1"/>
        <v>30.447135537959944</v>
      </c>
      <c r="P22" s="9"/>
    </row>
    <row r="23" spans="1:16" ht="15.75">
      <c r="A23" s="26" t="s">
        <v>33</v>
      </c>
      <c r="B23" s="27"/>
      <c r="C23" s="28"/>
      <c r="D23" s="29">
        <f t="shared" ref="D23:M23" si="6">SUM(D24:D24)</f>
        <v>433023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433023</v>
      </c>
      <c r="O23" s="41">
        <f t="shared" si="1"/>
        <v>33.614578481602237</v>
      </c>
      <c r="P23" s="10"/>
    </row>
    <row r="24" spans="1:16">
      <c r="A24" s="12"/>
      <c r="B24" s="42">
        <v>541</v>
      </c>
      <c r="C24" s="19" t="s">
        <v>64</v>
      </c>
      <c r="D24" s="43">
        <v>433023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433023</v>
      </c>
      <c r="O24" s="44">
        <f t="shared" si="1"/>
        <v>33.614578481602237</v>
      </c>
      <c r="P24" s="9"/>
    </row>
    <row r="25" spans="1:16" ht="15.75">
      <c r="A25" s="26" t="s">
        <v>65</v>
      </c>
      <c r="B25" s="27"/>
      <c r="C25" s="28"/>
      <c r="D25" s="29">
        <f t="shared" ref="D25:M25" si="7">SUM(D26:D26)</f>
        <v>0</v>
      </c>
      <c r="E25" s="29">
        <f t="shared" si="7"/>
        <v>139066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139066</v>
      </c>
      <c r="O25" s="41">
        <f t="shared" si="1"/>
        <v>10.795373389225276</v>
      </c>
      <c r="P25" s="10"/>
    </row>
    <row r="26" spans="1:16">
      <c r="A26" s="90"/>
      <c r="B26" s="91">
        <v>552</v>
      </c>
      <c r="C26" s="92" t="s">
        <v>66</v>
      </c>
      <c r="D26" s="43">
        <v>0</v>
      </c>
      <c r="E26" s="43">
        <v>139066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139066</v>
      </c>
      <c r="O26" s="44">
        <f t="shared" si="1"/>
        <v>10.795373389225276</v>
      </c>
      <c r="P26" s="9"/>
    </row>
    <row r="27" spans="1:16" ht="15.75">
      <c r="A27" s="26" t="s">
        <v>48</v>
      </c>
      <c r="B27" s="27"/>
      <c r="C27" s="28"/>
      <c r="D27" s="29">
        <f t="shared" ref="D27:M27" si="8">SUM(D28:D28)</f>
        <v>127097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127097</v>
      </c>
      <c r="O27" s="41">
        <f t="shared" si="1"/>
        <v>9.8662474770998294</v>
      </c>
      <c r="P27" s="10"/>
    </row>
    <row r="28" spans="1:16">
      <c r="A28" s="12"/>
      <c r="B28" s="42">
        <v>569</v>
      </c>
      <c r="C28" s="19" t="s">
        <v>49</v>
      </c>
      <c r="D28" s="43">
        <v>127097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127097</v>
      </c>
      <c r="O28" s="44">
        <f t="shared" si="1"/>
        <v>9.8662474770998294</v>
      </c>
      <c r="P28" s="9"/>
    </row>
    <row r="29" spans="1:16" ht="15.75">
      <c r="A29" s="26" t="s">
        <v>35</v>
      </c>
      <c r="B29" s="27"/>
      <c r="C29" s="28"/>
      <c r="D29" s="29">
        <f t="shared" ref="D29:M29" si="9">SUM(D30:D32)</f>
        <v>547855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547855</v>
      </c>
      <c r="O29" s="41">
        <f t="shared" si="1"/>
        <v>42.52872224809812</v>
      </c>
      <c r="P29" s="9"/>
    </row>
    <row r="30" spans="1:16">
      <c r="A30" s="12"/>
      <c r="B30" s="42">
        <v>571</v>
      </c>
      <c r="C30" s="19" t="s">
        <v>36</v>
      </c>
      <c r="D30" s="43">
        <v>89185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89185</v>
      </c>
      <c r="O30" s="44">
        <f t="shared" si="1"/>
        <v>6.9232262071106971</v>
      </c>
      <c r="P30" s="9"/>
    </row>
    <row r="31" spans="1:16">
      <c r="A31" s="12"/>
      <c r="B31" s="42">
        <v>572</v>
      </c>
      <c r="C31" s="19" t="s">
        <v>67</v>
      </c>
      <c r="D31" s="43">
        <v>384468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384468</v>
      </c>
      <c r="O31" s="44">
        <f t="shared" si="1"/>
        <v>29.845365626455518</v>
      </c>
      <c r="P31" s="9"/>
    </row>
    <row r="32" spans="1:16">
      <c r="A32" s="12"/>
      <c r="B32" s="42">
        <v>573</v>
      </c>
      <c r="C32" s="19" t="s">
        <v>74</v>
      </c>
      <c r="D32" s="43">
        <v>74202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74202</v>
      </c>
      <c r="O32" s="44">
        <f t="shared" si="1"/>
        <v>5.760130414531905</v>
      </c>
      <c r="P32" s="9"/>
    </row>
    <row r="33" spans="1:119" ht="15.75">
      <c r="A33" s="26" t="s">
        <v>68</v>
      </c>
      <c r="B33" s="27"/>
      <c r="C33" s="28"/>
      <c r="D33" s="29">
        <f t="shared" ref="D33:M33" si="10">SUM(D34:D34)</f>
        <v>0</v>
      </c>
      <c r="E33" s="29">
        <f t="shared" si="10"/>
        <v>0</v>
      </c>
      <c r="F33" s="29">
        <f t="shared" si="10"/>
        <v>0</v>
      </c>
      <c r="G33" s="29">
        <f t="shared" si="10"/>
        <v>0</v>
      </c>
      <c r="H33" s="29">
        <f t="shared" si="10"/>
        <v>0</v>
      </c>
      <c r="I33" s="29">
        <f t="shared" si="10"/>
        <v>125871</v>
      </c>
      <c r="J33" s="29">
        <f t="shared" si="10"/>
        <v>0</v>
      </c>
      <c r="K33" s="29">
        <f t="shared" si="10"/>
        <v>0</v>
      </c>
      <c r="L33" s="29">
        <f t="shared" si="10"/>
        <v>0</v>
      </c>
      <c r="M33" s="29">
        <f t="shared" si="10"/>
        <v>0</v>
      </c>
      <c r="N33" s="29">
        <f t="shared" si="4"/>
        <v>125871</v>
      </c>
      <c r="O33" s="41">
        <f t="shared" si="1"/>
        <v>9.7710759198882169</v>
      </c>
      <c r="P33" s="9"/>
    </row>
    <row r="34" spans="1:119" ht="15.75" thickBot="1">
      <c r="A34" s="12"/>
      <c r="B34" s="42">
        <v>581</v>
      </c>
      <c r="C34" s="19" t="s">
        <v>69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125871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125871</v>
      </c>
      <c r="O34" s="44">
        <f t="shared" si="1"/>
        <v>9.7710759198882169</v>
      </c>
      <c r="P34" s="9"/>
    </row>
    <row r="35" spans="1:119" ht="16.5" thickBot="1">
      <c r="A35" s="13" t="s">
        <v>10</v>
      </c>
      <c r="B35" s="21"/>
      <c r="C35" s="20"/>
      <c r="D35" s="14">
        <f t="shared" ref="D35:M35" si="11">SUM(D5,D13,D18,D23,D25,D27,D29,D33)</f>
        <v>6774340</v>
      </c>
      <c r="E35" s="14">
        <f t="shared" si="11"/>
        <v>403157</v>
      </c>
      <c r="F35" s="14">
        <f t="shared" si="11"/>
        <v>0</v>
      </c>
      <c r="G35" s="14">
        <f t="shared" si="11"/>
        <v>0</v>
      </c>
      <c r="H35" s="14">
        <f t="shared" si="11"/>
        <v>0</v>
      </c>
      <c r="I35" s="14">
        <f t="shared" si="11"/>
        <v>4886222</v>
      </c>
      <c r="J35" s="14">
        <f t="shared" si="11"/>
        <v>0</v>
      </c>
      <c r="K35" s="14">
        <f t="shared" si="11"/>
        <v>0</v>
      </c>
      <c r="L35" s="14">
        <f t="shared" si="11"/>
        <v>0</v>
      </c>
      <c r="M35" s="14">
        <f t="shared" si="11"/>
        <v>0</v>
      </c>
      <c r="N35" s="14">
        <f t="shared" si="4"/>
        <v>12063719</v>
      </c>
      <c r="O35" s="35">
        <f t="shared" si="1"/>
        <v>936.47873001086782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86</v>
      </c>
      <c r="M37" s="163"/>
      <c r="N37" s="163"/>
      <c r="O37" s="39">
        <v>12882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1239099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1239099</v>
      </c>
      <c r="O5" s="30">
        <f t="shared" ref="O5:O35" si="1">(N5/O$37)</f>
        <v>100.34815354713314</v>
      </c>
      <c r="P5" s="6"/>
    </row>
    <row r="6" spans="1:133">
      <c r="A6" s="12"/>
      <c r="B6" s="42">
        <v>511</v>
      </c>
      <c r="C6" s="19" t="s">
        <v>19</v>
      </c>
      <c r="D6" s="43">
        <v>40810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40810</v>
      </c>
      <c r="O6" s="44">
        <f t="shared" si="1"/>
        <v>3.3049886621315192</v>
      </c>
      <c r="P6" s="9"/>
    </row>
    <row r="7" spans="1:133">
      <c r="A7" s="12"/>
      <c r="B7" s="42">
        <v>512</v>
      </c>
      <c r="C7" s="19" t="s">
        <v>20</v>
      </c>
      <c r="D7" s="43">
        <v>222757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222757</v>
      </c>
      <c r="O7" s="44">
        <f t="shared" si="1"/>
        <v>18.039925494007125</v>
      </c>
      <c r="P7" s="9"/>
    </row>
    <row r="8" spans="1:133">
      <c r="A8" s="12"/>
      <c r="B8" s="42">
        <v>513</v>
      </c>
      <c r="C8" s="19" t="s">
        <v>21</v>
      </c>
      <c r="D8" s="43">
        <v>278629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278629</v>
      </c>
      <c r="O8" s="44">
        <f t="shared" si="1"/>
        <v>22.564706835114997</v>
      </c>
      <c r="P8" s="9"/>
    </row>
    <row r="9" spans="1:133">
      <c r="A9" s="12"/>
      <c r="B9" s="42">
        <v>514</v>
      </c>
      <c r="C9" s="19" t="s">
        <v>22</v>
      </c>
      <c r="D9" s="43">
        <v>133180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133180</v>
      </c>
      <c r="O9" s="44">
        <f t="shared" si="1"/>
        <v>10.78555231616456</v>
      </c>
      <c r="P9" s="9"/>
    </row>
    <row r="10" spans="1:133">
      <c r="A10" s="12"/>
      <c r="B10" s="42">
        <v>515</v>
      </c>
      <c r="C10" s="19" t="s">
        <v>23</v>
      </c>
      <c r="D10" s="43">
        <v>158995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158995</v>
      </c>
      <c r="O10" s="44">
        <f t="shared" si="1"/>
        <v>12.876174279235503</v>
      </c>
      <c r="P10" s="9"/>
    </row>
    <row r="11" spans="1:133">
      <c r="A11" s="12"/>
      <c r="B11" s="42">
        <v>516</v>
      </c>
      <c r="C11" s="19" t="s">
        <v>47</v>
      </c>
      <c r="D11" s="43">
        <v>77924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77924</v>
      </c>
      <c r="O11" s="44">
        <f t="shared" si="1"/>
        <v>6.3106575963718825</v>
      </c>
      <c r="P11" s="9"/>
    </row>
    <row r="12" spans="1:133">
      <c r="A12" s="12"/>
      <c r="B12" s="42">
        <v>519</v>
      </c>
      <c r="C12" s="19" t="s">
        <v>61</v>
      </c>
      <c r="D12" s="43">
        <v>326804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326804</v>
      </c>
      <c r="O12" s="44">
        <f t="shared" si="1"/>
        <v>26.466148364107546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3247937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3247937</v>
      </c>
      <c r="O13" s="41">
        <f t="shared" si="1"/>
        <v>263.03344671201813</v>
      </c>
      <c r="P13" s="10"/>
    </row>
    <row r="14" spans="1:133">
      <c r="A14" s="12"/>
      <c r="B14" s="42">
        <v>521</v>
      </c>
      <c r="C14" s="19" t="s">
        <v>26</v>
      </c>
      <c r="D14" s="43">
        <v>1210000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1210000</v>
      </c>
      <c r="O14" s="44">
        <f t="shared" si="1"/>
        <v>97.991577583414312</v>
      </c>
      <c r="P14" s="9"/>
    </row>
    <row r="15" spans="1:133">
      <c r="A15" s="12"/>
      <c r="B15" s="42">
        <v>522</v>
      </c>
      <c r="C15" s="19" t="s">
        <v>27</v>
      </c>
      <c r="D15" s="43">
        <v>1386363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1386363</v>
      </c>
      <c r="O15" s="44">
        <f t="shared" si="1"/>
        <v>112.2742954324587</v>
      </c>
      <c r="P15" s="9"/>
    </row>
    <row r="16" spans="1:133">
      <c r="A16" s="12"/>
      <c r="B16" s="42">
        <v>524</v>
      </c>
      <c r="C16" s="19" t="s">
        <v>78</v>
      </c>
      <c r="D16" s="43">
        <v>527024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527024</v>
      </c>
      <c r="O16" s="44">
        <f t="shared" si="1"/>
        <v>42.680919987042437</v>
      </c>
      <c r="P16" s="9"/>
    </row>
    <row r="17" spans="1:16">
      <c r="A17" s="12"/>
      <c r="B17" s="42">
        <v>529</v>
      </c>
      <c r="C17" s="19" t="s">
        <v>58</v>
      </c>
      <c r="D17" s="43">
        <v>124550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124550</v>
      </c>
      <c r="O17" s="44">
        <f t="shared" si="1"/>
        <v>10.08665370910269</v>
      </c>
      <c r="P17" s="9"/>
    </row>
    <row r="18" spans="1:16" ht="15.75">
      <c r="A18" s="26" t="s">
        <v>28</v>
      </c>
      <c r="B18" s="27"/>
      <c r="C18" s="28"/>
      <c r="D18" s="29">
        <f t="shared" ref="D18:M18" si="5">SUM(D19:D22)</f>
        <v>105484</v>
      </c>
      <c r="E18" s="29">
        <f t="shared" si="5"/>
        <v>145463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4265798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4516745</v>
      </c>
      <c r="O18" s="41">
        <f t="shared" si="1"/>
        <v>365.78757693553609</v>
      </c>
      <c r="P18" s="10"/>
    </row>
    <row r="19" spans="1:16">
      <c r="A19" s="12"/>
      <c r="B19" s="42">
        <v>534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1171939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1171939</v>
      </c>
      <c r="O19" s="44">
        <f t="shared" si="1"/>
        <v>94.909216067379333</v>
      </c>
      <c r="P19" s="9"/>
    </row>
    <row r="20" spans="1:16">
      <c r="A20" s="12"/>
      <c r="B20" s="42">
        <v>536</v>
      </c>
      <c r="C20" s="19" t="s">
        <v>79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3093859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3093859</v>
      </c>
      <c r="O20" s="44">
        <f t="shared" si="1"/>
        <v>250.55547457078069</v>
      </c>
      <c r="P20" s="9"/>
    </row>
    <row r="21" spans="1:16">
      <c r="A21" s="12"/>
      <c r="B21" s="42">
        <v>538</v>
      </c>
      <c r="C21" s="19" t="s">
        <v>63</v>
      </c>
      <c r="D21" s="43">
        <v>0</v>
      </c>
      <c r="E21" s="43">
        <v>145463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145463</v>
      </c>
      <c r="O21" s="44">
        <f t="shared" si="1"/>
        <v>11.780288305798511</v>
      </c>
      <c r="P21" s="9"/>
    </row>
    <row r="22" spans="1:16">
      <c r="A22" s="12"/>
      <c r="B22" s="42">
        <v>539</v>
      </c>
      <c r="C22" s="19" t="s">
        <v>32</v>
      </c>
      <c r="D22" s="43">
        <v>105484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105484</v>
      </c>
      <c r="O22" s="44">
        <f t="shared" si="1"/>
        <v>8.5425979915775834</v>
      </c>
      <c r="P22" s="9"/>
    </row>
    <row r="23" spans="1:16" ht="15.75">
      <c r="A23" s="26" t="s">
        <v>33</v>
      </c>
      <c r="B23" s="27"/>
      <c r="C23" s="28"/>
      <c r="D23" s="29">
        <f t="shared" ref="D23:M23" si="6">SUM(D24:D24)</f>
        <v>472249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472249</v>
      </c>
      <c r="O23" s="41">
        <f t="shared" si="1"/>
        <v>38.244978943958536</v>
      </c>
      <c r="P23" s="10"/>
    </row>
    <row r="24" spans="1:16">
      <c r="A24" s="12"/>
      <c r="B24" s="42">
        <v>541</v>
      </c>
      <c r="C24" s="19" t="s">
        <v>64</v>
      </c>
      <c r="D24" s="43">
        <v>472249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472249</v>
      </c>
      <c r="O24" s="44">
        <f t="shared" si="1"/>
        <v>38.244978943958536</v>
      </c>
      <c r="P24" s="9"/>
    </row>
    <row r="25" spans="1:16" ht="15.75">
      <c r="A25" s="26" t="s">
        <v>65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130589</v>
      </c>
      <c r="N25" s="29">
        <f t="shared" si="4"/>
        <v>130589</v>
      </c>
      <c r="O25" s="41">
        <f t="shared" si="1"/>
        <v>10.575720764496275</v>
      </c>
      <c r="P25" s="10"/>
    </row>
    <row r="26" spans="1:16">
      <c r="A26" s="90"/>
      <c r="B26" s="91">
        <v>552</v>
      </c>
      <c r="C26" s="92" t="s">
        <v>66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130589</v>
      </c>
      <c r="N26" s="43">
        <f t="shared" si="4"/>
        <v>130589</v>
      </c>
      <c r="O26" s="44">
        <f t="shared" si="1"/>
        <v>10.575720764496275</v>
      </c>
      <c r="P26" s="9"/>
    </row>
    <row r="27" spans="1:16" ht="15.75">
      <c r="A27" s="26" t="s">
        <v>48</v>
      </c>
      <c r="B27" s="27"/>
      <c r="C27" s="28"/>
      <c r="D27" s="29">
        <f t="shared" ref="D27:M27" si="8">SUM(D28:D28)</f>
        <v>108717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108717</v>
      </c>
      <c r="O27" s="41">
        <f t="shared" si="1"/>
        <v>8.8044217687074831</v>
      </c>
      <c r="P27" s="10"/>
    </row>
    <row r="28" spans="1:16">
      <c r="A28" s="12"/>
      <c r="B28" s="42">
        <v>569</v>
      </c>
      <c r="C28" s="19" t="s">
        <v>49</v>
      </c>
      <c r="D28" s="43">
        <v>108717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108717</v>
      </c>
      <c r="O28" s="44">
        <f t="shared" si="1"/>
        <v>8.8044217687074831</v>
      </c>
      <c r="P28" s="9"/>
    </row>
    <row r="29" spans="1:16" ht="15.75">
      <c r="A29" s="26" t="s">
        <v>35</v>
      </c>
      <c r="B29" s="27"/>
      <c r="C29" s="28"/>
      <c r="D29" s="29">
        <f t="shared" ref="D29:M29" si="9">SUM(D30:D32)</f>
        <v>229894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229894</v>
      </c>
      <c r="O29" s="41">
        <f t="shared" si="1"/>
        <v>18.617913832199548</v>
      </c>
      <c r="P29" s="9"/>
    </row>
    <row r="30" spans="1:16">
      <c r="A30" s="12"/>
      <c r="B30" s="42">
        <v>571</v>
      </c>
      <c r="C30" s="19" t="s">
        <v>36</v>
      </c>
      <c r="D30" s="43">
        <v>72465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72465</v>
      </c>
      <c r="O30" s="44">
        <f t="shared" si="1"/>
        <v>5.8685617103984447</v>
      </c>
      <c r="P30" s="9"/>
    </row>
    <row r="31" spans="1:16">
      <c r="A31" s="12"/>
      <c r="B31" s="42">
        <v>572</v>
      </c>
      <c r="C31" s="19" t="s">
        <v>67</v>
      </c>
      <c r="D31" s="43">
        <v>132797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132797</v>
      </c>
      <c r="O31" s="44">
        <f t="shared" si="1"/>
        <v>10.754535147392291</v>
      </c>
      <c r="P31" s="9"/>
    </row>
    <row r="32" spans="1:16">
      <c r="A32" s="12"/>
      <c r="B32" s="42">
        <v>573</v>
      </c>
      <c r="C32" s="19" t="s">
        <v>74</v>
      </c>
      <c r="D32" s="43">
        <v>24632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24632</v>
      </c>
      <c r="O32" s="44">
        <f t="shared" si="1"/>
        <v>1.9948169744088111</v>
      </c>
      <c r="P32" s="9"/>
    </row>
    <row r="33" spans="1:119" ht="15.75">
      <c r="A33" s="26" t="s">
        <v>68</v>
      </c>
      <c r="B33" s="27"/>
      <c r="C33" s="28"/>
      <c r="D33" s="29">
        <f t="shared" ref="D33:M33" si="10">SUM(D34:D34)</f>
        <v>272920</v>
      </c>
      <c r="E33" s="29">
        <f t="shared" si="10"/>
        <v>0</v>
      </c>
      <c r="F33" s="29">
        <f t="shared" si="10"/>
        <v>0</v>
      </c>
      <c r="G33" s="29">
        <f t="shared" si="10"/>
        <v>0</v>
      </c>
      <c r="H33" s="29">
        <f t="shared" si="10"/>
        <v>0</v>
      </c>
      <c r="I33" s="29">
        <f t="shared" si="10"/>
        <v>121712</v>
      </c>
      <c r="J33" s="29">
        <f t="shared" si="10"/>
        <v>0</v>
      </c>
      <c r="K33" s="29">
        <f t="shared" si="10"/>
        <v>0</v>
      </c>
      <c r="L33" s="29">
        <f t="shared" si="10"/>
        <v>0</v>
      </c>
      <c r="M33" s="29">
        <f t="shared" si="10"/>
        <v>0</v>
      </c>
      <c r="N33" s="29">
        <f t="shared" si="4"/>
        <v>394632</v>
      </c>
      <c r="O33" s="41">
        <f t="shared" si="1"/>
        <v>31.959183673469386</v>
      </c>
      <c r="P33" s="9"/>
    </row>
    <row r="34" spans="1:119" ht="15.75" thickBot="1">
      <c r="A34" s="12"/>
      <c r="B34" s="42">
        <v>581</v>
      </c>
      <c r="C34" s="19" t="s">
        <v>69</v>
      </c>
      <c r="D34" s="43">
        <v>272920</v>
      </c>
      <c r="E34" s="43">
        <v>0</v>
      </c>
      <c r="F34" s="43">
        <v>0</v>
      </c>
      <c r="G34" s="43">
        <v>0</v>
      </c>
      <c r="H34" s="43">
        <v>0</v>
      </c>
      <c r="I34" s="43">
        <v>121712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394632</v>
      </c>
      <c r="O34" s="44">
        <f t="shared" si="1"/>
        <v>31.959183673469386</v>
      </c>
      <c r="P34" s="9"/>
    </row>
    <row r="35" spans="1:119" ht="16.5" thickBot="1">
      <c r="A35" s="13" t="s">
        <v>10</v>
      </c>
      <c r="B35" s="21"/>
      <c r="C35" s="20"/>
      <c r="D35" s="14">
        <f t="shared" ref="D35:M35" si="11">SUM(D5,D13,D18,D23,D25,D27,D29,D33)</f>
        <v>5676300</v>
      </c>
      <c r="E35" s="14">
        <f t="shared" si="11"/>
        <v>145463</v>
      </c>
      <c r="F35" s="14">
        <f t="shared" si="11"/>
        <v>0</v>
      </c>
      <c r="G35" s="14">
        <f t="shared" si="11"/>
        <v>0</v>
      </c>
      <c r="H35" s="14">
        <f t="shared" si="11"/>
        <v>0</v>
      </c>
      <c r="I35" s="14">
        <f t="shared" si="11"/>
        <v>4387510</v>
      </c>
      <c r="J35" s="14">
        <f t="shared" si="11"/>
        <v>0</v>
      </c>
      <c r="K35" s="14">
        <f t="shared" si="11"/>
        <v>0</v>
      </c>
      <c r="L35" s="14">
        <f t="shared" si="11"/>
        <v>0</v>
      </c>
      <c r="M35" s="14">
        <f t="shared" si="11"/>
        <v>130589</v>
      </c>
      <c r="N35" s="14">
        <f t="shared" si="4"/>
        <v>10339862</v>
      </c>
      <c r="O35" s="35">
        <f t="shared" si="1"/>
        <v>837.37139617751859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84</v>
      </c>
      <c r="M37" s="163"/>
      <c r="N37" s="163"/>
      <c r="O37" s="39">
        <v>12348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1162805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1162805</v>
      </c>
      <c r="O5" s="30">
        <f t="shared" ref="O5:O34" si="1">(N5/O$36)</f>
        <v>99.597858672376873</v>
      </c>
      <c r="P5" s="6"/>
    </row>
    <row r="6" spans="1:133">
      <c r="A6" s="12"/>
      <c r="B6" s="42">
        <v>511</v>
      </c>
      <c r="C6" s="19" t="s">
        <v>19</v>
      </c>
      <c r="D6" s="43">
        <v>39126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39126</v>
      </c>
      <c r="O6" s="44">
        <f t="shared" si="1"/>
        <v>3.3512633832976446</v>
      </c>
      <c r="P6" s="9"/>
    </row>
    <row r="7" spans="1:133">
      <c r="A7" s="12"/>
      <c r="B7" s="42">
        <v>512</v>
      </c>
      <c r="C7" s="19" t="s">
        <v>20</v>
      </c>
      <c r="D7" s="43">
        <v>198477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198477</v>
      </c>
      <c r="O7" s="44">
        <f t="shared" si="1"/>
        <v>17.00017130620985</v>
      </c>
      <c r="P7" s="9"/>
    </row>
    <row r="8" spans="1:133">
      <c r="A8" s="12"/>
      <c r="B8" s="42">
        <v>513</v>
      </c>
      <c r="C8" s="19" t="s">
        <v>21</v>
      </c>
      <c r="D8" s="43">
        <v>258293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258293</v>
      </c>
      <c r="O8" s="44">
        <f t="shared" si="1"/>
        <v>22.123597430406853</v>
      </c>
      <c r="P8" s="9"/>
    </row>
    <row r="9" spans="1:133">
      <c r="A9" s="12"/>
      <c r="B9" s="42">
        <v>514</v>
      </c>
      <c r="C9" s="19" t="s">
        <v>22</v>
      </c>
      <c r="D9" s="43">
        <v>126125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126125</v>
      </c>
      <c r="O9" s="44">
        <f t="shared" si="1"/>
        <v>10.802997858672377</v>
      </c>
      <c r="P9" s="9"/>
    </row>
    <row r="10" spans="1:133">
      <c r="A10" s="12"/>
      <c r="B10" s="42">
        <v>515</v>
      </c>
      <c r="C10" s="19" t="s">
        <v>23</v>
      </c>
      <c r="D10" s="43">
        <v>114144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114144</v>
      </c>
      <c r="O10" s="44">
        <f t="shared" si="1"/>
        <v>9.7767880085653101</v>
      </c>
      <c r="P10" s="9"/>
    </row>
    <row r="11" spans="1:133">
      <c r="A11" s="12"/>
      <c r="B11" s="42">
        <v>516</v>
      </c>
      <c r="C11" s="19" t="s">
        <v>47</v>
      </c>
      <c r="D11" s="43">
        <v>75213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75213</v>
      </c>
      <c r="O11" s="44">
        <f t="shared" si="1"/>
        <v>6.4422269807280514</v>
      </c>
      <c r="P11" s="9"/>
    </row>
    <row r="12" spans="1:133">
      <c r="A12" s="12"/>
      <c r="B12" s="42">
        <v>519</v>
      </c>
      <c r="C12" s="19" t="s">
        <v>61</v>
      </c>
      <c r="D12" s="43">
        <v>351427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351427</v>
      </c>
      <c r="O12" s="44">
        <f t="shared" si="1"/>
        <v>30.100813704496787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3418134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3418134</v>
      </c>
      <c r="O13" s="41">
        <f t="shared" si="1"/>
        <v>292.77379014989293</v>
      </c>
      <c r="P13" s="10"/>
    </row>
    <row r="14" spans="1:133">
      <c r="A14" s="12"/>
      <c r="B14" s="42">
        <v>521</v>
      </c>
      <c r="C14" s="19" t="s">
        <v>26</v>
      </c>
      <c r="D14" s="43">
        <v>1225713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1225713</v>
      </c>
      <c r="O14" s="44">
        <f t="shared" si="1"/>
        <v>104.98612419700214</v>
      </c>
      <c r="P14" s="9"/>
    </row>
    <row r="15" spans="1:133">
      <c r="A15" s="12"/>
      <c r="B15" s="42">
        <v>522</v>
      </c>
      <c r="C15" s="19" t="s">
        <v>27</v>
      </c>
      <c r="D15" s="43">
        <v>1289127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1289127</v>
      </c>
      <c r="O15" s="44">
        <f t="shared" si="1"/>
        <v>110.41773019271949</v>
      </c>
      <c r="P15" s="9"/>
    </row>
    <row r="16" spans="1:133">
      <c r="A16" s="12"/>
      <c r="B16" s="42">
        <v>524</v>
      </c>
      <c r="C16" s="19" t="s">
        <v>78</v>
      </c>
      <c r="D16" s="43">
        <v>772417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772417</v>
      </c>
      <c r="O16" s="44">
        <f t="shared" si="1"/>
        <v>66.159914346895079</v>
      </c>
      <c r="P16" s="9"/>
    </row>
    <row r="17" spans="1:16">
      <c r="A17" s="12"/>
      <c r="B17" s="42">
        <v>529</v>
      </c>
      <c r="C17" s="19" t="s">
        <v>58</v>
      </c>
      <c r="D17" s="43">
        <v>130877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130877</v>
      </c>
      <c r="O17" s="44">
        <f t="shared" si="1"/>
        <v>11.210021413276232</v>
      </c>
      <c r="P17" s="9"/>
    </row>
    <row r="18" spans="1:16" ht="15.75">
      <c r="A18" s="26" t="s">
        <v>28</v>
      </c>
      <c r="B18" s="27"/>
      <c r="C18" s="28"/>
      <c r="D18" s="29">
        <f t="shared" ref="D18:M18" si="5">SUM(D19:D21)</f>
        <v>43491</v>
      </c>
      <c r="E18" s="29">
        <f t="shared" si="5"/>
        <v>154590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3881808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4079889</v>
      </c>
      <c r="O18" s="41">
        <f t="shared" si="1"/>
        <v>349.45516059957174</v>
      </c>
      <c r="P18" s="10"/>
    </row>
    <row r="19" spans="1:16">
      <c r="A19" s="12"/>
      <c r="B19" s="42">
        <v>536</v>
      </c>
      <c r="C19" s="19" t="s">
        <v>79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3881808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3881808</v>
      </c>
      <c r="O19" s="44">
        <f t="shared" si="1"/>
        <v>332.48890792291223</v>
      </c>
      <c r="P19" s="9"/>
    </row>
    <row r="20" spans="1:16">
      <c r="A20" s="12"/>
      <c r="B20" s="42">
        <v>538</v>
      </c>
      <c r="C20" s="19" t="s">
        <v>63</v>
      </c>
      <c r="D20" s="43">
        <v>0</v>
      </c>
      <c r="E20" s="43">
        <v>154590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154590</v>
      </c>
      <c r="O20" s="44">
        <f t="shared" si="1"/>
        <v>13.241113490364025</v>
      </c>
      <c r="P20" s="9"/>
    </row>
    <row r="21" spans="1:16">
      <c r="A21" s="12"/>
      <c r="B21" s="42">
        <v>539</v>
      </c>
      <c r="C21" s="19" t="s">
        <v>32</v>
      </c>
      <c r="D21" s="43">
        <v>43491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43491</v>
      </c>
      <c r="O21" s="44">
        <f t="shared" si="1"/>
        <v>3.725139186295503</v>
      </c>
      <c r="P21" s="9"/>
    </row>
    <row r="22" spans="1:16" ht="15.75">
      <c r="A22" s="26" t="s">
        <v>33</v>
      </c>
      <c r="B22" s="27"/>
      <c r="C22" s="28"/>
      <c r="D22" s="29">
        <f t="shared" ref="D22:M22" si="6">SUM(D23:D23)</f>
        <v>321834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321834</v>
      </c>
      <c r="O22" s="41">
        <f t="shared" si="1"/>
        <v>27.56608137044968</v>
      </c>
      <c r="P22" s="10"/>
    </row>
    <row r="23" spans="1:16">
      <c r="A23" s="12"/>
      <c r="B23" s="42">
        <v>541</v>
      </c>
      <c r="C23" s="19" t="s">
        <v>64</v>
      </c>
      <c r="D23" s="43">
        <v>321834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321834</v>
      </c>
      <c r="O23" s="44">
        <f t="shared" si="1"/>
        <v>27.56608137044968</v>
      </c>
      <c r="P23" s="9"/>
    </row>
    <row r="24" spans="1:16" ht="15.75">
      <c r="A24" s="26" t="s">
        <v>65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57642</v>
      </c>
      <c r="N24" s="29">
        <f t="shared" si="4"/>
        <v>57642</v>
      </c>
      <c r="O24" s="41">
        <f t="shared" si="1"/>
        <v>4.9372162740899359</v>
      </c>
      <c r="P24" s="10"/>
    </row>
    <row r="25" spans="1:16">
      <c r="A25" s="90"/>
      <c r="B25" s="91">
        <v>552</v>
      </c>
      <c r="C25" s="92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57642</v>
      </c>
      <c r="N25" s="43">
        <f t="shared" si="4"/>
        <v>57642</v>
      </c>
      <c r="O25" s="44">
        <f t="shared" si="1"/>
        <v>4.9372162740899359</v>
      </c>
      <c r="P25" s="9"/>
    </row>
    <row r="26" spans="1:16" ht="15.75">
      <c r="A26" s="26" t="s">
        <v>48</v>
      </c>
      <c r="B26" s="27"/>
      <c r="C26" s="28"/>
      <c r="D26" s="29">
        <f t="shared" ref="D26:M26" si="8">SUM(D27:D27)</f>
        <v>117381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117381</v>
      </c>
      <c r="O26" s="41">
        <f t="shared" si="1"/>
        <v>10.054047109207708</v>
      </c>
      <c r="P26" s="10"/>
    </row>
    <row r="27" spans="1:16">
      <c r="A27" s="12"/>
      <c r="B27" s="42">
        <v>569</v>
      </c>
      <c r="C27" s="19" t="s">
        <v>49</v>
      </c>
      <c r="D27" s="43">
        <v>117381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117381</v>
      </c>
      <c r="O27" s="44">
        <f t="shared" si="1"/>
        <v>10.054047109207708</v>
      </c>
      <c r="P27" s="9"/>
    </row>
    <row r="28" spans="1:16" ht="15.75">
      <c r="A28" s="26" t="s">
        <v>35</v>
      </c>
      <c r="B28" s="27"/>
      <c r="C28" s="28"/>
      <c r="D28" s="29">
        <f t="shared" ref="D28:M28" si="9">SUM(D29:D31)</f>
        <v>284124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284124</v>
      </c>
      <c r="O28" s="41">
        <f t="shared" si="1"/>
        <v>24.336102783725909</v>
      </c>
      <c r="P28" s="9"/>
    </row>
    <row r="29" spans="1:16">
      <c r="A29" s="12"/>
      <c r="B29" s="42">
        <v>571</v>
      </c>
      <c r="C29" s="19" t="s">
        <v>36</v>
      </c>
      <c r="D29" s="43">
        <v>45146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45146</v>
      </c>
      <c r="O29" s="44">
        <f t="shared" si="1"/>
        <v>3.8668950749464668</v>
      </c>
      <c r="P29" s="9"/>
    </row>
    <row r="30" spans="1:16">
      <c r="A30" s="12"/>
      <c r="B30" s="42">
        <v>572</v>
      </c>
      <c r="C30" s="19" t="s">
        <v>67</v>
      </c>
      <c r="D30" s="43">
        <v>194584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194584</v>
      </c>
      <c r="O30" s="44">
        <f t="shared" si="1"/>
        <v>16.666723768736617</v>
      </c>
      <c r="P30" s="9"/>
    </row>
    <row r="31" spans="1:16">
      <c r="A31" s="12"/>
      <c r="B31" s="42">
        <v>573</v>
      </c>
      <c r="C31" s="19" t="s">
        <v>74</v>
      </c>
      <c r="D31" s="43">
        <v>44394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44394</v>
      </c>
      <c r="O31" s="44">
        <f t="shared" si="1"/>
        <v>3.8024839400428267</v>
      </c>
      <c r="P31" s="9"/>
    </row>
    <row r="32" spans="1:16" ht="15.75">
      <c r="A32" s="26" t="s">
        <v>68</v>
      </c>
      <c r="B32" s="27"/>
      <c r="C32" s="28"/>
      <c r="D32" s="29">
        <f t="shared" ref="D32:M32" si="10">SUM(D33:D33)</f>
        <v>0</v>
      </c>
      <c r="E32" s="29">
        <f t="shared" si="10"/>
        <v>0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107151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36597</v>
      </c>
      <c r="N32" s="29">
        <f t="shared" si="4"/>
        <v>143748</v>
      </c>
      <c r="O32" s="41">
        <f t="shared" si="1"/>
        <v>12.312462526766595</v>
      </c>
      <c r="P32" s="9"/>
    </row>
    <row r="33" spans="1:119" ht="15.75" thickBot="1">
      <c r="A33" s="12"/>
      <c r="B33" s="42">
        <v>581</v>
      </c>
      <c r="C33" s="19" t="s">
        <v>69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107151</v>
      </c>
      <c r="J33" s="43">
        <v>0</v>
      </c>
      <c r="K33" s="43">
        <v>0</v>
      </c>
      <c r="L33" s="43">
        <v>0</v>
      </c>
      <c r="M33" s="43">
        <v>36597</v>
      </c>
      <c r="N33" s="43">
        <f t="shared" si="4"/>
        <v>143748</v>
      </c>
      <c r="O33" s="44">
        <f t="shared" si="1"/>
        <v>12.312462526766595</v>
      </c>
      <c r="P33" s="9"/>
    </row>
    <row r="34" spans="1:119" ht="16.5" thickBot="1">
      <c r="A34" s="13" t="s">
        <v>10</v>
      </c>
      <c r="B34" s="21"/>
      <c r="C34" s="20"/>
      <c r="D34" s="14">
        <f t="shared" ref="D34:M34" si="11">SUM(D5,D13,D18,D22,D24,D26,D28,D32)</f>
        <v>5347769</v>
      </c>
      <c r="E34" s="14">
        <f t="shared" si="11"/>
        <v>154590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3988959</v>
      </c>
      <c r="J34" s="14">
        <f t="shared" si="11"/>
        <v>0</v>
      </c>
      <c r="K34" s="14">
        <f t="shared" si="11"/>
        <v>0</v>
      </c>
      <c r="L34" s="14">
        <f t="shared" si="11"/>
        <v>0</v>
      </c>
      <c r="M34" s="14">
        <f t="shared" si="11"/>
        <v>94239</v>
      </c>
      <c r="N34" s="14">
        <f t="shared" si="4"/>
        <v>9585557</v>
      </c>
      <c r="O34" s="35">
        <f t="shared" si="1"/>
        <v>821.03271948608142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82</v>
      </c>
      <c r="M36" s="163"/>
      <c r="N36" s="163"/>
      <c r="O36" s="39">
        <v>11675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1018856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1018856</v>
      </c>
      <c r="O5" s="30">
        <f t="shared" ref="O5:O34" si="1">(N5/O$36)</f>
        <v>91.516751998562825</v>
      </c>
      <c r="P5" s="6"/>
    </row>
    <row r="6" spans="1:133">
      <c r="A6" s="12"/>
      <c r="B6" s="42">
        <v>511</v>
      </c>
      <c r="C6" s="19" t="s">
        <v>19</v>
      </c>
      <c r="D6" s="43">
        <v>30358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30358</v>
      </c>
      <c r="O6" s="44">
        <f t="shared" si="1"/>
        <v>2.7268481092248269</v>
      </c>
      <c r="P6" s="9"/>
    </row>
    <row r="7" spans="1:133">
      <c r="A7" s="12"/>
      <c r="B7" s="42">
        <v>512</v>
      </c>
      <c r="C7" s="19" t="s">
        <v>20</v>
      </c>
      <c r="D7" s="43">
        <v>176905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176905</v>
      </c>
      <c r="O7" s="44">
        <f t="shared" si="1"/>
        <v>15.890146411569209</v>
      </c>
      <c r="P7" s="9"/>
    </row>
    <row r="8" spans="1:133">
      <c r="A8" s="12"/>
      <c r="B8" s="42">
        <v>513</v>
      </c>
      <c r="C8" s="19" t="s">
        <v>21</v>
      </c>
      <c r="D8" s="43">
        <v>198556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198556</v>
      </c>
      <c r="O8" s="44">
        <f t="shared" si="1"/>
        <v>17.834905236683731</v>
      </c>
      <c r="P8" s="9"/>
    </row>
    <row r="9" spans="1:133">
      <c r="A9" s="12"/>
      <c r="B9" s="42">
        <v>514</v>
      </c>
      <c r="C9" s="19" t="s">
        <v>22</v>
      </c>
      <c r="D9" s="43">
        <v>144210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144210</v>
      </c>
      <c r="O9" s="44">
        <f t="shared" si="1"/>
        <v>12.953381837779574</v>
      </c>
      <c r="P9" s="9"/>
    </row>
    <row r="10" spans="1:133">
      <c r="A10" s="12"/>
      <c r="B10" s="42">
        <v>515</v>
      </c>
      <c r="C10" s="19" t="s">
        <v>23</v>
      </c>
      <c r="D10" s="43">
        <v>170337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170337</v>
      </c>
      <c r="O10" s="44">
        <f t="shared" si="1"/>
        <v>15.300188628402047</v>
      </c>
      <c r="P10" s="9"/>
    </row>
    <row r="11" spans="1:133">
      <c r="A11" s="12"/>
      <c r="B11" s="42">
        <v>516</v>
      </c>
      <c r="C11" s="19" t="s">
        <v>47</v>
      </c>
      <c r="D11" s="43">
        <v>60118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60118</v>
      </c>
      <c r="O11" s="44">
        <f t="shared" si="1"/>
        <v>5.3999820353902814</v>
      </c>
      <c r="P11" s="9"/>
    </row>
    <row r="12" spans="1:133">
      <c r="A12" s="12"/>
      <c r="B12" s="42">
        <v>519</v>
      </c>
      <c r="C12" s="19" t="s">
        <v>61</v>
      </c>
      <c r="D12" s="43">
        <v>238372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238372</v>
      </c>
      <c r="O12" s="44">
        <f t="shared" si="1"/>
        <v>21.411299739513158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3449559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3449559</v>
      </c>
      <c r="O13" s="41">
        <f t="shared" si="1"/>
        <v>309.849905685799</v>
      </c>
      <c r="P13" s="10"/>
    </row>
    <row r="14" spans="1:133">
      <c r="A14" s="12"/>
      <c r="B14" s="42">
        <v>521</v>
      </c>
      <c r="C14" s="19" t="s">
        <v>26</v>
      </c>
      <c r="D14" s="43">
        <v>1210000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1210000</v>
      </c>
      <c r="O14" s="44">
        <f t="shared" si="1"/>
        <v>108.68588879906584</v>
      </c>
      <c r="P14" s="9"/>
    </row>
    <row r="15" spans="1:133">
      <c r="A15" s="12"/>
      <c r="B15" s="42">
        <v>522</v>
      </c>
      <c r="C15" s="19" t="s">
        <v>27</v>
      </c>
      <c r="D15" s="43">
        <v>1574875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1574875</v>
      </c>
      <c r="O15" s="44">
        <f t="shared" si="1"/>
        <v>141.46007365489984</v>
      </c>
      <c r="P15" s="9"/>
    </row>
    <row r="16" spans="1:133">
      <c r="A16" s="12"/>
      <c r="B16" s="42">
        <v>524</v>
      </c>
      <c r="C16" s="19" t="s">
        <v>78</v>
      </c>
      <c r="D16" s="43">
        <v>559684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559684</v>
      </c>
      <c r="O16" s="44">
        <f t="shared" si="1"/>
        <v>50.272523129435015</v>
      </c>
      <c r="P16" s="9"/>
    </row>
    <row r="17" spans="1:16">
      <c r="A17" s="12"/>
      <c r="B17" s="42">
        <v>529</v>
      </c>
      <c r="C17" s="19" t="s">
        <v>58</v>
      </c>
      <c r="D17" s="43">
        <v>105000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105000</v>
      </c>
      <c r="O17" s="44">
        <f t="shared" si="1"/>
        <v>9.4314201023982758</v>
      </c>
      <c r="P17" s="9"/>
    </row>
    <row r="18" spans="1:16" ht="15.75">
      <c r="A18" s="26" t="s">
        <v>28</v>
      </c>
      <c r="B18" s="27"/>
      <c r="C18" s="28"/>
      <c r="D18" s="29">
        <f t="shared" ref="D18:M18" si="5">SUM(D19:D21)</f>
        <v>47364</v>
      </c>
      <c r="E18" s="29">
        <f t="shared" si="5"/>
        <v>213429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3552782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3813575</v>
      </c>
      <c r="O18" s="41">
        <f t="shared" si="1"/>
        <v>342.54693254289049</v>
      </c>
      <c r="P18" s="10"/>
    </row>
    <row r="19" spans="1:16">
      <c r="A19" s="12"/>
      <c r="B19" s="42">
        <v>536</v>
      </c>
      <c r="C19" s="19" t="s">
        <v>79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3552782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3552782</v>
      </c>
      <c r="O19" s="44">
        <f t="shared" si="1"/>
        <v>319.12171023084522</v>
      </c>
      <c r="P19" s="9"/>
    </row>
    <row r="20" spans="1:16">
      <c r="A20" s="12"/>
      <c r="B20" s="42">
        <v>538</v>
      </c>
      <c r="C20" s="19" t="s">
        <v>63</v>
      </c>
      <c r="D20" s="43">
        <v>0</v>
      </c>
      <c r="E20" s="43">
        <v>213429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213429</v>
      </c>
      <c r="O20" s="44">
        <f t="shared" si="1"/>
        <v>19.170843438426299</v>
      </c>
      <c r="P20" s="9"/>
    </row>
    <row r="21" spans="1:16">
      <c r="A21" s="12"/>
      <c r="B21" s="42">
        <v>539</v>
      </c>
      <c r="C21" s="19" t="s">
        <v>32</v>
      </c>
      <c r="D21" s="43">
        <v>47364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47364</v>
      </c>
      <c r="O21" s="44">
        <f t="shared" si="1"/>
        <v>4.2543788736189709</v>
      </c>
      <c r="P21" s="9"/>
    </row>
    <row r="22" spans="1:16" ht="15.75">
      <c r="A22" s="26" t="s">
        <v>33</v>
      </c>
      <c r="B22" s="27"/>
      <c r="C22" s="28"/>
      <c r="D22" s="29">
        <f t="shared" ref="D22:M22" si="6">SUM(D23:D23)</f>
        <v>310310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310310</v>
      </c>
      <c r="O22" s="41">
        <f t="shared" si="1"/>
        <v>27.872990209287703</v>
      </c>
      <c r="P22" s="10"/>
    </row>
    <row r="23" spans="1:16">
      <c r="A23" s="12"/>
      <c r="B23" s="42">
        <v>541</v>
      </c>
      <c r="C23" s="19" t="s">
        <v>64</v>
      </c>
      <c r="D23" s="43">
        <v>310310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310310</v>
      </c>
      <c r="O23" s="44">
        <f t="shared" si="1"/>
        <v>27.872990209287703</v>
      </c>
      <c r="P23" s="9"/>
    </row>
    <row r="24" spans="1:16" ht="15.75">
      <c r="A24" s="26" t="s">
        <v>65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12000</v>
      </c>
      <c r="N24" s="29">
        <f t="shared" si="4"/>
        <v>12000</v>
      </c>
      <c r="O24" s="41">
        <f t="shared" si="1"/>
        <v>1.0778765831312316</v>
      </c>
      <c r="P24" s="10"/>
    </row>
    <row r="25" spans="1:16">
      <c r="A25" s="90"/>
      <c r="B25" s="91">
        <v>552</v>
      </c>
      <c r="C25" s="92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12000</v>
      </c>
      <c r="N25" s="43">
        <f t="shared" si="4"/>
        <v>12000</v>
      </c>
      <c r="O25" s="44">
        <f t="shared" si="1"/>
        <v>1.0778765831312316</v>
      </c>
      <c r="P25" s="9"/>
    </row>
    <row r="26" spans="1:16" ht="15.75">
      <c r="A26" s="26" t="s">
        <v>48</v>
      </c>
      <c r="B26" s="27"/>
      <c r="C26" s="28"/>
      <c r="D26" s="29">
        <f t="shared" ref="D26:M26" si="8">SUM(D27:D27)</f>
        <v>86625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86625</v>
      </c>
      <c r="O26" s="41">
        <f t="shared" si="1"/>
        <v>7.7809215844785768</v>
      </c>
      <c r="P26" s="10"/>
    </row>
    <row r="27" spans="1:16">
      <c r="A27" s="12"/>
      <c r="B27" s="42">
        <v>569</v>
      </c>
      <c r="C27" s="19" t="s">
        <v>49</v>
      </c>
      <c r="D27" s="43">
        <v>86625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86625</v>
      </c>
      <c r="O27" s="44">
        <f t="shared" si="1"/>
        <v>7.7809215844785768</v>
      </c>
      <c r="P27" s="9"/>
    </row>
    <row r="28" spans="1:16" ht="15.75">
      <c r="A28" s="26" t="s">
        <v>35</v>
      </c>
      <c r="B28" s="27"/>
      <c r="C28" s="28"/>
      <c r="D28" s="29">
        <f t="shared" ref="D28:M28" si="9">SUM(D29:D31)</f>
        <v>259969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259969</v>
      </c>
      <c r="O28" s="41">
        <f t="shared" si="1"/>
        <v>23.351208120003594</v>
      </c>
      <c r="P28" s="9"/>
    </row>
    <row r="29" spans="1:16">
      <c r="A29" s="12"/>
      <c r="B29" s="42">
        <v>571</v>
      </c>
      <c r="C29" s="19" t="s">
        <v>36</v>
      </c>
      <c r="D29" s="43">
        <v>75042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75042</v>
      </c>
      <c r="O29" s="44">
        <f t="shared" si="1"/>
        <v>6.7405012126111563</v>
      </c>
      <c r="P29" s="9"/>
    </row>
    <row r="30" spans="1:16">
      <c r="A30" s="12"/>
      <c r="B30" s="42">
        <v>572</v>
      </c>
      <c r="C30" s="19" t="s">
        <v>67</v>
      </c>
      <c r="D30" s="43">
        <v>159499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159499</v>
      </c>
      <c r="O30" s="44">
        <f t="shared" si="1"/>
        <v>14.326686427737357</v>
      </c>
      <c r="P30" s="9"/>
    </row>
    <row r="31" spans="1:16">
      <c r="A31" s="12"/>
      <c r="B31" s="42">
        <v>573</v>
      </c>
      <c r="C31" s="19" t="s">
        <v>74</v>
      </c>
      <c r="D31" s="43">
        <v>25428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25428</v>
      </c>
      <c r="O31" s="44">
        <f t="shared" si="1"/>
        <v>2.2840204796550796</v>
      </c>
      <c r="P31" s="9"/>
    </row>
    <row r="32" spans="1:16" ht="15.75">
      <c r="A32" s="26" t="s">
        <v>68</v>
      </c>
      <c r="B32" s="27"/>
      <c r="C32" s="28"/>
      <c r="D32" s="29">
        <f t="shared" ref="D32:M32" si="10">SUM(D33:D33)</f>
        <v>0</v>
      </c>
      <c r="E32" s="29">
        <f t="shared" si="10"/>
        <v>0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90709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29">
        <f t="shared" si="4"/>
        <v>90709</v>
      </c>
      <c r="O32" s="41">
        <f t="shared" si="1"/>
        <v>8.1477589149375724</v>
      </c>
      <c r="P32" s="9"/>
    </row>
    <row r="33" spans="1:119" ht="15.75" thickBot="1">
      <c r="A33" s="12"/>
      <c r="B33" s="42">
        <v>581</v>
      </c>
      <c r="C33" s="19" t="s">
        <v>69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90709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90709</v>
      </c>
      <c r="O33" s="44">
        <f t="shared" si="1"/>
        <v>8.1477589149375724</v>
      </c>
      <c r="P33" s="9"/>
    </row>
    <row r="34" spans="1:119" ht="16.5" thickBot="1">
      <c r="A34" s="13" t="s">
        <v>10</v>
      </c>
      <c r="B34" s="21"/>
      <c r="C34" s="20"/>
      <c r="D34" s="14">
        <f t="shared" ref="D34:M34" si="11">SUM(D5,D13,D18,D22,D24,D26,D28,D32)</f>
        <v>5172683</v>
      </c>
      <c r="E34" s="14">
        <f t="shared" si="11"/>
        <v>213429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3643491</v>
      </c>
      <c r="J34" s="14">
        <f t="shared" si="11"/>
        <v>0</v>
      </c>
      <c r="K34" s="14">
        <f t="shared" si="11"/>
        <v>0</v>
      </c>
      <c r="L34" s="14">
        <f t="shared" si="11"/>
        <v>0</v>
      </c>
      <c r="M34" s="14">
        <f t="shared" si="11"/>
        <v>12000</v>
      </c>
      <c r="N34" s="14">
        <f t="shared" si="4"/>
        <v>9041603</v>
      </c>
      <c r="O34" s="35">
        <f t="shared" si="1"/>
        <v>812.14434563909094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80</v>
      </c>
      <c r="M36" s="163"/>
      <c r="N36" s="163"/>
      <c r="O36" s="39">
        <v>11133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1208088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1208088</v>
      </c>
      <c r="O5" s="30">
        <f t="shared" ref="O5:O33" si="1">(N5/O$35)</f>
        <v>115.38567335243553</v>
      </c>
      <c r="P5" s="6"/>
    </row>
    <row r="6" spans="1:133">
      <c r="A6" s="12"/>
      <c r="B6" s="42">
        <v>511</v>
      </c>
      <c r="C6" s="19" t="s">
        <v>19</v>
      </c>
      <c r="D6" s="43">
        <v>41609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41609</v>
      </c>
      <c r="O6" s="44">
        <f t="shared" si="1"/>
        <v>3.9741165234001912</v>
      </c>
      <c r="P6" s="9"/>
    </row>
    <row r="7" spans="1:133">
      <c r="A7" s="12"/>
      <c r="B7" s="42">
        <v>512</v>
      </c>
      <c r="C7" s="19" t="s">
        <v>20</v>
      </c>
      <c r="D7" s="43">
        <v>207363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207363</v>
      </c>
      <c r="O7" s="44">
        <f t="shared" si="1"/>
        <v>19.805444126074498</v>
      </c>
      <c r="P7" s="9"/>
    </row>
    <row r="8" spans="1:133">
      <c r="A8" s="12"/>
      <c r="B8" s="42">
        <v>513</v>
      </c>
      <c r="C8" s="19" t="s">
        <v>21</v>
      </c>
      <c r="D8" s="43">
        <v>191841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191841</v>
      </c>
      <c r="O8" s="44">
        <f t="shared" si="1"/>
        <v>18.322922636103151</v>
      </c>
      <c r="P8" s="9"/>
    </row>
    <row r="9" spans="1:133">
      <c r="A9" s="12"/>
      <c r="B9" s="42">
        <v>514</v>
      </c>
      <c r="C9" s="19" t="s">
        <v>22</v>
      </c>
      <c r="D9" s="43">
        <v>112598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112598</v>
      </c>
      <c r="O9" s="44">
        <f t="shared" si="1"/>
        <v>10.754345749761223</v>
      </c>
      <c r="P9" s="9"/>
    </row>
    <row r="10" spans="1:133">
      <c r="A10" s="12"/>
      <c r="B10" s="42">
        <v>515</v>
      </c>
      <c r="C10" s="19" t="s">
        <v>23</v>
      </c>
      <c r="D10" s="43">
        <v>373326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373326</v>
      </c>
      <c r="O10" s="44">
        <f t="shared" si="1"/>
        <v>35.656733524355303</v>
      </c>
      <c r="P10" s="9"/>
    </row>
    <row r="11" spans="1:133">
      <c r="A11" s="12"/>
      <c r="B11" s="42">
        <v>516</v>
      </c>
      <c r="C11" s="19" t="s">
        <v>47</v>
      </c>
      <c r="D11" s="43">
        <v>70386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70386</v>
      </c>
      <c r="O11" s="44">
        <f t="shared" si="1"/>
        <v>6.7226361031518627</v>
      </c>
      <c r="P11" s="9"/>
    </row>
    <row r="12" spans="1:133">
      <c r="A12" s="12"/>
      <c r="B12" s="42">
        <v>519</v>
      </c>
      <c r="C12" s="19" t="s">
        <v>61</v>
      </c>
      <c r="D12" s="43">
        <v>210965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210965</v>
      </c>
      <c r="O12" s="44">
        <f t="shared" si="1"/>
        <v>20.149474689589304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2515525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2515525</v>
      </c>
      <c r="O13" s="41">
        <f t="shared" si="1"/>
        <v>240.26026743075454</v>
      </c>
      <c r="P13" s="10"/>
    </row>
    <row r="14" spans="1:133">
      <c r="A14" s="12"/>
      <c r="B14" s="42">
        <v>521</v>
      </c>
      <c r="C14" s="19" t="s">
        <v>26</v>
      </c>
      <c r="D14" s="43">
        <v>1314438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1314438</v>
      </c>
      <c r="O14" s="44">
        <f t="shared" si="1"/>
        <v>125.5432664756447</v>
      </c>
      <c r="P14" s="9"/>
    </row>
    <row r="15" spans="1:133">
      <c r="A15" s="12"/>
      <c r="B15" s="42">
        <v>522</v>
      </c>
      <c r="C15" s="19" t="s">
        <v>27</v>
      </c>
      <c r="D15" s="43">
        <v>1201087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1201087</v>
      </c>
      <c r="O15" s="44">
        <f t="shared" si="1"/>
        <v>114.71700095510984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SUM(D17:D21)</f>
        <v>58987</v>
      </c>
      <c r="E16" s="29">
        <f t="shared" si="5"/>
        <v>156369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3273861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3489217</v>
      </c>
      <c r="O16" s="41">
        <f t="shared" si="1"/>
        <v>333.25854823304678</v>
      </c>
      <c r="P16" s="10"/>
    </row>
    <row r="17" spans="1:16">
      <c r="A17" s="12"/>
      <c r="B17" s="42">
        <v>533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1234379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1234379</v>
      </c>
      <c r="O17" s="44">
        <f t="shared" si="1"/>
        <v>117.89675262655206</v>
      </c>
      <c r="P17" s="9"/>
    </row>
    <row r="18" spans="1:16">
      <c r="A18" s="12"/>
      <c r="B18" s="42">
        <v>534</v>
      </c>
      <c r="C18" s="19" t="s">
        <v>62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723750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723750</v>
      </c>
      <c r="O18" s="44">
        <f t="shared" si="1"/>
        <v>69.126074498567334</v>
      </c>
      <c r="P18" s="9"/>
    </row>
    <row r="19" spans="1:16">
      <c r="A19" s="12"/>
      <c r="B19" s="42">
        <v>535</v>
      </c>
      <c r="C19" s="19" t="s">
        <v>55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1315732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1315732</v>
      </c>
      <c r="O19" s="44">
        <f t="shared" si="1"/>
        <v>125.6668576886342</v>
      </c>
      <c r="P19" s="9"/>
    </row>
    <row r="20" spans="1:16">
      <c r="A20" s="12"/>
      <c r="B20" s="42">
        <v>538</v>
      </c>
      <c r="C20" s="19" t="s">
        <v>63</v>
      </c>
      <c r="D20" s="43">
        <v>0</v>
      </c>
      <c r="E20" s="43">
        <v>156369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156369</v>
      </c>
      <c r="O20" s="44">
        <f t="shared" si="1"/>
        <v>14.934957020057306</v>
      </c>
      <c r="P20" s="9"/>
    </row>
    <row r="21" spans="1:16">
      <c r="A21" s="12"/>
      <c r="B21" s="42">
        <v>539</v>
      </c>
      <c r="C21" s="19" t="s">
        <v>32</v>
      </c>
      <c r="D21" s="43">
        <v>58987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58987</v>
      </c>
      <c r="O21" s="44">
        <f t="shared" si="1"/>
        <v>5.6339063992359124</v>
      </c>
      <c r="P21" s="9"/>
    </row>
    <row r="22" spans="1:16" ht="15.75">
      <c r="A22" s="26" t="s">
        <v>33</v>
      </c>
      <c r="B22" s="27"/>
      <c r="C22" s="28"/>
      <c r="D22" s="29">
        <f t="shared" ref="D22:M22" si="6">SUM(D23:D23)</f>
        <v>325078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325078</v>
      </c>
      <c r="O22" s="41">
        <f t="shared" si="1"/>
        <v>31.048519579751673</v>
      </c>
      <c r="P22" s="10"/>
    </row>
    <row r="23" spans="1:16">
      <c r="A23" s="12"/>
      <c r="B23" s="42">
        <v>541</v>
      </c>
      <c r="C23" s="19" t="s">
        <v>64</v>
      </c>
      <c r="D23" s="43">
        <v>325078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325078</v>
      </c>
      <c r="O23" s="44">
        <f t="shared" si="1"/>
        <v>31.048519579751673</v>
      </c>
      <c r="P23" s="9"/>
    </row>
    <row r="24" spans="1:16" ht="15.75">
      <c r="A24" s="26" t="s">
        <v>65</v>
      </c>
      <c r="B24" s="27"/>
      <c r="C24" s="28"/>
      <c r="D24" s="29">
        <f t="shared" ref="D24:M24" si="7">SUM(D25:D25)</f>
        <v>0</v>
      </c>
      <c r="E24" s="29">
        <f t="shared" si="7"/>
        <v>13784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13784</v>
      </c>
      <c r="O24" s="41">
        <f t="shared" si="1"/>
        <v>1.316523400191022</v>
      </c>
      <c r="P24" s="10"/>
    </row>
    <row r="25" spans="1:16">
      <c r="A25" s="90"/>
      <c r="B25" s="91">
        <v>552</v>
      </c>
      <c r="C25" s="92" t="s">
        <v>66</v>
      </c>
      <c r="D25" s="43">
        <v>0</v>
      </c>
      <c r="E25" s="43">
        <v>13784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13784</v>
      </c>
      <c r="O25" s="44">
        <f t="shared" si="1"/>
        <v>1.316523400191022</v>
      </c>
      <c r="P25" s="9"/>
    </row>
    <row r="26" spans="1:16" ht="15.75">
      <c r="A26" s="26" t="s">
        <v>48</v>
      </c>
      <c r="B26" s="27"/>
      <c r="C26" s="28"/>
      <c r="D26" s="29">
        <f t="shared" ref="D26:M26" si="8">SUM(D27:D27)</f>
        <v>67256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67256</v>
      </c>
      <c r="O26" s="41">
        <f t="shared" si="1"/>
        <v>6.4236867239732574</v>
      </c>
      <c r="P26" s="10"/>
    </row>
    <row r="27" spans="1:16">
      <c r="A27" s="12"/>
      <c r="B27" s="42">
        <v>569</v>
      </c>
      <c r="C27" s="19" t="s">
        <v>49</v>
      </c>
      <c r="D27" s="43">
        <v>67256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67256</v>
      </c>
      <c r="O27" s="44">
        <f t="shared" si="1"/>
        <v>6.4236867239732574</v>
      </c>
      <c r="P27" s="9"/>
    </row>
    <row r="28" spans="1:16" ht="15.75">
      <c r="A28" s="26" t="s">
        <v>35</v>
      </c>
      <c r="B28" s="27"/>
      <c r="C28" s="28"/>
      <c r="D28" s="29">
        <f t="shared" ref="D28:M28" si="9">SUM(D29:D30)</f>
        <v>291098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291098</v>
      </c>
      <c r="O28" s="41">
        <f t="shared" si="1"/>
        <v>27.803056351480421</v>
      </c>
      <c r="P28" s="9"/>
    </row>
    <row r="29" spans="1:16">
      <c r="A29" s="12"/>
      <c r="B29" s="42">
        <v>571</v>
      </c>
      <c r="C29" s="19" t="s">
        <v>36</v>
      </c>
      <c r="D29" s="43">
        <v>65761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65761</v>
      </c>
      <c r="O29" s="44">
        <f t="shared" si="1"/>
        <v>6.280897803247373</v>
      </c>
      <c r="P29" s="9"/>
    </row>
    <row r="30" spans="1:16">
      <c r="A30" s="12"/>
      <c r="B30" s="42">
        <v>572</v>
      </c>
      <c r="C30" s="19" t="s">
        <v>67</v>
      </c>
      <c r="D30" s="43">
        <v>225337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225337</v>
      </c>
      <c r="O30" s="44">
        <f t="shared" si="1"/>
        <v>21.522158548233048</v>
      </c>
      <c r="P30" s="9"/>
    </row>
    <row r="31" spans="1:16" ht="15.75">
      <c r="A31" s="26" t="s">
        <v>68</v>
      </c>
      <c r="B31" s="27"/>
      <c r="C31" s="28"/>
      <c r="D31" s="29">
        <f t="shared" ref="D31:M31" si="10">SUM(D32:D32)</f>
        <v>88808</v>
      </c>
      <c r="E31" s="29">
        <f t="shared" si="10"/>
        <v>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160473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4"/>
        <v>249281</v>
      </c>
      <c r="O31" s="41">
        <f t="shared" si="1"/>
        <v>23.809073543457497</v>
      </c>
      <c r="P31" s="9"/>
    </row>
    <row r="32" spans="1:16" ht="15.75" thickBot="1">
      <c r="A32" s="12"/>
      <c r="B32" s="42">
        <v>581</v>
      </c>
      <c r="C32" s="19" t="s">
        <v>69</v>
      </c>
      <c r="D32" s="43">
        <v>88808</v>
      </c>
      <c r="E32" s="43">
        <v>0</v>
      </c>
      <c r="F32" s="43">
        <v>0</v>
      </c>
      <c r="G32" s="43">
        <v>0</v>
      </c>
      <c r="H32" s="43">
        <v>0</v>
      </c>
      <c r="I32" s="43">
        <v>160473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249281</v>
      </c>
      <c r="O32" s="44">
        <f t="shared" si="1"/>
        <v>23.809073543457497</v>
      </c>
      <c r="P32" s="9"/>
    </row>
    <row r="33" spans="1:119" ht="16.5" thickBot="1">
      <c r="A33" s="13" t="s">
        <v>10</v>
      </c>
      <c r="B33" s="21"/>
      <c r="C33" s="20"/>
      <c r="D33" s="14">
        <f t="shared" ref="D33:M33" si="11">SUM(D5,D13,D16,D22,D24,D26,D28,D31)</f>
        <v>4554840</v>
      </c>
      <c r="E33" s="14">
        <f t="shared" si="11"/>
        <v>170153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3434334</v>
      </c>
      <c r="J33" s="14">
        <f t="shared" si="11"/>
        <v>0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 t="shared" si="4"/>
        <v>8159327</v>
      </c>
      <c r="O33" s="35">
        <f t="shared" si="1"/>
        <v>779.30534861509068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72</v>
      </c>
      <c r="M35" s="163"/>
      <c r="N35" s="163"/>
      <c r="O35" s="39">
        <v>10470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2025-02-10T20:36:12Z</cp:lastPrinted>
  <dcterms:created xsi:type="dcterms:W3CDTF">2000-08-31T21:26:31Z</dcterms:created>
  <dcterms:modified xsi:type="dcterms:W3CDTF">2025-02-10T20:36:16Z</dcterms:modified>
</cp:coreProperties>
</file>