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64" documentId="11_2931AB339882E4FE897F879ADD34B3998A85F5A0" xr6:coauthVersionLast="47" xr6:coauthVersionMax="47" xr10:uidLastSave="{0E0DC20F-E0AD-4860-B0AD-3E0D0C9888EF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'2008'!$A$1:$O$36</definedName>
    <definedName name="_xlnm.Print_Area" localSheetId="14">'2009'!$A$1:$O$38</definedName>
    <definedName name="_xlnm.Print_Area" localSheetId="13">'2010'!$A$1:$O$38</definedName>
    <definedName name="_xlnm.Print_Area" localSheetId="12">'2011'!$A$1:$O$38</definedName>
    <definedName name="_xlnm.Print_Area" localSheetId="11">'2012'!$A$1:$O$36</definedName>
    <definedName name="_xlnm.Print_Area" localSheetId="10">'2013'!$A$1:$O$35</definedName>
    <definedName name="_xlnm.Print_Area" localSheetId="9">'2014'!$A$1:$O$35</definedName>
    <definedName name="_xlnm.Print_Area" localSheetId="8">'2015'!$A$1:$O$35</definedName>
    <definedName name="_xlnm.Print_Area" localSheetId="7">'2016'!$A$1:$O$35</definedName>
    <definedName name="_xlnm.Print_Area" localSheetId="6">'2017'!$A$1:$O$36</definedName>
    <definedName name="_xlnm.Print_Area" localSheetId="5">'2018'!$A$1:$O$35</definedName>
    <definedName name="_xlnm.Print_Area" localSheetId="4">'2019'!$A$1:$O$35</definedName>
    <definedName name="_xlnm.Print_Area" localSheetId="3">'2020'!$A$1:$O$37</definedName>
    <definedName name="_xlnm.Print_Area" localSheetId="2">'2021'!$A$1:$P$40</definedName>
    <definedName name="_xlnm.Print_Area" localSheetId="1">'2022'!$A$1:$P$38</definedName>
    <definedName name="_xlnm.Print_Area" localSheetId="0">'2023'!$A$1:$P$34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0" i="48" l="1"/>
  <c r="F30" i="48"/>
  <c r="G30" i="48"/>
  <c r="H30" i="48"/>
  <c r="I30" i="48"/>
  <c r="J30" i="48"/>
  <c r="K30" i="48"/>
  <c r="L30" i="48"/>
  <c r="M30" i="48"/>
  <c r="N30" i="48"/>
  <c r="D30" i="48"/>
  <c r="O29" i="48"/>
  <c r="P29" i="48" s="1"/>
  <c r="O28" i="48"/>
  <c r="P28" i="48" s="1"/>
  <c r="O27" i="48"/>
  <c r="P27" i="48" s="1"/>
  <c r="N26" i="48"/>
  <c r="M26" i="48"/>
  <c r="L26" i="48"/>
  <c r="K26" i="48"/>
  <c r="J26" i="48"/>
  <c r="I26" i="48"/>
  <c r="H26" i="48"/>
  <c r="G26" i="48"/>
  <c r="F26" i="48"/>
  <c r="E26" i="48"/>
  <c r="D26" i="48"/>
  <c r="O25" i="48"/>
  <c r="P25" i="48" s="1"/>
  <c r="O24" i="48"/>
  <c r="P24" i="48" s="1"/>
  <c r="O23" i="48"/>
  <c r="P23" i="48" s="1"/>
  <c r="O22" i="48"/>
  <c r="P22" i="48" s="1"/>
  <c r="N21" i="48"/>
  <c r="M21" i="48"/>
  <c r="L21" i="48"/>
  <c r="K21" i="48"/>
  <c r="J21" i="48"/>
  <c r="I21" i="48"/>
  <c r="H21" i="48"/>
  <c r="G21" i="48"/>
  <c r="F21" i="48"/>
  <c r="E21" i="48"/>
  <c r="D21" i="48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N14" i="48"/>
  <c r="M14" i="48"/>
  <c r="L14" i="48"/>
  <c r="K14" i="48"/>
  <c r="J14" i="48"/>
  <c r="I14" i="48"/>
  <c r="H14" i="48"/>
  <c r="G14" i="48"/>
  <c r="F14" i="48"/>
  <c r="E14" i="48"/>
  <c r="D14" i="48"/>
  <c r="O13" i="48"/>
  <c r="P13" i="48" s="1"/>
  <c r="N12" i="48"/>
  <c r="M12" i="48"/>
  <c r="L12" i="48"/>
  <c r="K12" i="48"/>
  <c r="J12" i="48"/>
  <c r="I12" i="48"/>
  <c r="H12" i="48"/>
  <c r="G12" i="48"/>
  <c r="F12" i="48"/>
  <c r="E12" i="48"/>
  <c r="D12" i="48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21" i="48" l="1"/>
  <c r="P21" i="48" s="1"/>
  <c r="O5" i="48"/>
  <c r="P5" i="48" s="1"/>
  <c r="O14" i="48"/>
  <c r="P14" i="48" s="1"/>
  <c r="O26" i="48"/>
  <c r="P26" i="48" s="1"/>
  <c r="O12" i="48"/>
  <c r="P12" i="48" s="1"/>
  <c r="O33" i="47"/>
  <c r="P33" i="47" s="1"/>
  <c r="O32" i="47"/>
  <c r="P32" i="47" s="1"/>
  <c r="O31" i="47"/>
  <c r="P31" i="47" s="1"/>
  <c r="N30" i="47"/>
  <c r="M30" i="47"/>
  <c r="L30" i="47"/>
  <c r="K30" i="47"/>
  <c r="J30" i="47"/>
  <c r="I30" i="47"/>
  <c r="H30" i="47"/>
  <c r="G30" i="47"/>
  <c r="F30" i="47"/>
  <c r="E30" i="47"/>
  <c r="D30" i="47"/>
  <c r="O29" i="47"/>
  <c r="P29" i="47" s="1"/>
  <c r="O28" i="47"/>
  <c r="P28" i="47" s="1"/>
  <c r="O27" i="47"/>
  <c r="P27" i="47" s="1"/>
  <c r="O26" i="47"/>
  <c r="P26" i="47" s="1"/>
  <c r="O25" i="47"/>
  <c r="P25" i="47" s="1"/>
  <c r="N24" i="47"/>
  <c r="M24" i="47"/>
  <c r="L24" i="47"/>
  <c r="K24" i="47"/>
  <c r="J24" i="47"/>
  <c r="I24" i="47"/>
  <c r="H24" i="47"/>
  <c r="G24" i="47"/>
  <c r="F24" i="47"/>
  <c r="E24" i="47"/>
  <c r="D24" i="47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D34" i="47" s="1"/>
  <c r="O30" i="48" l="1"/>
  <c r="P30" i="48" s="1"/>
  <c r="E34" i="47"/>
  <c r="H34" i="47"/>
  <c r="I34" i="47"/>
  <c r="K34" i="47"/>
  <c r="G34" i="47"/>
  <c r="J34" i="47"/>
  <c r="N34" i="47"/>
  <c r="F34" i="47"/>
  <c r="L34" i="47"/>
  <c r="M34" i="47"/>
  <c r="O30" i="47"/>
  <c r="P30" i="47" s="1"/>
  <c r="O24" i="47"/>
  <c r="P24" i="47" s="1"/>
  <c r="O16" i="47"/>
  <c r="P16" i="47" s="1"/>
  <c r="O13" i="47"/>
  <c r="P13" i="47" s="1"/>
  <c r="O5" i="47"/>
  <c r="P5" i="47" s="1"/>
  <c r="O35" i="46"/>
  <c r="P35" i="46" s="1"/>
  <c r="O34" i="46"/>
  <c r="P34" i="46" s="1"/>
  <c r="N33" i="46"/>
  <c r="M33" i="46"/>
  <c r="L33" i="46"/>
  <c r="K33" i="46"/>
  <c r="J33" i="46"/>
  <c r="I33" i="46"/>
  <c r="H33" i="46"/>
  <c r="G33" i="46"/>
  <c r="F33" i="46"/>
  <c r="E33" i="46"/>
  <c r="D33" i="46"/>
  <c r="O32" i="46"/>
  <c r="P32" i="46"/>
  <c r="N31" i="46"/>
  <c r="M31" i="46"/>
  <c r="L31" i="46"/>
  <c r="K31" i="46"/>
  <c r="J31" i="46"/>
  <c r="I31" i="46"/>
  <c r="H31" i="46"/>
  <c r="O31" i="46" s="1"/>
  <c r="P31" i="46" s="1"/>
  <c r="G31" i="46"/>
  <c r="F31" i="46"/>
  <c r="E31" i="46"/>
  <c r="D31" i="46"/>
  <c r="O30" i="46"/>
  <c r="P30" i="46" s="1"/>
  <c r="O29" i="46"/>
  <c r="P29" i="46" s="1"/>
  <c r="O28" i="46"/>
  <c r="P28" i="46" s="1"/>
  <c r="O27" i="46"/>
  <c r="P27" i="46"/>
  <c r="O26" i="46"/>
  <c r="P26" i="46" s="1"/>
  <c r="O25" i="46"/>
  <c r="P25" i="46" s="1"/>
  <c r="N24" i="46"/>
  <c r="M24" i="46"/>
  <c r="L24" i="46"/>
  <c r="K24" i="46"/>
  <c r="J24" i="46"/>
  <c r="I24" i="46"/>
  <c r="H24" i="46"/>
  <c r="G24" i="46"/>
  <c r="O24" i="46" s="1"/>
  <c r="P24" i="46" s="1"/>
  <c r="F24" i="46"/>
  <c r="E24" i="46"/>
  <c r="D24" i="46"/>
  <c r="O23" i="46"/>
  <c r="P23" i="46"/>
  <c r="O22" i="46"/>
  <c r="P22" i="46"/>
  <c r="O21" i="46"/>
  <c r="P21" i="46"/>
  <c r="O20" i="46"/>
  <c r="P20" i="46" s="1"/>
  <c r="O19" i="46"/>
  <c r="P19" i="46" s="1"/>
  <c r="O18" i="46"/>
  <c r="P18" i="46"/>
  <c r="N17" i="46"/>
  <c r="M17" i="46"/>
  <c r="L17" i="46"/>
  <c r="K17" i="46"/>
  <c r="J17" i="46"/>
  <c r="I17" i="46"/>
  <c r="H17" i="46"/>
  <c r="G17" i="46"/>
  <c r="F17" i="46"/>
  <c r="E17" i="46"/>
  <c r="D17" i="46"/>
  <c r="O16" i="46"/>
  <c r="P16" i="46" s="1"/>
  <c r="O15" i="46"/>
  <c r="P15" i="46" s="1"/>
  <c r="O14" i="46"/>
  <c r="P14" i="46" s="1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/>
  <c r="O11" i="46"/>
  <c r="P11" i="46" s="1"/>
  <c r="O10" i="46"/>
  <c r="P10" i="46" s="1"/>
  <c r="O9" i="46"/>
  <c r="P9" i="46"/>
  <c r="O8" i="46"/>
  <c r="P8" i="46" s="1"/>
  <c r="O7" i="46"/>
  <c r="P7" i="46"/>
  <c r="O6" i="46"/>
  <c r="P6" i="46"/>
  <c r="N5" i="46"/>
  <c r="M5" i="46"/>
  <c r="L5" i="46"/>
  <c r="K5" i="46"/>
  <c r="K36" i="46" s="1"/>
  <c r="J5" i="46"/>
  <c r="I5" i="46"/>
  <c r="H5" i="46"/>
  <c r="G5" i="46"/>
  <c r="F5" i="46"/>
  <c r="E5" i="46"/>
  <c r="D5" i="46"/>
  <c r="D36" i="46" s="1"/>
  <c r="I33" i="45"/>
  <c r="N32" i="45"/>
  <c r="O32" i="45" s="1"/>
  <c r="N31" i="45"/>
  <c r="O31" i="45"/>
  <c r="N30" i="45"/>
  <c r="O30" i="45"/>
  <c r="M29" i="45"/>
  <c r="L29" i="45"/>
  <c r="K29" i="45"/>
  <c r="J29" i="45"/>
  <c r="I29" i="45"/>
  <c r="H29" i="45"/>
  <c r="G29" i="45"/>
  <c r="N29" i="45" s="1"/>
  <c r="O29" i="45" s="1"/>
  <c r="F29" i="45"/>
  <c r="E29" i="45"/>
  <c r="D29" i="45"/>
  <c r="N28" i="45"/>
  <c r="O28" i="45"/>
  <c r="M27" i="45"/>
  <c r="L27" i="45"/>
  <c r="K27" i="45"/>
  <c r="J27" i="45"/>
  <c r="I27" i="45"/>
  <c r="H27" i="45"/>
  <c r="G27" i="45"/>
  <c r="F27" i="45"/>
  <c r="E27" i="45"/>
  <c r="N27" i="45" s="1"/>
  <c r="O27" i="45" s="1"/>
  <c r="D27" i="45"/>
  <c r="N26" i="45"/>
  <c r="O26" i="45"/>
  <c r="N25" i="45"/>
  <c r="O25" i="45" s="1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 s="1"/>
  <c r="N19" i="45"/>
  <c r="O19" i="45"/>
  <c r="N18" i="45"/>
  <c r="O18" i="45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/>
  <c r="N8" i="45"/>
  <c r="O8" i="45"/>
  <c r="N7" i="45"/>
  <c r="O7" i="45" s="1"/>
  <c r="N6" i="45"/>
  <c r="O6" i="45" s="1"/>
  <c r="M5" i="45"/>
  <c r="M33" i="45" s="1"/>
  <c r="L5" i="45"/>
  <c r="K5" i="45"/>
  <c r="J5" i="45"/>
  <c r="I5" i="45"/>
  <c r="H5" i="45"/>
  <c r="G5" i="45"/>
  <c r="F5" i="45"/>
  <c r="E5" i="45"/>
  <c r="D5" i="45"/>
  <c r="D31" i="44"/>
  <c r="N30" i="44"/>
  <c r="O30" i="44" s="1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M25" i="44"/>
  <c r="L25" i="44"/>
  <c r="K25" i="44"/>
  <c r="J25" i="44"/>
  <c r="I25" i="44"/>
  <c r="H25" i="44"/>
  <c r="G25" i="44"/>
  <c r="F25" i="44"/>
  <c r="E25" i="44"/>
  <c r="D25" i="44"/>
  <c r="N24" i="44"/>
  <c r="O24" i="44" s="1"/>
  <c r="N23" i="44"/>
  <c r="O23" i="44" s="1"/>
  <c r="N22" i="44"/>
  <c r="O22" i="44"/>
  <c r="M21" i="44"/>
  <c r="L21" i="44"/>
  <c r="N21" i="44" s="1"/>
  <c r="O21" i="44" s="1"/>
  <c r="K21" i="44"/>
  <c r="J21" i="44"/>
  <c r="I21" i="44"/>
  <c r="H21" i="44"/>
  <c r="G21" i="44"/>
  <c r="F21" i="44"/>
  <c r="E21" i="44"/>
  <c r="D21" i="44"/>
  <c r="N20" i="44"/>
  <c r="O20" i="44"/>
  <c r="N19" i="44"/>
  <c r="O19" i="44" s="1"/>
  <c r="N18" i="44"/>
  <c r="O18" i="44" s="1"/>
  <c r="N17" i="44"/>
  <c r="O17" i="44" s="1"/>
  <c r="M16" i="44"/>
  <c r="L16" i="44"/>
  <c r="K16" i="44"/>
  <c r="J16" i="44"/>
  <c r="I16" i="44"/>
  <c r="H16" i="44"/>
  <c r="G16" i="44"/>
  <c r="F16" i="44"/>
  <c r="E16" i="44"/>
  <c r="D16" i="44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L31" i="43"/>
  <c r="N30" i="43"/>
  <c r="O30" i="43" s="1"/>
  <c r="N29" i="43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M25" i="43"/>
  <c r="L25" i="43"/>
  <c r="K25" i="43"/>
  <c r="J25" i="43"/>
  <c r="I25" i="43"/>
  <c r="H25" i="43"/>
  <c r="G25" i="43"/>
  <c r="F25" i="43"/>
  <c r="E25" i="43"/>
  <c r="D25" i="43"/>
  <c r="N24" i="43"/>
  <c r="O24" i="43" s="1"/>
  <c r="N23" i="43"/>
  <c r="O23" i="43"/>
  <c r="N22" i="43"/>
  <c r="O22" i="43"/>
  <c r="M21" i="43"/>
  <c r="L21" i="43"/>
  <c r="K21" i="43"/>
  <c r="J21" i="43"/>
  <c r="I21" i="43"/>
  <c r="H21" i="43"/>
  <c r="G21" i="43"/>
  <c r="F21" i="43"/>
  <c r="E21" i="43"/>
  <c r="D21" i="43"/>
  <c r="N21" i="43" s="1"/>
  <c r="O21" i="43" s="1"/>
  <c r="N20" i="43"/>
  <c r="O20" i="43"/>
  <c r="N19" i="43"/>
  <c r="O19" i="43" s="1"/>
  <c r="N18" i="43"/>
  <c r="O18" i="43" s="1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/>
  <c r="N10" i="43"/>
  <c r="O10" i="43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G31" i="43" s="1"/>
  <c r="F5" i="43"/>
  <c r="E5" i="43"/>
  <c r="E31" i="43" s="1"/>
  <c r="D5" i="43"/>
  <c r="N31" i="42"/>
  <c r="O31" i="42" s="1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/>
  <c r="M26" i="42"/>
  <c r="L26" i="42"/>
  <c r="N26" i="42" s="1"/>
  <c r="O26" i="42" s="1"/>
  <c r="K26" i="42"/>
  <c r="J26" i="42"/>
  <c r="I26" i="42"/>
  <c r="H26" i="42"/>
  <c r="G26" i="42"/>
  <c r="F26" i="42"/>
  <c r="E26" i="42"/>
  <c r="D26" i="42"/>
  <c r="N25" i="42"/>
  <c r="O25" i="42"/>
  <c r="N24" i="42"/>
  <c r="O24" i="42" s="1"/>
  <c r="N23" i="42"/>
  <c r="O23" i="42" s="1"/>
  <c r="N22" i="42"/>
  <c r="O22" i="42" s="1"/>
  <c r="M21" i="42"/>
  <c r="L21" i="42"/>
  <c r="K21" i="42"/>
  <c r="J21" i="42"/>
  <c r="I21" i="42"/>
  <c r="H21" i="42"/>
  <c r="H32" i="42" s="1"/>
  <c r="G21" i="42"/>
  <c r="F21" i="42"/>
  <c r="E21" i="42"/>
  <c r="D21" i="42"/>
  <c r="N20" i="42"/>
  <c r="O20" i="42" s="1"/>
  <c r="N19" i="42"/>
  <c r="O19" i="42" s="1"/>
  <c r="N18" i="42"/>
  <c r="O18" i="42" s="1"/>
  <c r="N17" i="42"/>
  <c r="O17" i="42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J32" i="42" s="1"/>
  <c r="I5" i="42"/>
  <c r="H5" i="42"/>
  <c r="G5" i="42"/>
  <c r="F5" i="42"/>
  <c r="F32" i="42" s="1"/>
  <c r="E5" i="42"/>
  <c r="D5" i="42"/>
  <c r="N30" i="41"/>
  <c r="O30" i="41"/>
  <c r="N29" i="41"/>
  <c r="O29" i="41"/>
  <c r="N28" i="41"/>
  <c r="O28" i="41" s="1"/>
  <c r="M27" i="41"/>
  <c r="L27" i="41"/>
  <c r="K27" i="41"/>
  <c r="J27" i="41"/>
  <c r="I27" i="41"/>
  <c r="H27" i="41"/>
  <c r="G27" i="41"/>
  <c r="F27" i="41"/>
  <c r="E27" i="41"/>
  <c r="D27" i="41"/>
  <c r="N26" i="41"/>
  <c r="O26" i="41" s="1"/>
  <c r="M25" i="41"/>
  <c r="L25" i="41"/>
  <c r="K25" i="41"/>
  <c r="J25" i="41"/>
  <c r="I25" i="41"/>
  <c r="H25" i="41"/>
  <c r="G25" i="41"/>
  <c r="F25" i="41"/>
  <c r="E25" i="41"/>
  <c r="D25" i="41"/>
  <c r="N24" i="41"/>
  <c r="O24" i="41" s="1"/>
  <c r="N23" i="41"/>
  <c r="O23" i="41" s="1"/>
  <c r="N22" i="41"/>
  <c r="O22" i="41" s="1"/>
  <c r="N21" i="41"/>
  <c r="O21" i="41" s="1"/>
  <c r="M20" i="41"/>
  <c r="L20" i="41"/>
  <c r="K20" i="41"/>
  <c r="J20" i="41"/>
  <c r="I20" i="41"/>
  <c r="H20" i="41"/>
  <c r="G20" i="41"/>
  <c r="F20" i="41"/>
  <c r="E20" i="41"/>
  <c r="D20" i="41"/>
  <c r="N19" i="41"/>
  <c r="O19" i="41" s="1"/>
  <c r="N18" i="41"/>
  <c r="O18" i="41"/>
  <c r="N17" i="41"/>
  <c r="O17" i="41"/>
  <c r="N16" i="41"/>
  <c r="O16" i="41" s="1"/>
  <c r="M15" i="41"/>
  <c r="L15" i="41"/>
  <c r="K15" i="41"/>
  <c r="J15" i="41"/>
  <c r="I15" i="41"/>
  <c r="H15" i="41"/>
  <c r="G15" i="41"/>
  <c r="F15" i="41"/>
  <c r="E15" i="41"/>
  <c r="D15" i="41"/>
  <c r="N14" i="41"/>
  <c r="O14" i="41" s="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E31" i="41" s="1"/>
  <c r="D5" i="41"/>
  <c r="N30" i="40"/>
  <c r="O30" i="40" s="1"/>
  <c r="N29" i="40"/>
  <c r="O29" i="40" s="1"/>
  <c r="N28" i="40"/>
  <c r="O28" i="40"/>
  <c r="M27" i="40"/>
  <c r="L27" i="40"/>
  <c r="K27" i="40"/>
  <c r="J27" i="40"/>
  <c r="I27" i="40"/>
  <c r="H27" i="40"/>
  <c r="G27" i="40"/>
  <c r="F27" i="40"/>
  <c r="E27" i="40"/>
  <c r="D27" i="40"/>
  <c r="N26" i="40"/>
  <c r="O26" i="40"/>
  <c r="M25" i="40"/>
  <c r="L25" i="40"/>
  <c r="K25" i="40"/>
  <c r="J25" i="40"/>
  <c r="I25" i="40"/>
  <c r="H25" i="40"/>
  <c r="G25" i="40"/>
  <c r="F25" i="40"/>
  <c r="E25" i="40"/>
  <c r="D25" i="40"/>
  <c r="N24" i="40"/>
  <c r="O24" i="40" s="1"/>
  <c r="N23" i="40"/>
  <c r="O23" i="40" s="1"/>
  <c r="N22" i="40"/>
  <c r="O22" i="40" s="1"/>
  <c r="M21" i="40"/>
  <c r="L21" i="40"/>
  <c r="K21" i="40"/>
  <c r="J21" i="40"/>
  <c r="I21" i="40"/>
  <c r="H21" i="40"/>
  <c r="G21" i="40"/>
  <c r="F21" i="40"/>
  <c r="E21" i="40"/>
  <c r="D21" i="40"/>
  <c r="N20" i="40"/>
  <c r="O20" i="40" s="1"/>
  <c r="N19" i="40"/>
  <c r="O19" i="40"/>
  <c r="N18" i="40"/>
  <c r="O18" i="40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 s="1"/>
  <c r="N8" i="40"/>
  <c r="O8" i="40"/>
  <c r="N7" i="40"/>
  <c r="O7" i="40" s="1"/>
  <c r="N6" i="40"/>
  <c r="O6" i="40" s="1"/>
  <c r="M5" i="40"/>
  <c r="M31" i="40" s="1"/>
  <c r="L5" i="40"/>
  <c r="K5" i="40"/>
  <c r="K31" i="40" s="1"/>
  <c r="J5" i="40"/>
  <c r="J31" i="40" s="1"/>
  <c r="I5" i="40"/>
  <c r="H5" i="40"/>
  <c r="G5" i="40"/>
  <c r="F5" i="40"/>
  <c r="E5" i="40"/>
  <c r="D5" i="40"/>
  <c r="N30" i="39"/>
  <c r="O30" i="39" s="1"/>
  <c r="N29" i="39"/>
  <c r="O29" i="39" s="1"/>
  <c r="N28" i="39"/>
  <c r="O28" i="39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/>
  <c r="M24" i="39"/>
  <c r="L24" i="39"/>
  <c r="K24" i="39"/>
  <c r="J24" i="39"/>
  <c r="I24" i="39"/>
  <c r="H24" i="39"/>
  <c r="G24" i="39"/>
  <c r="F24" i="39"/>
  <c r="E24" i="39"/>
  <c r="D24" i="39"/>
  <c r="N23" i="39"/>
  <c r="O23" i="39" s="1"/>
  <c r="N22" i="39"/>
  <c r="O22" i="39" s="1"/>
  <c r="N21" i="39"/>
  <c r="O21" i="39" s="1"/>
  <c r="N20" i="39"/>
  <c r="O20" i="39" s="1"/>
  <c r="M19" i="39"/>
  <c r="L19" i="39"/>
  <c r="K19" i="39"/>
  <c r="J19" i="39"/>
  <c r="I19" i="39"/>
  <c r="H19" i="39"/>
  <c r="G19" i="39"/>
  <c r="F19" i="39"/>
  <c r="E19" i="39"/>
  <c r="D19" i="39"/>
  <c r="N18" i="39"/>
  <c r="O18" i="39" s="1"/>
  <c r="N17" i="39"/>
  <c r="O17" i="39"/>
  <c r="N16" i="39"/>
  <c r="O16" i="39" s="1"/>
  <c r="M15" i="39"/>
  <c r="M31" i="39" s="1"/>
  <c r="L15" i="39"/>
  <c r="K15" i="39"/>
  <c r="J15" i="39"/>
  <c r="I15" i="39"/>
  <c r="H15" i="39"/>
  <c r="G15" i="39"/>
  <c r="F15" i="39"/>
  <c r="F31" i="39" s="1"/>
  <c r="E15" i="39"/>
  <c r="D15" i="39"/>
  <c r="N15" i="39" s="1"/>
  <c r="O15" i="39" s="1"/>
  <c r="N14" i="39"/>
  <c r="O14" i="39" s="1"/>
  <c r="N13" i="39"/>
  <c r="O13" i="39" s="1"/>
  <c r="M12" i="39"/>
  <c r="L12" i="39"/>
  <c r="K12" i="39"/>
  <c r="J12" i="39"/>
  <c r="I12" i="39"/>
  <c r="H12" i="39"/>
  <c r="G12" i="39"/>
  <c r="F12" i="39"/>
  <c r="E12" i="39"/>
  <c r="E31" i="39" s="1"/>
  <c r="D12" i="39"/>
  <c r="N11" i="39"/>
  <c r="O11" i="39"/>
  <c r="N10" i="39"/>
  <c r="O10" i="39"/>
  <c r="N9" i="39"/>
  <c r="O9" i="39" s="1"/>
  <c r="N8" i="39"/>
  <c r="O8" i="39" s="1"/>
  <c r="N7" i="39"/>
  <c r="O7" i="39" s="1"/>
  <c r="N6" i="39"/>
  <c r="O6" i="39"/>
  <c r="M5" i="39"/>
  <c r="L5" i="39"/>
  <c r="K5" i="39"/>
  <c r="J5" i="39"/>
  <c r="I5" i="39"/>
  <c r="I31" i="39" s="1"/>
  <c r="H5" i="39"/>
  <c r="H31" i="39" s="1"/>
  <c r="G5" i="39"/>
  <c r="G31" i="39" s="1"/>
  <c r="F5" i="39"/>
  <c r="E5" i="39"/>
  <c r="D5" i="39"/>
  <c r="N31" i="38"/>
  <c r="O31" i="38" s="1"/>
  <c r="N30" i="38"/>
  <c r="O30" i="38" s="1"/>
  <c r="M29" i="38"/>
  <c r="L29" i="38"/>
  <c r="K29" i="38"/>
  <c r="J29" i="38"/>
  <c r="I29" i="38"/>
  <c r="H29" i="38"/>
  <c r="G29" i="38"/>
  <c r="F29" i="38"/>
  <c r="E29" i="38"/>
  <c r="D29" i="38"/>
  <c r="N28" i="38"/>
  <c r="O28" i="38" s="1"/>
  <c r="M27" i="38"/>
  <c r="L27" i="38"/>
  <c r="K27" i="38"/>
  <c r="J27" i="38"/>
  <c r="I27" i="38"/>
  <c r="H27" i="38"/>
  <c r="G27" i="38"/>
  <c r="F27" i="38"/>
  <c r="E27" i="38"/>
  <c r="D27" i="38"/>
  <c r="N27" i="38" s="1"/>
  <c r="O27" i="38" s="1"/>
  <c r="N26" i="38"/>
  <c r="O26" i="38" s="1"/>
  <c r="N25" i="38"/>
  <c r="O25" i="38" s="1"/>
  <c r="N24" i="38"/>
  <c r="O24" i="38" s="1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1" i="38"/>
  <c r="O21" i="38" s="1"/>
  <c r="N20" i="38"/>
  <c r="O20" i="38" s="1"/>
  <c r="N19" i="38"/>
  <c r="O19" i="38" s="1"/>
  <c r="N18" i="38"/>
  <c r="O18" i="38"/>
  <c r="N17" i="38"/>
  <c r="O17" i="38" s="1"/>
  <c r="N16" i="38"/>
  <c r="O16" i="38" s="1"/>
  <c r="M15" i="38"/>
  <c r="L15" i="38"/>
  <c r="K15" i="38"/>
  <c r="J15" i="38"/>
  <c r="I15" i="38"/>
  <c r="H15" i="38"/>
  <c r="G15" i="38"/>
  <c r="F15" i="38"/>
  <c r="E15" i="38"/>
  <c r="D15" i="38"/>
  <c r="N14" i="38"/>
  <c r="O14" i="38" s="1"/>
  <c r="N13" i="38"/>
  <c r="O13" i="38" s="1"/>
  <c r="N12" i="38"/>
  <c r="O12" i="38" s="1"/>
  <c r="M11" i="38"/>
  <c r="L11" i="38"/>
  <c r="K11" i="38"/>
  <c r="J11" i="38"/>
  <c r="I11" i="38"/>
  <c r="H11" i="38"/>
  <c r="G11" i="38"/>
  <c r="N11" i="38" s="1"/>
  <c r="O11" i="38" s="1"/>
  <c r="F11" i="38"/>
  <c r="E11" i="38"/>
  <c r="D11" i="38"/>
  <c r="N10" i="38"/>
  <c r="O10" i="38"/>
  <c r="N9" i="38"/>
  <c r="O9" i="38" s="1"/>
  <c r="N8" i="38"/>
  <c r="O8" i="38" s="1"/>
  <c r="N7" i="38"/>
  <c r="O7" i="38" s="1"/>
  <c r="N6" i="38"/>
  <c r="O6" i="38" s="1"/>
  <c r="M5" i="38"/>
  <c r="L5" i="38"/>
  <c r="L32" i="38" s="1"/>
  <c r="K5" i="38"/>
  <c r="J5" i="38"/>
  <c r="I5" i="38"/>
  <c r="H5" i="38"/>
  <c r="G5" i="38"/>
  <c r="F5" i="38"/>
  <c r="E5" i="38"/>
  <c r="D5" i="38"/>
  <c r="N5" i="38" s="1"/>
  <c r="O5" i="38" s="1"/>
  <c r="N30" i="37"/>
  <c r="O30" i="37" s="1"/>
  <c r="N29" i="37"/>
  <c r="O29" i="37" s="1"/>
  <c r="N28" i="37"/>
  <c r="O28" i="37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M25" i="37"/>
  <c r="L25" i="37"/>
  <c r="K25" i="37"/>
  <c r="J25" i="37"/>
  <c r="I25" i="37"/>
  <c r="H25" i="37"/>
  <c r="G25" i="37"/>
  <c r="F25" i="37"/>
  <c r="E25" i="37"/>
  <c r="D25" i="37"/>
  <c r="N24" i="37"/>
  <c r="O24" i="37"/>
  <c r="N23" i="37"/>
  <c r="O23" i="37" s="1"/>
  <c r="N22" i="37"/>
  <c r="O22" i="37" s="1"/>
  <c r="N21" i="37"/>
  <c r="O21" i="37"/>
  <c r="M20" i="37"/>
  <c r="L20" i="37"/>
  <c r="K20" i="37"/>
  <c r="J20" i="37"/>
  <c r="I20" i="37"/>
  <c r="H20" i="37"/>
  <c r="G20" i="37"/>
  <c r="F20" i="37"/>
  <c r="E20" i="37"/>
  <c r="N20" i="37" s="1"/>
  <c r="O20" i="37" s="1"/>
  <c r="D20" i="37"/>
  <c r="N19" i="37"/>
  <c r="O19" i="37" s="1"/>
  <c r="N18" i="37"/>
  <c r="O18" i="37" s="1"/>
  <c r="N17" i="37"/>
  <c r="O17" i="37"/>
  <c r="N16" i="37"/>
  <c r="O16" i="37" s="1"/>
  <c r="N15" i="37"/>
  <c r="O15" i="37" s="1"/>
  <c r="M14" i="37"/>
  <c r="L14" i="37"/>
  <c r="K14" i="37"/>
  <c r="K31" i="37" s="1"/>
  <c r="J14" i="37"/>
  <c r="I14" i="37"/>
  <c r="H14" i="37"/>
  <c r="G14" i="37"/>
  <c r="F14" i="37"/>
  <c r="E14" i="37"/>
  <c r="D14" i="37"/>
  <c r="N14" i="37" s="1"/>
  <c r="O14" i="37" s="1"/>
  <c r="N13" i="37"/>
  <c r="O13" i="37"/>
  <c r="N12" i="37"/>
  <c r="O12" i="37" s="1"/>
  <c r="M11" i="37"/>
  <c r="L11" i="37"/>
  <c r="K11" i="37"/>
  <c r="J11" i="37"/>
  <c r="I11" i="37"/>
  <c r="H11" i="37"/>
  <c r="G11" i="37"/>
  <c r="F11" i="37"/>
  <c r="F31" i="37" s="1"/>
  <c r="E11" i="37"/>
  <c r="N11" i="37" s="1"/>
  <c r="O11" i="37" s="1"/>
  <c r="D11" i="37"/>
  <c r="N10" i="37"/>
  <c r="O10" i="37"/>
  <c r="N9" i="37"/>
  <c r="O9" i="37" s="1"/>
  <c r="N8" i="37"/>
  <c r="O8" i="37" s="1"/>
  <c r="N7" i="37"/>
  <c r="O7" i="37" s="1"/>
  <c r="N6" i="37"/>
  <c r="O6" i="37" s="1"/>
  <c r="M5" i="37"/>
  <c r="M31" i="37" s="1"/>
  <c r="L5" i="37"/>
  <c r="L31" i="37" s="1"/>
  <c r="K5" i="37"/>
  <c r="J5" i="37"/>
  <c r="I5" i="37"/>
  <c r="H5" i="37"/>
  <c r="G5" i="37"/>
  <c r="F5" i="37"/>
  <c r="E5" i="37"/>
  <c r="D5" i="37"/>
  <c r="N5" i="37" s="1"/>
  <c r="O5" i="37" s="1"/>
  <c r="N31" i="36"/>
  <c r="O31" i="36" s="1"/>
  <c r="N30" i="36"/>
  <c r="O30" i="36" s="1"/>
  <c r="N29" i="36"/>
  <c r="O29" i="36"/>
  <c r="M28" i="36"/>
  <c r="L28" i="36"/>
  <c r="K28" i="36"/>
  <c r="J28" i="36"/>
  <c r="I28" i="36"/>
  <c r="H28" i="36"/>
  <c r="G28" i="36"/>
  <c r="F28" i="36"/>
  <c r="E28" i="36"/>
  <c r="D28" i="36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N24" i="36"/>
  <c r="O24" i="36" s="1"/>
  <c r="N23" i="36"/>
  <c r="O23" i="36" s="1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/>
  <c r="N19" i="36"/>
  <c r="O19" i="36" s="1"/>
  <c r="N18" i="36"/>
  <c r="O18" i="36" s="1"/>
  <c r="N17" i="36"/>
  <c r="O17" i="36" s="1"/>
  <c r="N16" i="36"/>
  <c r="O16" i="36" s="1"/>
  <c r="M15" i="36"/>
  <c r="L15" i="36"/>
  <c r="K15" i="36"/>
  <c r="J15" i="36"/>
  <c r="I15" i="36"/>
  <c r="H15" i="36"/>
  <c r="G15" i="36"/>
  <c r="F15" i="36"/>
  <c r="E15" i="36"/>
  <c r="D15" i="36"/>
  <c r="N14" i="36"/>
  <c r="O14" i="36"/>
  <c r="N13" i="36"/>
  <c r="O13" i="36"/>
  <c r="N12" i="36"/>
  <c r="O12" i="36" s="1"/>
  <c r="M11" i="36"/>
  <c r="L11" i="36"/>
  <c r="K11" i="36"/>
  <c r="J11" i="36"/>
  <c r="I11" i="36"/>
  <c r="H11" i="36"/>
  <c r="G11" i="36"/>
  <c r="F11" i="36"/>
  <c r="F32" i="36" s="1"/>
  <c r="E11" i="36"/>
  <c r="D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L32" i="36" s="1"/>
  <c r="K5" i="36"/>
  <c r="J5" i="36"/>
  <c r="J32" i="36" s="1"/>
  <c r="I5" i="36"/>
  <c r="H5" i="36"/>
  <c r="G5" i="36"/>
  <c r="F5" i="36"/>
  <c r="E5" i="36"/>
  <c r="E32" i="36" s="1"/>
  <c r="D5" i="36"/>
  <c r="D32" i="36" s="1"/>
  <c r="N33" i="35"/>
  <c r="O33" i="35" s="1"/>
  <c r="N32" i="35"/>
  <c r="O32" i="35" s="1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M27" i="35"/>
  <c r="L27" i="35"/>
  <c r="K27" i="35"/>
  <c r="J27" i="35"/>
  <c r="I27" i="35"/>
  <c r="H27" i="35"/>
  <c r="G27" i="35"/>
  <c r="F27" i="35"/>
  <c r="E27" i="35"/>
  <c r="D27" i="35"/>
  <c r="N26" i="35"/>
  <c r="O26" i="35"/>
  <c r="N25" i="35"/>
  <c r="O25" i="35" s="1"/>
  <c r="N24" i="35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E34" i="35" s="1"/>
  <c r="D22" i="35"/>
  <c r="N21" i="35"/>
  <c r="O21" i="35" s="1"/>
  <c r="N20" i="35"/>
  <c r="O20" i="35"/>
  <c r="N19" i="35"/>
  <c r="O19" i="35" s="1"/>
  <c r="N18" i="35"/>
  <c r="O18" i="35" s="1"/>
  <c r="N17" i="35"/>
  <c r="O17" i="35" s="1"/>
  <c r="M16" i="35"/>
  <c r="L16" i="35"/>
  <c r="K16" i="35"/>
  <c r="J16" i="35"/>
  <c r="I16" i="35"/>
  <c r="H16" i="35"/>
  <c r="G16" i="35"/>
  <c r="F16" i="35"/>
  <c r="E16" i="35"/>
  <c r="D16" i="35"/>
  <c r="N15" i="35"/>
  <c r="O15" i="35" s="1"/>
  <c r="N14" i="35"/>
  <c r="O14" i="35"/>
  <c r="N13" i="35"/>
  <c r="O13" i="35"/>
  <c r="M12" i="35"/>
  <c r="L12" i="35"/>
  <c r="K12" i="35"/>
  <c r="J12" i="35"/>
  <c r="I12" i="35"/>
  <c r="H12" i="35"/>
  <c r="G12" i="35"/>
  <c r="G34" i="35" s="1"/>
  <c r="F12" i="35"/>
  <c r="E12" i="35"/>
  <c r="D12" i="35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/>
  <c r="M5" i="35"/>
  <c r="M34" i="35" s="1"/>
  <c r="L5" i="35"/>
  <c r="K5" i="35"/>
  <c r="J5" i="35"/>
  <c r="I5" i="35"/>
  <c r="H5" i="35"/>
  <c r="G5" i="35"/>
  <c r="F5" i="35"/>
  <c r="E5" i="35"/>
  <c r="D5" i="35"/>
  <c r="N33" i="34"/>
  <c r="O33" i="34" s="1"/>
  <c r="N32" i="34"/>
  <c r="O32" i="34" s="1"/>
  <c r="N31" i="34"/>
  <c r="O31" i="34"/>
  <c r="M30" i="34"/>
  <c r="L30" i="34"/>
  <c r="K30" i="34"/>
  <c r="J30" i="34"/>
  <c r="I30" i="34"/>
  <c r="H30" i="34"/>
  <c r="G30" i="34"/>
  <c r="G34" i="34" s="1"/>
  <c r="F30" i="34"/>
  <c r="E30" i="34"/>
  <c r="D30" i="34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/>
  <c r="N26" i="34"/>
  <c r="O26" i="34" s="1"/>
  <c r="N25" i="34"/>
  <c r="O25" i="34" s="1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E22" i="34"/>
  <c r="D22" i="34"/>
  <c r="N21" i="34"/>
  <c r="O21" i="34" s="1"/>
  <c r="N20" i="34"/>
  <c r="O20" i="34" s="1"/>
  <c r="N19" i="34"/>
  <c r="O19" i="34" s="1"/>
  <c r="N18" i="34"/>
  <c r="O18" i="34" s="1"/>
  <c r="N17" i="34"/>
  <c r="O17" i="34" s="1"/>
  <c r="M16" i="34"/>
  <c r="L16" i="34"/>
  <c r="K16" i="34"/>
  <c r="J16" i="34"/>
  <c r="I16" i="34"/>
  <c r="H16" i="34"/>
  <c r="G16" i="34"/>
  <c r="F16" i="34"/>
  <c r="E16" i="34"/>
  <c r="D16" i="34"/>
  <c r="N15" i="34"/>
  <c r="O15" i="34" s="1"/>
  <c r="N14" i="34"/>
  <c r="O14" i="34" s="1"/>
  <c r="N13" i="34"/>
  <c r="O13" i="34"/>
  <c r="M12" i="34"/>
  <c r="L12" i="34"/>
  <c r="K12" i="34"/>
  <c r="J12" i="34"/>
  <c r="I12" i="34"/>
  <c r="H12" i="34"/>
  <c r="G12" i="34"/>
  <c r="F12" i="34"/>
  <c r="E12" i="34"/>
  <c r="N12" i="34" s="1"/>
  <c r="O12" i="34" s="1"/>
  <c r="D12" i="34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K34" i="34" s="1"/>
  <c r="J5" i="34"/>
  <c r="I5" i="34"/>
  <c r="I34" i="34" s="1"/>
  <c r="H5" i="34"/>
  <c r="H34" i="34" s="1"/>
  <c r="G5" i="34"/>
  <c r="F5" i="34"/>
  <c r="E5" i="34"/>
  <c r="D5" i="34"/>
  <c r="D34" i="34" s="1"/>
  <c r="N23" i="33"/>
  <c r="O23" i="33" s="1"/>
  <c r="N24" i="33"/>
  <c r="O24" i="33" s="1"/>
  <c r="N25" i="33"/>
  <c r="O25" i="33" s="1"/>
  <c r="N26" i="33"/>
  <c r="O26" i="33" s="1"/>
  <c r="N27" i="33"/>
  <c r="O27" i="33" s="1"/>
  <c r="N17" i="33"/>
  <c r="O17" i="33" s="1"/>
  <c r="N18" i="33"/>
  <c r="O18" i="33" s="1"/>
  <c r="N19" i="33"/>
  <c r="O19" i="33" s="1"/>
  <c r="N20" i="33"/>
  <c r="O20" i="33"/>
  <c r="N21" i="33"/>
  <c r="O21" i="33" s="1"/>
  <c r="E22" i="33"/>
  <c r="F22" i="33"/>
  <c r="G22" i="33"/>
  <c r="H22" i="33"/>
  <c r="I22" i="33"/>
  <c r="J22" i="33"/>
  <c r="K22" i="33"/>
  <c r="L22" i="33"/>
  <c r="M22" i="33"/>
  <c r="D22" i="33"/>
  <c r="E16" i="33"/>
  <c r="F16" i="33"/>
  <c r="G16" i="33"/>
  <c r="H16" i="33"/>
  <c r="I16" i="33"/>
  <c r="J16" i="33"/>
  <c r="K16" i="33"/>
  <c r="L16" i="33"/>
  <c r="M16" i="33"/>
  <c r="D16" i="33"/>
  <c r="E12" i="33"/>
  <c r="F12" i="33"/>
  <c r="G12" i="33"/>
  <c r="H12" i="33"/>
  <c r="I12" i="33"/>
  <c r="J12" i="33"/>
  <c r="K12" i="33"/>
  <c r="L12" i="33"/>
  <c r="M12" i="33"/>
  <c r="D12" i="33"/>
  <c r="E5" i="33"/>
  <c r="E34" i="33" s="1"/>
  <c r="F5" i="33"/>
  <c r="G5" i="33"/>
  <c r="H5" i="33"/>
  <c r="I5" i="33"/>
  <c r="J5" i="33"/>
  <c r="K5" i="33"/>
  <c r="L5" i="33"/>
  <c r="M5" i="33"/>
  <c r="D5" i="33"/>
  <c r="D34" i="33" s="1"/>
  <c r="N32" i="33"/>
  <c r="O32" i="33" s="1"/>
  <c r="N33" i="33"/>
  <c r="O33" i="33" s="1"/>
  <c r="N31" i="33"/>
  <c r="O31" i="33"/>
  <c r="E30" i="33"/>
  <c r="F30" i="33"/>
  <c r="G30" i="33"/>
  <c r="G34" i="33" s="1"/>
  <c r="H30" i="33"/>
  <c r="I30" i="33"/>
  <c r="J30" i="33"/>
  <c r="K30" i="33"/>
  <c r="L30" i="33"/>
  <c r="M30" i="33"/>
  <c r="D30" i="33"/>
  <c r="E28" i="33"/>
  <c r="F28" i="33"/>
  <c r="G28" i="33"/>
  <c r="H28" i="33"/>
  <c r="I28" i="33"/>
  <c r="J28" i="33"/>
  <c r="K28" i="33"/>
  <c r="L28" i="33"/>
  <c r="N28" i="33" s="1"/>
  <c r="O28" i="33" s="1"/>
  <c r="M28" i="33"/>
  <c r="D28" i="33"/>
  <c r="N29" i="33"/>
  <c r="O29" i="33" s="1"/>
  <c r="N13" i="33"/>
  <c r="O13" i="33" s="1"/>
  <c r="N14" i="33"/>
  <c r="O14" i="33" s="1"/>
  <c r="N15" i="33"/>
  <c r="O15" i="33" s="1"/>
  <c r="N7" i="33"/>
  <c r="O7" i="33" s="1"/>
  <c r="N8" i="33"/>
  <c r="O8" i="33" s="1"/>
  <c r="N9" i="33"/>
  <c r="O9" i="33" s="1"/>
  <c r="N10" i="33"/>
  <c r="O10" i="33" s="1"/>
  <c r="N11" i="33"/>
  <c r="O11" i="33" s="1"/>
  <c r="N6" i="33"/>
  <c r="O6" i="33" s="1"/>
  <c r="H34" i="33"/>
  <c r="N13" i="42"/>
  <c r="O13" i="42" s="1"/>
  <c r="O17" i="46" l="1"/>
  <c r="P17" i="46" s="1"/>
  <c r="N5" i="42"/>
  <c r="O5" i="42" s="1"/>
  <c r="N12" i="33"/>
  <c r="O12" i="33" s="1"/>
  <c r="N22" i="33"/>
  <c r="O22" i="33" s="1"/>
  <c r="K34" i="35"/>
  <c r="E32" i="38"/>
  <c r="N5" i="41"/>
  <c r="O5" i="41" s="1"/>
  <c r="N12" i="41"/>
  <c r="O12" i="41" s="1"/>
  <c r="N25" i="41"/>
  <c r="O25" i="41" s="1"/>
  <c r="F31" i="43"/>
  <c r="N27" i="44"/>
  <c r="O27" i="44" s="1"/>
  <c r="N13" i="43"/>
  <c r="O13" i="43" s="1"/>
  <c r="F36" i="46"/>
  <c r="N5" i="34"/>
  <c r="O5" i="34" s="1"/>
  <c r="G36" i="46"/>
  <c r="J32" i="38"/>
  <c r="I31" i="41"/>
  <c r="K31" i="43"/>
  <c r="N25" i="43"/>
  <c r="O25" i="43" s="1"/>
  <c r="E31" i="44"/>
  <c r="H36" i="46"/>
  <c r="N21" i="40"/>
  <c r="O21" i="40" s="1"/>
  <c r="J31" i="41"/>
  <c r="D32" i="42"/>
  <c r="F31" i="44"/>
  <c r="I36" i="46"/>
  <c r="M34" i="33"/>
  <c r="L31" i="40"/>
  <c r="N16" i="45"/>
  <c r="O16" i="45" s="1"/>
  <c r="N22" i="35"/>
  <c r="O22" i="35" s="1"/>
  <c r="G32" i="38"/>
  <c r="N26" i="39"/>
  <c r="O26" i="39" s="1"/>
  <c r="H31" i="43"/>
  <c r="N22" i="45"/>
  <c r="O22" i="45" s="1"/>
  <c r="E36" i="46"/>
  <c r="D32" i="38"/>
  <c r="K34" i="33"/>
  <c r="K32" i="36"/>
  <c r="H32" i="38"/>
  <c r="G31" i="41"/>
  <c r="I31" i="43"/>
  <c r="I32" i="38"/>
  <c r="D31" i="39"/>
  <c r="N16" i="40"/>
  <c r="O16" i="40" s="1"/>
  <c r="H31" i="41"/>
  <c r="N5" i="43"/>
  <c r="O5" i="43" s="1"/>
  <c r="L34" i="35"/>
  <c r="N26" i="36"/>
  <c r="O26" i="36" s="1"/>
  <c r="N27" i="37"/>
  <c r="O27" i="37" s="1"/>
  <c r="H32" i="36"/>
  <c r="K32" i="38"/>
  <c r="N22" i="38"/>
  <c r="O22" i="38" s="1"/>
  <c r="N12" i="39"/>
  <c r="O12" i="39" s="1"/>
  <c r="N24" i="39"/>
  <c r="O24" i="39" s="1"/>
  <c r="L31" i="39"/>
  <c r="N27" i="40"/>
  <c r="O27" i="40" s="1"/>
  <c r="K31" i="41"/>
  <c r="E32" i="42"/>
  <c r="K32" i="42"/>
  <c r="G31" i="44"/>
  <c r="N13" i="44"/>
  <c r="O13" i="44" s="1"/>
  <c r="J36" i="46"/>
  <c r="L31" i="41"/>
  <c r="M32" i="38"/>
  <c r="N25" i="44"/>
  <c r="O25" i="44" s="1"/>
  <c r="N15" i="41"/>
  <c r="O15" i="41" s="1"/>
  <c r="N22" i="34"/>
  <c r="O22" i="34" s="1"/>
  <c r="N27" i="41"/>
  <c r="O27" i="41" s="1"/>
  <c r="I32" i="42"/>
  <c r="N28" i="42"/>
  <c r="O28" i="42" s="1"/>
  <c r="E33" i="45"/>
  <c r="N13" i="45"/>
  <c r="O13" i="45" s="1"/>
  <c r="N36" i="46"/>
  <c r="L34" i="33"/>
  <c r="M34" i="34"/>
  <c r="D34" i="35"/>
  <c r="N34" i="35" s="1"/>
  <c r="O34" i="35" s="1"/>
  <c r="N12" i="35"/>
  <c r="O12" i="35" s="1"/>
  <c r="K31" i="39"/>
  <c r="N20" i="41"/>
  <c r="O20" i="41" s="1"/>
  <c r="N5" i="45"/>
  <c r="O5" i="45" s="1"/>
  <c r="D31" i="40"/>
  <c r="N16" i="43"/>
  <c r="O16" i="43" s="1"/>
  <c r="M31" i="43"/>
  <c r="M31" i="44"/>
  <c r="G33" i="45"/>
  <c r="O33" i="46"/>
  <c r="P33" i="46" s="1"/>
  <c r="I31" i="44"/>
  <c r="M32" i="42"/>
  <c r="N16" i="42"/>
  <c r="O16" i="42" s="1"/>
  <c r="M36" i="46"/>
  <c r="O13" i="46"/>
  <c r="P13" i="46" s="1"/>
  <c r="K31" i="44"/>
  <c r="N5" i="33"/>
  <c r="O5" i="33" s="1"/>
  <c r="E31" i="40"/>
  <c r="E31" i="37"/>
  <c r="N31" i="37" s="1"/>
  <c r="O31" i="37" s="1"/>
  <c r="N25" i="40"/>
  <c r="O25" i="40" s="1"/>
  <c r="J34" i="34"/>
  <c r="N28" i="36"/>
  <c r="O28" i="36" s="1"/>
  <c r="I31" i="37"/>
  <c r="N29" i="38"/>
  <c r="O29" i="38" s="1"/>
  <c r="G31" i="40"/>
  <c r="N27" i="43"/>
  <c r="O27" i="43" s="1"/>
  <c r="J33" i="45"/>
  <c r="E34" i="34"/>
  <c r="H31" i="44"/>
  <c r="N29" i="35"/>
  <c r="O29" i="35" s="1"/>
  <c r="G32" i="42"/>
  <c r="O5" i="46"/>
  <c r="P5" i="46" s="1"/>
  <c r="N16" i="33"/>
  <c r="O16" i="33" s="1"/>
  <c r="H34" i="35"/>
  <c r="N21" i="36"/>
  <c r="O21" i="36" s="1"/>
  <c r="D31" i="37"/>
  <c r="J31" i="44"/>
  <c r="D33" i="45"/>
  <c r="I34" i="33"/>
  <c r="N19" i="39"/>
  <c r="O19" i="39" s="1"/>
  <c r="N28" i="34"/>
  <c r="O28" i="34" s="1"/>
  <c r="I32" i="36"/>
  <c r="N32" i="36" s="1"/>
  <c r="O32" i="36" s="1"/>
  <c r="H31" i="37"/>
  <c r="N12" i="40"/>
  <c r="O12" i="40" s="1"/>
  <c r="N30" i="33"/>
  <c r="O30" i="33" s="1"/>
  <c r="N27" i="35"/>
  <c r="O27" i="35" s="1"/>
  <c r="G32" i="36"/>
  <c r="J31" i="37"/>
  <c r="H31" i="40"/>
  <c r="N21" i="42"/>
  <c r="O21" i="42" s="1"/>
  <c r="N16" i="44"/>
  <c r="O16" i="44" s="1"/>
  <c r="K33" i="45"/>
  <c r="M31" i="41"/>
  <c r="L34" i="34"/>
  <c r="M32" i="36"/>
  <c r="N15" i="38"/>
  <c r="O15" i="38" s="1"/>
  <c r="J31" i="39"/>
  <c r="N31" i="39" s="1"/>
  <c r="O31" i="39" s="1"/>
  <c r="F34" i="35"/>
  <c r="J34" i="35"/>
  <c r="N15" i="36"/>
  <c r="O15" i="36" s="1"/>
  <c r="G31" i="37"/>
  <c r="L32" i="42"/>
  <c r="F31" i="40"/>
  <c r="N31" i="40" s="1"/>
  <c r="O31" i="40" s="1"/>
  <c r="F34" i="33"/>
  <c r="N34" i="33" s="1"/>
  <c r="O34" i="33" s="1"/>
  <c r="N16" i="34"/>
  <c r="O16" i="34" s="1"/>
  <c r="N30" i="34"/>
  <c r="O30" i="34" s="1"/>
  <c r="I34" i="35"/>
  <c r="N11" i="36"/>
  <c r="O11" i="36" s="1"/>
  <c r="I31" i="40"/>
  <c r="D31" i="43"/>
  <c r="L33" i="45"/>
  <c r="O34" i="47"/>
  <c r="P34" i="47" s="1"/>
  <c r="F32" i="38"/>
  <c r="N32" i="38" s="1"/>
  <c r="O32" i="38" s="1"/>
  <c r="F31" i="41"/>
  <c r="H33" i="45"/>
  <c r="J34" i="33"/>
  <c r="F34" i="34"/>
  <c r="N34" i="34" s="1"/>
  <c r="O34" i="34" s="1"/>
  <c r="N5" i="35"/>
  <c r="O5" i="35" s="1"/>
  <c r="N25" i="37"/>
  <c r="O25" i="37" s="1"/>
  <c r="N5" i="39"/>
  <c r="O5" i="39" s="1"/>
  <c r="N16" i="35"/>
  <c r="O16" i="35" s="1"/>
  <c r="J31" i="43"/>
  <c r="L31" i="44"/>
  <c r="F33" i="45"/>
  <c r="N5" i="40"/>
  <c r="O5" i="40" s="1"/>
  <c r="L36" i="46"/>
  <c r="D31" i="41"/>
  <c r="N5" i="44"/>
  <c r="O5" i="44" s="1"/>
  <c r="N5" i="36"/>
  <c r="O5" i="36" s="1"/>
  <c r="O36" i="46" l="1"/>
  <c r="P36" i="46" s="1"/>
  <c r="N31" i="43"/>
  <c r="O31" i="43" s="1"/>
  <c r="N32" i="42"/>
  <c r="O32" i="42" s="1"/>
  <c r="N33" i="45"/>
  <c r="O33" i="45" s="1"/>
  <c r="N31" i="44"/>
  <c r="O31" i="44" s="1"/>
  <c r="N31" i="41"/>
  <c r="O31" i="41" s="1"/>
</calcChain>
</file>

<file path=xl/sharedStrings.xml><?xml version="1.0" encoding="utf-8"?>
<sst xmlns="http://schemas.openxmlformats.org/spreadsheetml/2006/main" count="776" uniqueCount="127">
  <si>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</si>
  <si>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</si>
  <si>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</si>
  <si>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</si>
  <si>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</si>
  <si>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</si>
  <si>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</si>
  <si>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</si>
  <si>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</si>
  <si>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</si>
  <si>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Discretionary Sales Surtaxes</t>
  </si>
  <si>
    <t>Utility Service Tax - Electricity</t>
  </si>
  <si>
    <t>Utility Service Tax - Propane</t>
  </si>
  <si>
    <t>Communications Services Taxes</t>
  </si>
  <si>
    <t>Permits, Fees, and Special Assessments</t>
  </si>
  <si>
    <t>Franchise Fee - Electricity</t>
  </si>
  <si>
    <t>Franchise Fee - Cable Television</t>
  </si>
  <si>
    <t>Other Permits, Fees, and Special Assessments</t>
  </si>
  <si>
    <t>Intergovernmental Revenue</t>
  </si>
  <si>
    <t>State Grant - Culture / Recreation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</si>
  <si>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</si>
  <si>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</si>
  <si>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</si>
  <si>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</si>
  <si>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</si>
  <si>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</si>
  <si>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</si>
  <si>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</si>
  <si>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</si>
  <si>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</si>
  <si>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Public Safety - Fire Protection</t>
  </si>
  <si>
    <t>Physical Environment - Water Utility</t>
  </si>
  <si>
    <t>Physical Environment - Garbage / Solid Waste</t>
  </si>
  <si>
    <t>Culture / Recreation - Parks and Recreation</t>
  </si>
  <si>
    <t>Culture / Recreation - Special Events</t>
  </si>
  <si>
    <t>Total - All Account Codes</t>
  </si>
  <si>
    <t>Local Fiscal Year Ended September 30, 2009</t>
  </si>
  <si>
    <t>Court-Ordered Judgments and Fines - As Decided by Traffic Court</t>
  </si>
  <si>
    <t>Interest and Other Earnings - Interest</t>
  </si>
  <si>
    <t>Rents and Royalties</t>
  </si>
  <si>
    <t>Other Miscellaneous Revenues - Other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</si>
  <si>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</si>
  <si>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</si>
  <si>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</si>
  <si>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</si>
  <si>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</si>
  <si>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</si>
  <si>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</si>
  <si>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Micanopy Revenues Reported by Account Code and Fund Type</t>
  </si>
  <si>
    <t>Local Fiscal Year Ended September 30, 2010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</si>
  <si>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</si>
  <si>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</si>
  <si>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</si>
  <si>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Second Local Option Fuel Tax (1 to 5 Cents)</t>
  </si>
  <si>
    <t>Federal Grant - Economic Environment</t>
  </si>
  <si>
    <t>Disposition of Fixed Assets</t>
  </si>
  <si>
    <t>2011 Municipal Population: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</si>
  <si>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</si>
  <si>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</si>
  <si>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</si>
  <si>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</si>
  <si>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Federal Grant - Public Safety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</si>
  <si>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</si>
  <si>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</si>
  <si>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</si>
  <si>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</si>
  <si>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2013 Municipal Population:</t>
  </si>
  <si>
    <t>Local Fiscal Year Ended September 30, 2008</t>
  </si>
  <si>
    <t>Permits and Franchise Fees</t>
  </si>
  <si>
    <t>Other Permits and Fees</t>
  </si>
  <si>
    <t>2008 Municipal Population:</t>
  </si>
  <si>
    <t>Local Fiscal Year Ended September 30, 2014</t>
  </si>
  <si>
    <t>Sales - Disposition of Fixed Assets</t>
  </si>
  <si>
    <t>2014 Municipal Population:</t>
  </si>
  <si>
    <t>Local Fiscal Year Ended September 30, 2015</t>
  </si>
  <si>
    <t>Special Assessments - Capital Improvement</t>
  </si>
  <si>
    <t>2015 Municipal Population:</t>
  </si>
  <si>
    <t>Local Fiscal Year Ended September 30, 2016</t>
  </si>
  <si>
    <t>Local Option Taxes</t>
  </si>
  <si>
    <t>Utility Service Tax - Water</t>
  </si>
  <si>
    <t>Public Safety - Law Enforcement Services</t>
  </si>
  <si>
    <t>Transportation - Other Transportation Charges</t>
  </si>
  <si>
    <t>Court-Ordered Judgments and Fines - Other Court-Ordered</t>
  </si>
  <si>
    <t>2016 Municipal Population:</t>
  </si>
  <si>
    <t>Local Fiscal Year Ended September 30, 2017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</si>
  <si>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</si>
  <si>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</si>
  <si>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</si>
  <si>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</si>
  <si>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</si>
  <si>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</si>
  <si>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Federal Grant - Physical Environment - Water Supply System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</si>
  <si>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</si>
  <si>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</si>
  <si>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</si>
  <si>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</si>
  <si>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</si>
  <si>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</si>
  <si>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</si>
  <si>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</si>
  <si>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Local Business Tax (Chapter 205, F.S.)</t>
  </si>
  <si>
    <t>Building Permits (Buildling Permit Fees)</t>
  </si>
  <si>
    <t>Permits - Other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</si>
  <si>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</si>
  <si>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</si>
  <si>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</si>
  <si>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General Government - Other General Government</t>
  </si>
  <si>
    <t>Other Sources</t>
  </si>
  <si>
    <t>Proprietary Non-Operating Sources - Federal Grants and Donations</t>
  </si>
  <si>
    <t>Proprietary Non-Operating Sources - Extraordinary Items (Gain)</t>
  </si>
  <si>
    <t>2021 Municipal Population:</t>
  </si>
  <si>
    <t>Local Fiscal Year Ended September 30, 2022</t>
  </si>
  <si>
    <t>Second Local Option Fuel Tax (1 to 5 Cents Local Option Fuel Tax) - Municipal Proceeds</t>
  </si>
  <si>
    <t>State Communications Services Taxes</t>
  </si>
  <si>
    <t>Federal Grant - Other Federal Grants</t>
  </si>
  <si>
    <t>General Government - Other General Government Charges and Fees</t>
  </si>
  <si>
    <t>Physical Environment - Sewer / Wastewater Utility</t>
  </si>
  <si>
    <t>Physical Environment - Other Physical Environment Charges</t>
  </si>
  <si>
    <t>2022 Municipal Population:</t>
  </si>
  <si>
    <t>Local Fiscal Year Ended September 30, 2023</t>
  </si>
  <si>
    <t>Other General Taxes</t>
  </si>
  <si>
    <t>State Grant - General Government</t>
  </si>
  <si>
    <t>State Grant - Physical Environment - Water Supply System</t>
  </si>
  <si>
    <t>Culture / Recreation - Libraries</t>
  </si>
  <si>
    <t>Court-Related Revenues - County Court Criminal - Non-Local Fines and Forfeitures</t>
  </si>
  <si>
    <t>Licenses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</si>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</sst>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AF82A-8A5C-4F3A-8D26-9B79E1970D61}">
  <sheetPr>
    <pageSetUpPr fitToPage="1"/>
  </sheetPr>
  <dimension ref="A1:ED34"/>
  <sheetViews>
    <sheetView tabSelected="1" workbookViewId="0">
      <selection sqref="A1:P1"/>
    </sheetView>
  </sheetViews>
  <sheetFormatPr defaultColWidth="9.77734375" defaultRowHeight="15"/>
  <cols>
    <col min="1" max="1" width="1.77734375" style="64" customWidth="1"/>
    <col min="2" max="2" width="6.77734375" style="64" customWidth="1"/>
    <col min="3" max="3" width="65.77734375" style="64" bestFit="1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4" width="13.77734375" style="92" customWidth="1"/>
    <col min="15" max="15" width="16.77734375" style="92" customWidth="1"/>
    <col min="16" max="16" width="13.77734375" style="64" customWidth="1"/>
    <col min="17" max="18" width="9.77734375" style="64"/>
  </cols>
  <sheetData>
    <row r="1" spans="1:134" ht="27.75">
      <c r="A1" s="100" t="s">
        <v>48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2"/>
      <c r="Q1" s="50"/>
      <c r="R1"/>
    </row>
    <row r="2" spans="1:134" ht="24" thickBot="1">
      <c r="A2" s="103" t="s">
        <v>119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5"/>
      <c r="Q2" s="50"/>
      <c r="R2"/>
    </row>
    <row r="3" spans="1:134" ht="18" customHeight="1">
      <c r="A3" s="106" t="s">
        <v>41</v>
      </c>
      <c r="B3" s="107"/>
      <c r="C3" s="108"/>
      <c r="D3" s="112" t="s">
        <v>24</v>
      </c>
      <c r="E3" s="113"/>
      <c r="F3" s="113"/>
      <c r="G3" s="113"/>
      <c r="H3" s="114"/>
      <c r="I3" s="112" t="s">
        <v>25</v>
      </c>
      <c r="J3" s="114"/>
      <c r="K3" s="112" t="s">
        <v>27</v>
      </c>
      <c r="L3" s="113"/>
      <c r="M3" s="114"/>
      <c r="N3" s="51"/>
      <c r="O3" s="52"/>
      <c r="P3" s="115" t="s">
        <v>94</v>
      </c>
      <c r="Q3" s="53"/>
      <c r="R3"/>
    </row>
    <row r="4" spans="1:134" ht="32.25" customHeight="1" thickBot="1">
      <c r="A4" s="109"/>
      <c r="B4" s="110"/>
      <c r="C4" s="111"/>
      <c r="D4" s="54" t="s">
        <v>3</v>
      </c>
      <c r="E4" s="54" t="s">
        <v>42</v>
      </c>
      <c r="F4" s="54" t="s">
        <v>43</v>
      </c>
      <c r="G4" s="54" t="s">
        <v>44</v>
      </c>
      <c r="H4" s="54" t="s">
        <v>4</v>
      </c>
      <c r="I4" s="54" t="s">
        <v>5</v>
      </c>
      <c r="J4" s="55" t="s">
        <v>45</v>
      </c>
      <c r="K4" s="55" t="s">
        <v>6</v>
      </c>
      <c r="L4" s="55" t="s">
        <v>7</v>
      </c>
      <c r="M4" s="55" t="s">
        <v>95</v>
      </c>
      <c r="N4" s="55" t="s">
        <v>8</v>
      </c>
      <c r="O4" s="55" t="s">
        <v>96</v>
      </c>
      <c r="P4" s="116"/>
      <c r="Q4" s="56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  <c r="BE4" s="57"/>
      <c r="BF4" s="57"/>
      <c r="BG4" s="57"/>
      <c r="BH4" s="57"/>
      <c r="BI4" s="57"/>
      <c r="BJ4" s="57"/>
      <c r="BK4" s="57"/>
      <c r="BL4" s="57"/>
      <c r="BM4" s="57"/>
      <c r="BN4" s="57"/>
      <c r="BO4" s="57"/>
      <c r="BP4" s="57"/>
      <c r="BQ4" s="57"/>
      <c r="BR4" s="57"/>
      <c r="BS4" s="57"/>
      <c r="BT4" s="57"/>
      <c r="BU4" s="57"/>
      <c r="BV4" s="57"/>
      <c r="BW4" s="57"/>
      <c r="BX4" s="57"/>
      <c r="BY4" s="57"/>
      <c r="BZ4" s="57"/>
      <c r="CA4" s="57"/>
      <c r="CB4" s="57"/>
      <c r="CC4" s="57"/>
      <c r="CD4" s="57"/>
      <c r="CE4" s="57"/>
      <c r="CF4" s="57"/>
      <c r="CG4" s="57"/>
      <c r="CH4" s="57"/>
      <c r="CI4" s="57"/>
      <c r="CJ4" s="57"/>
      <c r="CK4" s="57"/>
      <c r="CL4" s="57"/>
      <c r="CM4" s="57"/>
      <c r="CN4" s="57"/>
      <c r="CO4" s="57"/>
      <c r="CP4" s="57"/>
      <c r="CQ4" s="57"/>
      <c r="CR4" s="57"/>
      <c r="CS4" s="57"/>
      <c r="CT4" s="57"/>
      <c r="CU4" s="57"/>
      <c r="CV4" s="57"/>
      <c r="CW4" s="57"/>
      <c r="CX4" s="57"/>
      <c r="CY4" s="57"/>
      <c r="CZ4" s="57"/>
      <c r="DA4" s="57"/>
      <c r="DB4" s="57"/>
      <c r="DC4" s="57"/>
      <c r="DD4" s="57"/>
      <c r="DE4" s="57"/>
      <c r="DF4" s="57"/>
      <c r="DG4" s="57"/>
      <c r="DH4" s="57"/>
      <c r="DI4" s="57"/>
      <c r="DJ4" s="57"/>
      <c r="DK4" s="57"/>
      <c r="DL4" s="57"/>
      <c r="DM4" s="57"/>
      <c r="DN4" s="57"/>
      <c r="DO4" s="57"/>
      <c r="DP4" s="57"/>
      <c r="DQ4" s="57"/>
      <c r="DR4" s="57"/>
      <c r="DS4" s="57"/>
      <c r="DT4" s="57"/>
      <c r="DU4" s="57"/>
      <c r="DV4" s="57"/>
      <c r="DW4" s="57"/>
      <c r="DX4" s="57"/>
      <c r="DY4" s="57"/>
      <c r="DZ4" s="57"/>
      <c r="EA4" s="57"/>
      <c r="EB4" s="57"/>
      <c r="EC4" s="57"/>
      <c r="ED4" s="57"/>
    </row>
    <row r="5" spans="1:134" ht="15.75">
      <c r="A5" s="58" t="s">
        <v>97</v>
      </c>
      <c r="B5" s="59"/>
      <c r="C5" s="59"/>
      <c r="D5" s="60">
        <f>SUM(D6:D11)</f>
        <v>427619</v>
      </c>
      <c r="E5" s="60">
        <f>SUM(E6:E11)</f>
        <v>0</v>
      </c>
      <c r="F5" s="60">
        <f>SUM(F6:F11)</f>
        <v>0</v>
      </c>
      <c r="G5" s="60">
        <f>SUM(G6:G11)</f>
        <v>0</v>
      </c>
      <c r="H5" s="60">
        <f>SUM(H6:H11)</f>
        <v>0</v>
      </c>
      <c r="I5" s="60">
        <f>SUM(I6:I11)</f>
        <v>0</v>
      </c>
      <c r="J5" s="60">
        <f>SUM(J6:J11)</f>
        <v>0</v>
      </c>
      <c r="K5" s="60">
        <f>SUM(K6:K11)</f>
        <v>0</v>
      </c>
      <c r="L5" s="60">
        <f>SUM(L6:L11)</f>
        <v>0</v>
      </c>
      <c r="M5" s="60">
        <f>SUM(M6:M11)</f>
        <v>0</v>
      </c>
      <c r="N5" s="60">
        <f>SUM(N6:N11)</f>
        <v>0</v>
      </c>
      <c r="O5" s="61">
        <f>SUM(D5:N5)</f>
        <v>427619</v>
      </c>
      <c r="P5" s="62">
        <f>(O5/P$32)</f>
        <v>647.90757575757573</v>
      </c>
      <c r="Q5" s="63"/>
    </row>
    <row r="6" spans="1:134">
      <c r="A6" s="65"/>
      <c r="B6" s="66">
        <v>311</v>
      </c>
      <c r="C6" s="67" t="s">
        <v>1</v>
      </c>
      <c r="D6" s="68">
        <v>208680</v>
      </c>
      <c r="E6" s="68">
        <v>0</v>
      </c>
      <c r="F6" s="68">
        <v>0</v>
      </c>
      <c r="G6" s="68">
        <v>0</v>
      </c>
      <c r="H6" s="68">
        <v>0</v>
      </c>
      <c r="I6" s="68">
        <v>0</v>
      </c>
      <c r="J6" s="68">
        <v>0</v>
      </c>
      <c r="K6" s="68">
        <v>0</v>
      </c>
      <c r="L6" s="68">
        <v>0</v>
      </c>
      <c r="M6" s="68">
        <v>0</v>
      </c>
      <c r="N6" s="68">
        <v>0</v>
      </c>
      <c r="O6" s="68">
        <f>SUM(D6:N6)</f>
        <v>208680</v>
      </c>
      <c r="P6" s="69">
        <f>(O6/P$32)</f>
        <v>316.18181818181819</v>
      </c>
      <c r="Q6" s="70"/>
    </row>
    <row r="7" spans="1:134">
      <c r="A7" s="65"/>
      <c r="B7" s="66">
        <v>312.41000000000003</v>
      </c>
      <c r="C7" s="67" t="s">
        <v>98</v>
      </c>
      <c r="D7" s="68">
        <v>78529</v>
      </c>
      <c r="E7" s="68">
        <v>0</v>
      </c>
      <c r="F7" s="68">
        <v>0</v>
      </c>
      <c r="G7" s="68">
        <v>0</v>
      </c>
      <c r="H7" s="68">
        <v>0</v>
      </c>
      <c r="I7" s="68">
        <v>0</v>
      </c>
      <c r="J7" s="68">
        <v>0</v>
      </c>
      <c r="K7" s="68">
        <v>0</v>
      </c>
      <c r="L7" s="68">
        <v>0</v>
      </c>
      <c r="M7" s="68">
        <v>0</v>
      </c>
      <c r="N7" s="68">
        <v>0</v>
      </c>
      <c r="O7" s="68">
        <f t="shared" ref="O7:O10" si="0">SUM(D7:N7)</f>
        <v>78529</v>
      </c>
      <c r="P7" s="69">
        <f>(O7/P$32)</f>
        <v>118.98333333333333</v>
      </c>
      <c r="Q7" s="70"/>
    </row>
    <row r="8" spans="1:134">
      <c r="A8" s="65"/>
      <c r="B8" s="66">
        <v>314.10000000000002</v>
      </c>
      <c r="C8" s="67" t="s">
        <v>11</v>
      </c>
      <c r="D8" s="68">
        <v>60804</v>
      </c>
      <c r="E8" s="68">
        <v>0</v>
      </c>
      <c r="F8" s="68">
        <v>0</v>
      </c>
      <c r="G8" s="68">
        <v>0</v>
      </c>
      <c r="H8" s="68">
        <v>0</v>
      </c>
      <c r="I8" s="68">
        <v>0</v>
      </c>
      <c r="J8" s="68">
        <v>0</v>
      </c>
      <c r="K8" s="68">
        <v>0</v>
      </c>
      <c r="L8" s="68">
        <v>0</v>
      </c>
      <c r="M8" s="68">
        <v>0</v>
      </c>
      <c r="N8" s="68">
        <v>0</v>
      </c>
      <c r="O8" s="68">
        <f t="shared" si="0"/>
        <v>60804</v>
      </c>
      <c r="P8" s="69">
        <f>(O8/P$32)</f>
        <v>92.127272727272725</v>
      </c>
      <c r="Q8" s="70"/>
    </row>
    <row r="9" spans="1:134">
      <c r="A9" s="65"/>
      <c r="B9" s="66">
        <v>314.8</v>
      </c>
      <c r="C9" s="67" t="s">
        <v>12</v>
      </c>
      <c r="D9" s="68">
        <v>3879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  <c r="J9" s="68">
        <v>0</v>
      </c>
      <c r="K9" s="68">
        <v>0</v>
      </c>
      <c r="L9" s="68">
        <v>0</v>
      </c>
      <c r="M9" s="68">
        <v>0</v>
      </c>
      <c r="N9" s="68">
        <v>0</v>
      </c>
      <c r="O9" s="68">
        <f t="shared" si="0"/>
        <v>3879</v>
      </c>
      <c r="P9" s="69">
        <f>(O9/P$32)</f>
        <v>5.877272727272727</v>
      </c>
      <c r="Q9" s="70"/>
    </row>
    <row r="10" spans="1:134">
      <c r="A10" s="65"/>
      <c r="B10" s="66">
        <v>315.2</v>
      </c>
      <c r="C10" s="67" t="s">
        <v>99</v>
      </c>
      <c r="D10" s="68">
        <v>29147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  <c r="J10" s="68">
        <v>0</v>
      </c>
      <c r="K10" s="68">
        <v>0</v>
      </c>
      <c r="L10" s="68">
        <v>0</v>
      </c>
      <c r="M10" s="68">
        <v>0</v>
      </c>
      <c r="N10" s="68">
        <v>0</v>
      </c>
      <c r="O10" s="68">
        <f t="shared" si="0"/>
        <v>29147</v>
      </c>
      <c r="P10" s="69">
        <f>(O10/P$32)</f>
        <v>44.162121212121214</v>
      </c>
      <c r="Q10" s="70"/>
    </row>
    <row r="11" spans="1:134">
      <c r="A11" s="65"/>
      <c r="B11" s="66">
        <v>319.89999999999998</v>
      </c>
      <c r="C11" s="67" t="s">
        <v>120</v>
      </c>
      <c r="D11" s="68">
        <v>46580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  <c r="J11" s="68">
        <v>0</v>
      </c>
      <c r="K11" s="68">
        <v>0</v>
      </c>
      <c r="L11" s="68">
        <v>0</v>
      </c>
      <c r="M11" s="68">
        <v>0</v>
      </c>
      <c r="N11" s="68">
        <v>0</v>
      </c>
      <c r="O11" s="68">
        <f>SUM(D11:N11)</f>
        <v>46580</v>
      </c>
      <c r="P11" s="69">
        <f>(O11/P$32)</f>
        <v>70.575757575757578</v>
      </c>
      <c r="Q11" s="70"/>
    </row>
    <row r="12" spans="1:134" ht="15.75">
      <c r="A12" s="71" t="s">
        <v>14</v>
      </c>
      <c r="B12" s="72"/>
      <c r="C12" s="73"/>
      <c r="D12" s="74">
        <f>SUM(D13:D13)</f>
        <v>42536</v>
      </c>
      <c r="E12" s="74">
        <f>SUM(E13:E13)</f>
        <v>0</v>
      </c>
      <c r="F12" s="74">
        <f>SUM(F13:F13)</f>
        <v>0</v>
      </c>
      <c r="G12" s="74">
        <f>SUM(G13:G13)</f>
        <v>0</v>
      </c>
      <c r="H12" s="74">
        <f>SUM(H13:H13)</f>
        <v>0</v>
      </c>
      <c r="I12" s="74">
        <f>SUM(I13:I13)</f>
        <v>0</v>
      </c>
      <c r="J12" s="74">
        <f>SUM(J13:J13)</f>
        <v>0</v>
      </c>
      <c r="K12" s="74">
        <f>SUM(K13:K13)</f>
        <v>0</v>
      </c>
      <c r="L12" s="74">
        <f>SUM(L13:L13)</f>
        <v>0</v>
      </c>
      <c r="M12" s="74">
        <f>SUM(M13:M13)</f>
        <v>0</v>
      </c>
      <c r="N12" s="74">
        <f>SUM(N13:N13)</f>
        <v>0</v>
      </c>
      <c r="O12" s="75">
        <f>SUM(D12:N12)</f>
        <v>42536</v>
      </c>
      <c r="P12" s="76">
        <f>(O12/P$32)</f>
        <v>64.448484848484853</v>
      </c>
      <c r="Q12" s="77"/>
    </row>
    <row r="13" spans="1:134">
      <c r="A13" s="65"/>
      <c r="B13" s="66">
        <v>323.10000000000002</v>
      </c>
      <c r="C13" s="67" t="s">
        <v>15</v>
      </c>
      <c r="D13" s="68">
        <v>42536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  <c r="O13" s="68">
        <f t="shared" ref="O13" si="1">SUM(D13:N13)</f>
        <v>42536</v>
      </c>
      <c r="P13" s="69">
        <f>(O13/P$32)</f>
        <v>64.448484848484853</v>
      </c>
      <c r="Q13" s="70"/>
    </row>
    <row r="14" spans="1:134" ht="15.75">
      <c r="A14" s="71" t="s">
        <v>103</v>
      </c>
      <c r="B14" s="72"/>
      <c r="C14" s="73"/>
      <c r="D14" s="74">
        <f>SUM(D15:D20)</f>
        <v>124647</v>
      </c>
      <c r="E14" s="74">
        <f>SUM(E15:E20)</f>
        <v>0</v>
      </c>
      <c r="F14" s="74">
        <f>SUM(F15:F20)</f>
        <v>0</v>
      </c>
      <c r="G14" s="74">
        <f>SUM(G15:G20)</f>
        <v>0</v>
      </c>
      <c r="H14" s="74">
        <f>SUM(H15:H20)</f>
        <v>0</v>
      </c>
      <c r="I14" s="74">
        <f>SUM(I15:I20)</f>
        <v>268313</v>
      </c>
      <c r="J14" s="74">
        <f>SUM(J15:J20)</f>
        <v>0</v>
      </c>
      <c r="K14" s="74">
        <f>SUM(K15:K20)</f>
        <v>0</v>
      </c>
      <c r="L14" s="74">
        <f>SUM(L15:L20)</f>
        <v>0</v>
      </c>
      <c r="M14" s="74">
        <f>SUM(M15:M20)</f>
        <v>0</v>
      </c>
      <c r="N14" s="74">
        <f>SUM(N15:N20)</f>
        <v>0</v>
      </c>
      <c r="O14" s="75">
        <f>SUM(D14:N14)</f>
        <v>392960</v>
      </c>
      <c r="P14" s="76">
        <f>(O14/P$32)</f>
        <v>595.39393939393938</v>
      </c>
      <c r="Q14" s="77"/>
    </row>
    <row r="15" spans="1:134">
      <c r="A15" s="65"/>
      <c r="B15" s="66">
        <v>334.1</v>
      </c>
      <c r="C15" s="67" t="s">
        <v>121</v>
      </c>
      <c r="D15" s="68">
        <v>20000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  <c r="O15" s="68">
        <f t="shared" ref="O15:O20" si="2">SUM(D15:N15)</f>
        <v>20000</v>
      </c>
      <c r="P15" s="69">
        <f>(O15/P$32)</f>
        <v>30.303030303030305</v>
      </c>
      <c r="Q15" s="70"/>
    </row>
    <row r="16" spans="1:134">
      <c r="A16" s="65"/>
      <c r="B16" s="66">
        <v>334.31</v>
      </c>
      <c r="C16" s="67" t="s">
        <v>122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  <c r="I16" s="68">
        <v>268313</v>
      </c>
      <c r="J16" s="68">
        <v>0</v>
      </c>
      <c r="K16" s="68">
        <v>0</v>
      </c>
      <c r="L16" s="68">
        <v>0</v>
      </c>
      <c r="M16" s="68">
        <v>0</v>
      </c>
      <c r="N16" s="68">
        <v>0</v>
      </c>
      <c r="O16" s="68">
        <f t="shared" si="2"/>
        <v>268313</v>
      </c>
      <c r="P16" s="69">
        <f>(O16/P$32)</f>
        <v>406.53484848484851</v>
      </c>
      <c r="Q16" s="70"/>
    </row>
    <row r="17" spans="1:120">
      <c r="A17" s="65"/>
      <c r="B17" s="66">
        <v>335.14</v>
      </c>
      <c r="C17" s="67" t="s">
        <v>63</v>
      </c>
      <c r="D17" s="68">
        <v>317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  <c r="O17" s="68">
        <f t="shared" si="2"/>
        <v>317</v>
      </c>
      <c r="P17" s="69">
        <f>(O17/P$32)</f>
        <v>0.48030303030303029</v>
      </c>
      <c r="Q17" s="70"/>
    </row>
    <row r="18" spans="1:120">
      <c r="A18" s="65"/>
      <c r="B18" s="66">
        <v>335.15</v>
      </c>
      <c r="C18" s="67" t="s">
        <v>64</v>
      </c>
      <c r="D18" s="68">
        <v>440</v>
      </c>
      <c r="E18" s="68">
        <v>0</v>
      </c>
      <c r="F18" s="68">
        <v>0</v>
      </c>
      <c r="G18" s="68">
        <v>0</v>
      </c>
      <c r="H18" s="68">
        <v>0</v>
      </c>
      <c r="I18" s="68">
        <v>0</v>
      </c>
      <c r="J18" s="68">
        <v>0</v>
      </c>
      <c r="K18" s="68">
        <v>0</v>
      </c>
      <c r="L18" s="68">
        <v>0</v>
      </c>
      <c r="M18" s="68">
        <v>0</v>
      </c>
      <c r="N18" s="68">
        <v>0</v>
      </c>
      <c r="O18" s="68">
        <f t="shared" si="2"/>
        <v>440</v>
      </c>
      <c r="P18" s="69">
        <f>(O18/P$32)</f>
        <v>0.66666666666666663</v>
      </c>
      <c r="Q18" s="70"/>
    </row>
    <row r="19" spans="1:120">
      <c r="A19" s="65"/>
      <c r="B19" s="66">
        <v>335.18</v>
      </c>
      <c r="C19" s="67" t="s">
        <v>105</v>
      </c>
      <c r="D19" s="68">
        <v>45913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  <c r="O19" s="68">
        <f t="shared" si="2"/>
        <v>45913</v>
      </c>
      <c r="P19" s="69">
        <f>(O19/P$32)</f>
        <v>69.565151515151513</v>
      </c>
      <c r="Q19" s="70"/>
    </row>
    <row r="20" spans="1:120">
      <c r="A20" s="65"/>
      <c r="B20" s="66">
        <v>335.19</v>
      </c>
      <c r="C20" s="67" t="s">
        <v>106</v>
      </c>
      <c r="D20" s="68">
        <v>57977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  <c r="O20" s="68">
        <f t="shared" si="2"/>
        <v>57977</v>
      </c>
      <c r="P20" s="69">
        <f>(O20/P$32)</f>
        <v>87.843939393939394</v>
      </c>
      <c r="Q20" s="70"/>
    </row>
    <row r="21" spans="1:120" ht="15.75">
      <c r="A21" s="71" t="s">
        <v>28</v>
      </c>
      <c r="B21" s="72"/>
      <c r="C21" s="73"/>
      <c r="D21" s="74">
        <f>SUM(D22:D25)</f>
        <v>279928</v>
      </c>
      <c r="E21" s="74">
        <f>SUM(E22:E25)</f>
        <v>0</v>
      </c>
      <c r="F21" s="74">
        <f>SUM(F22:F25)</f>
        <v>0</v>
      </c>
      <c r="G21" s="74">
        <f>SUM(G22:G25)</f>
        <v>0</v>
      </c>
      <c r="H21" s="74">
        <f>SUM(H22:H25)</f>
        <v>0</v>
      </c>
      <c r="I21" s="74">
        <f>SUM(I22:I25)</f>
        <v>270252</v>
      </c>
      <c r="J21" s="74">
        <f>SUM(J22:J25)</f>
        <v>0</v>
      </c>
      <c r="K21" s="74">
        <f>SUM(K22:K25)</f>
        <v>0</v>
      </c>
      <c r="L21" s="74">
        <f>SUM(L22:L25)</f>
        <v>0</v>
      </c>
      <c r="M21" s="74">
        <f>SUM(M22:M25)</f>
        <v>0</v>
      </c>
      <c r="N21" s="74">
        <f>SUM(N22:N25)</f>
        <v>0</v>
      </c>
      <c r="O21" s="74">
        <f>SUM(D21:N21)</f>
        <v>550180</v>
      </c>
      <c r="P21" s="76">
        <f>(O21/P$32)</f>
        <v>833.60606060606062</v>
      </c>
      <c r="Q21" s="77"/>
    </row>
    <row r="22" spans="1:120">
      <c r="A22" s="65"/>
      <c r="B22" s="66">
        <v>342.2</v>
      </c>
      <c r="C22" s="67" t="s">
        <v>30</v>
      </c>
      <c r="D22" s="68">
        <v>250251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68">
        <v>0</v>
      </c>
      <c r="L22" s="68">
        <v>0</v>
      </c>
      <c r="M22" s="68">
        <v>0</v>
      </c>
      <c r="N22" s="68">
        <v>0</v>
      </c>
      <c r="O22" s="68">
        <f t="shared" ref="O22:O24" si="3">SUM(D22:N22)</f>
        <v>250251</v>
      </c>
      <c r="P22" s="69">
        <f>(O22/P$32)</f>
        <v>379.16818181818184</v>
      </c>
      <c r="Q22" s="70"/>
    </row>
    <row r="23" spans="1:120">
      <c r="A23" s="65"/>
      <c r="B23" s="66">
        <v>343.3</v>
      </c>
      <c r="C23" s="67" t="s">
        <v>31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270252</v>
      </c>
      <c r="J23" s="68">
        <v>0</v>
      </c>
      <c r="K23" s="68">
        <v>0</v>
      </c>
      <c r="L23" s="68">
        <v>0</v>
      </c>
      <c r="M23" s="68">
        <v>0</v>
      </c>
      <c r="N23" s="68">
        <v>0</v>
      </c>
      <c r="O23" s="68">
        <f t="shared" si="3"/>
        <v>270252</v>
      </c>
      <c r="P23" s="69">
        <f>(O23/P$32)</f>
        <v>409.4727272727273</v>
      </c>
      <c r="Q23" s="70"/>
    </row>
    <row r="24" spans="1:120">
      <c r="A24" s="65"/>
      <c r="B24" s="66">
        <v>347.1</v>
      </c>
      <c r="C24" s="67" t="s">
        <v>123</v>
      </c>
      <c r="D24" s="68">
        <v>5400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  <c r="J24" s="68">
        <v>0</v>
      </c>
      <c r="K24" s="68">
        <v>0</v>
      </c>
      <c r="L24" s="68">
        <v>0</v>
      </c>
      <c r="M24" s="68">
        <v>0</v>
      </c>
      <c r="N24" s="68">
        <v>0</v>
      </c>
      <c r="O24" s="68">
        <f t="shared" si="3"/>
        <v>5400</v>
      </c>
      <c r="P24" s="69">
        <f>(O24/P$32)</f>
        <v>8.1818181818181817</v>
      </c>
      <c r="Q24" s="70"/>
    </row>
    <row r="25" spans="1:120">
      <c r="A25" s="65"/>
      <c r="B25" s="66">
        <v>348.14</v>
      </c>
      <c r="C25" s="67" t="s">
        <v>124</v>
      </c>
      <c r="D25" s="68">
        <v>24277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  <c r="O25" s="68">
        <f t="shared" ref="O25" si="4">SUM(D25:N25)</f>
        <v>24277</v>
      </c>
      <c r="P25" s="69">
        <f>(O25/P$32)</f>
        <v>36.783333333333331</v>
      </c>
      <c r="Q25" s="70"/>
    </row>
    <row r="26" spans="1:120" ht="15.75">
      <c r="A26" s="71" t="s">
        <v>2</v>
      </c>
      <c r="B26" s="72"/>
      <c r="C26" s="73"/>
      <c r="D26" s="74">
        <f>SUM(D27:D29)</f>
        <v>99315</v>
      </c>
      <c r="E26" s="74">
        <f>SUM(E27:E29)</f>
        <v>0</v>
      </c>
      <c r="F26" s="74">
        <f>SUM(F27:F29)</f>
        <v>0</v>
      </c>
      <c r="G26" s="74">
        <f>SUM(G27:G29)</f>
        <v>0</v>
      </c>
      <c r="H26" s="74">
        <f>SUM(H27:H29)</f>
        <v>0</v>
      </c>
      <c r="I26" s="74">
        <f>SUM(I27:I29)</f>
        <v>0</v>
      </c>
      <c r="J26" s="74">
        <f>SUM(J27:J29)</f>
        <v>0</v>
      </c>
      <c r="K26" s="74">
        <f>SUM(K27:K29)</f>
        <v>0</v>
      </c>
      <c r="L26" s="74">
        <f>SUM(L27:L29)</f>
        <v>0</v>
      </c>
      <c r="M26" s="74">
        <f>SUM(M27:M29)</f>
        <v>0</v>
      </c>
      <c r="N26" s="74">
        <f>SUM(N27:N29)</f>
        <v>0</v>
      </c>
      <c r="O26" s="74">
        <f>SUM(D26:N26)</f>
        <v>99315</v>
      </c>
      <c r="P26" s="76">
        <f>(O26/P$32)</f>
        <v>150.47727272727272</v>
      </c>
      <c r="Q26" s="77"/>
    </row>
    <row r="27" spans="1:120">
      <c r="A27" s="65"/>
      <c r="B27" s="66">
        <v>361.1</v>
      </c>
      <c r="C27" s="67" t="s">
        <v>38</v>
      </c>
      <c r="D27" s="68">
        <v>51507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0</v>
      </c>
      <c r="K27" s="68">
        <v>0</v>
      </c>
      <c r="L27" s="68">
        <v>0</v>
      </c>
      <c r="M27" s="68">
        <v>0</v>
      </c>
      <c r="N27" s="68">
        <v>0</v>
      </c>
      <c r="O27" s="68">
        <f>SUM(D27:N27)</f>
        <v>51507</v>
      </c>
      <c r="P27" s="69">
        <f>(O27/P$32)</f>
        <v>78.040909090909096</v>
      </c>
      <c r="Q27" s="70"/>
    </row>
    <row r="28" spans="1:120">
      <c r="A28" s="65"/>
      <c r="B28" s="66">
        <v>367</v>
      </c>
      <c r="C28" s="67" t="s">
        <v>125</v>
      </c>
      <c r="D28" s="68">
        <v>10380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  <c r="O28" s="68">
        <f t="shared" ref="O28:O29" si="5">SUM(D28:N28)</f>
        <v>10380</v>
      </c>
      <c r="P28" s="69">
        <f>(O28/P$32)</f>
        <v>15.727272727272727</v>
      </c>
      <c r="Q28" s="70"/>
    </row>
    <row r="29" spans="1:120" ht="15.75" thickBot="1">
      <c r="A29" s="65"/>
      <c r="B29" s="66">
        <v>369.9</v>
      </c>
      <c r="C29" s="67" t="s">
        <v>40</v>
      </c>
      <c r="D29" s="68">
        <v>37428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  <c r="O29" s="68">
        <f t="shared" si="5"/>
        <v>37428</v>
      </c>
      <c r="P29" s="69">
        <f>(O29/P$32)</f>
        <v>56.709090909090911</v>
      </c>
      <c r="Q29" s="70"/>
    </row>
    <row r="30" spans="1:120" ht="16.5" thickBot="1">
      <c r="A30" s="78" t="s">
        <v>35</v>
      </c>
      <c r="B30" s="79"/>
      <c r="C30" s="80"/>
      <c r="D30" s="81">
        <f>SUM(D5,D12,D14,D21,D26)</f>
        <v>974045</v>
      </c>
      <c r="E30" s="81">
        <f t="shared" ref="E30:N30" si="6">SUM(E5,E12,E14,E21,E26)</f>
        <v>0</v>
      </c>
      <c r="F30" s="81">
        <f t="shared" si="6"/>
        <v>0</v>
      </c>
      <c r="G30" s="81">
        <f t="shared" si="6"/>
        <v>0</v>
      </c>
      <c r="H30" s="81">
        <f t="shared" si="6"/>
        <v>0</v>
      </c>
      <c r="I30" s="81">
        <f t="shared" si="6"/>
        <v>538565</v>
      </c>
      <c r="J30" s="81">
        <f t="shared" si="6"/>
        <v>0</v>
      </c>
      <c r="K30" s="81">
        <f t="shared" si="6"/>
        <v>0</v>
      </c>
      <c r="L30" s="81">
        <f t="shared" si="6"/>
        <v>0</v>
      </c>
      <c r="M30" s="81">
        <f t="shared" si="6"/>
        <v>0</v>
      </c>
      <c r="N30" s="81">
        <f t="shared" si="6"/>
        <v>0</v>
      </c>
      <c r="O30" s="81">
        <f>SUM(D30:N30)</f>
        <v>1512610</v>
      </c>
      <c r="P30" s="82">
        <f>(O30/P$32)</f>
        <v>2291.8333333333335</v>
      </c>
      <c r="Q30" s="63"/>
      <c r="R30" s="8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</row>
    <row r="31" spans="1:120">
      <c r="A31" s="84"/>
      <c r="B31" s="85"/>
      <c r="C31" s="85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7"/>
    </row>
    <row r="32" spans="1:120">
      <c r="A32" s="88"/>
      <c r="B32" s="89"/>
      <c r="C32" s="89"/>
      <c r="D32" s="90"/>
      <c r="E32" s="90"/>
      <c r="F32" s="90"/>
      <c r="G32" s="90"/>
      <c r="H32" s="90"/>
      <c r="I32" s="90"/>
      <c r="J32" s="90"/>
      <c r="K32" s="90"/>
      <c r="L32" s="90"/>
      <c r="M32" s="93" t="s">
        <v>126</v>
      </c>
      <c r="N32" s="93"/>
      <c r="O32" s="93"/>
      <c r="P32" s="91">
        <v>660</v>
      </c>
    </row>
    <row r="33" spans="1:16">
      <c r="A33" s="94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6"/>
    </row>
    <row r="34" spans="1:16" ht="15.75" customHeight="1" thickBot="1">
      <c r="A34" s="97" t="s">
        <v>51</v>
      </c>
      <c r="B34" s="98"/>
      <c r="C34" s="98"/>
      <c r="D34" s="98"/>
      <c r="E34" s="98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9"/>
    </row>
  </sheetData>
  <mergeCells count="10">
    <mergeCell ref="M32:O32"/>
    <mergeCell ref="A33:P33"/>
    <mergeCell ref="A34:P3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0" t="s">
        <v>48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7"/>
      <c r="Q1"/>
    </row>
    <row r="2" spans="1:133" ht="24" thickBot="1">
      <c r="A2" s="123" t="s">
        <v>71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7"/>
      <c r="Q2"/>
    </row>
    <row r="3" spans="1:133" ht="18" customHeight="1">
      <c r="A3" s="126" t="s">
        <v>41</v>
      </c>
      <c r="B3" s="107"/>
      <c r="C3" s="108"/>
      <c r="D3" s="127" t="s">
        <v>24</v>
      </c>
      <c r="E3" s="128"/>
      <c r="F3" s="128"/>
      <c r="G3" s="128"/>
      <c r="H3" s="129"/>
      <c r="I3" s="127" t="s">
        <v>25</v>
      </c>
      <c r="J3" s="129"/>
      <c r="K3" s="127" t="s">
        <v>27</v>
      </c>
      <c r="L3" s="129"/>
      <c r="M3" s="36"/>
      <c r="N3" s="37"/>
      <c r="O3" s="130" t="s">
        <v>46</v>
      </c>
      <c r="P3" s="11"/>
      <c r="Q3"/>
    </row>
    <row r="4" spans="1:133" ht="32.25" customHeight="1" thickBot="1">
      <c r="A4" s="109"/>
      <c r="B4" s="110"/>
      <c r="C4" s="111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8</v>
      </c>
      <c r="N4" s="35" t="s">
        <v>26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379245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379245</v>
      </c>
      <c r="O5" s="33">
        <f t="shared" ref="O5:O31" si="2">(N5/O$33)</f>
        <v>638.45959595959596</v>
      </c>
      <c r="P5" s="6"/>
    </row>
    <row r="6" spans="1:133">
      <c r="A6" s="12"/>
      <c r="B6" s="25">
        <v>311</v>
      </c>
      <c r="C6" s="20" t="s">
        <v>1</v>
      </c>
      <c r="D6" s="46">
        <v>219064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219064</v>
      </c>
      <c r="O6" s="47">
        <f t="shared" si="2"/>
        <v>368.79461279461282</v>
      </c>
      <c r="P6" s="9"/>
    </row>
    <row r="7" spans="1:133">
      <c r="A7" s="12"/>
      <c r="B7" s="25">
        <v>312.41000000000003</v>
      </c>
      <c r="C7" s="20" t="s">
        <v>9</v>
      </c>
      <c r="D7" s="46">
        <v>58718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58718</v>
      </c>
      <c r="O7" s="47">
        <f t="shared" si="2"/>
        <v>98.851851851851848</v>
      </c>
      <c r="P7" s="9"/>
    </row>
    <row r="8" spans="1:133">
      <c r="A8" s="12"/>
      <c r="B8" s="25">
        <v>312.42</v>
      </c>
      <c r="C8" s="20" t="s">
        <v>53</v>
      </c>
      <c r="D8" s="46">
        <v>44315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44315</v>
      </c>
      <c r="O8" s="47">
        <f t="shared" si="2"/>
        <v>74.604377104377107</v>
      </c>
      <c r="P8" s="9"/>
    </row>
    <row r="9" spans="1:133">
      <c r="A9" s="12"/>
      <c r="B9" s="25">
        <v>314.10000000000002</v>
      </c>
      <c r="C9" s="20" t="s">
        <v>11</v>
      </c>
      <c r="D9" s="46">
        <v>39852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39852</v>
      </c>
      <c r="O9" s="47">
        <f t="shared" si="2"/>
        <v>67.090909090909093</v>
      </c>
      <c r="P9" s="9"/>
    </row>
    <row r="10" spans="1:133">
      <c r="A10" s="12"/>
      <c r="B10" s="25">
        <v>314.8</v>
      </c>
      <c r="C10" s="20" t="s">
        <v>12</v>
      </c>
      <c r="D10" s="46">
        <v>2601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2601</v>
      </c>
      <c r="O10" s="47">
        <f t="shared" si="2"/>
        <v>4.3787878787878789</v>
      </c>
      <c r="P10" s="9"/>
    </row>
    <row r="11" spans="1:133">
      <c r="A11" s="12"/>
      <c r="B11" s="25">
        <v>315</v>
      </c>
      <c r="C11" s="20" t="s">
        <v>60</v>
      </c>
      <c r="D11" s="46">
        <v>14695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14695</v>
      </c>
      <c r="O11" s="47">
        <f t="shared" si="2"/>
        <v>24.739057239057239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SUM(D13:D14)</f>
        <v>38650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38650</v>
      </c>
      <c r="O12" s="45">
        <f t="shared" si="2"/>
        <v>65.067340067340069</v>
      </c>
      <c r="P12" s="10"/>
    </row>
    <row r="13" spans="1:133">
      <c r="A13" s="12"/>
      <c r="B13" s="25">
        <v>323.10000000000002</v>
      </c>
      <c r="C13" s="20" t="s">
        <v>15</v>
      </c>
      <c r="D13" s="46">
        <v>34030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34030</v>
      </c>
      <c r="O13" s="47">
        <f t="shared" si="2"/>
        <v>57.289562289562291</v>
      </c>
      <c r="P13" s="9"/>
    </row>
    <row r="14" spans="1:133">
      <c r="A14" s="12"/>
      <c r="B14" s="25">
        <v>329</v>
      </c>
      <c r="C14" s="20" t="s">
        <v>17</v>
      </c>
      <c r="D14" s="46">
        <v>4620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4620</v>
      </c>
      <c r="O14" s="47">
        <f t="shared" si="2"/>
        <v>7.7777777777777777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SUM(D16:D18)</f>
        <v>55294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55294</v>
      </c>
      <c r="O15" s="45">
        <f t="shared" si="2"/>
        <v>93.08754208754209</v>
      </c>
      <c r="P15" s="10"/>
    </row>
    <row r="16" spans="1:133">
      <c r="A16" s="12"/>
      <c r="B16" s="25">
        <v>335.12</v>
      </c>
      <c r="C16" s="20" t="s">
        <v>62</v>
      </c>
      <c r="D16" s="46">
        <v>22210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22210</v>
      </c>
      <c r="O16" s="47">
        <f t="shared" si="2"/>
        <v>37.390572390572387</v>
      </c>
      <c r="P16" s="9"/>
    </row>
    <row r="17" spans="1:119">
      <c r="A17" s="12"/>
      <c r="B17" s="25">
        <v>335.14</v>
      </c>
      <c r="C17" s="20" t="s">
        <v>63</v>
      </c>
      <c r="D17" s="46">
        <v>271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271</v>
      </c>
      <c r="O17" s="47">
        <f t="shared" si="2"/>
        <v>0.45622895622895621</v>
      </c>
      <c r="P17" s="9"/>
    </row>
    <row r="18" spans="1:119">
      <c r="A18" s="12"/>
      <c r="B18" s="25">
        <v>335.18</v>
      </c>
      <c r="C18" s="20" t="s">
        <v>65</v>
      </c>
      <c r="D18" s="46">
        <v>32813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32813</v>
      </c>
      <c r="O18" s="47">
        <f t="shared" si="2"/>
        <v>55.24074074074074</v>
      </c>
      <c r="P18" s="9"/>
    </row>
    <row r="19" spans="1:119" ht="15.75">
      <c r="A19" s="29" t="s">
        <v>28</v>
      </c>
      <c r="B19" s="30"/>
      <c r="C19" s="31"/>
      <c r="D19" s="32">
        <f t="shared" ref="D19:M19" si="5">SUM(D20:D23)</f>
        <v>175845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141583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32">
        <f t="shared" si="1"/>
        <v>317428</v>
      </c>
      <c r="O19" s="45">
        <f t="shared" si="2"/>
        <v>534.3905723905724</v>
      </c>
      <c r="P19" s="10"/>
    </row>
    <row r="20" spans="1:119">
      <c r="A20" s="12"/>
      <c r="B20" s="25">
        <v>342.2</v>
      </c>
      <c r="C20" s="20" t="s">
        <v>30</v>
      </c>
      <c r="D20" s="46">
        <v>145000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145000</v>
      </c>
      <c r="O20" s="47">
        <f t="shared" si="2"/>
        <v>244.10774410774411</v>
      </c>
      <c r="P20" s="9"/>
    </row>
    <row r="21" spans="1:119">
      <c r="A21" s="12"/>
      <c r="B21" s="25">
        <v>343.3</v>
      </c>
      <c r="C21" s="20" t="s">
        <v>31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141583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141583</v>
      </c>
      <c r="O21" s="47">
        <f t="shared" si="2"/>
        <v>238.35521885521885</v>
      </c>
      <c r="P21" s="9"/>
    </row>
    <row r="22" spans="1:119">
      <c r="A22" s="12"/>
      <c r="B22" s="25">
        <v>343.4</v>
      </c>
      <c r="C22" s="20" t="s">
        <v>32</v>
      </c>
      <c r="D22" s="46">
        <v>25275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25275</v>
      </c>
      <c r="O22" s="47">
        <f t="shared" si="2"/>
        <v>42.550505050505052</v>
      </c>
      <c r="P22" s="9"/>
    </row>
    <row r="23" spans="1:119">
      <c r="A23" s="12"/>
      <c r="B23" s="25">
        <v>347.2</v>
      </c>
      <c r="C23" s="20" t="s">
        <v>33</v>
      </c>
      <c r="D23" s="46">
        <v>5570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5570</v>
      </c>
      <c r="O23" s="47">
        <f t="shared" si="2"/>
        <v>9.3771043771043772</v>
      </c>
      <c r="P23" s="9"/>
    </row>
    <row r="24" spans="1:119" ht="15.75">
      <c r="A24" s="29" t="s">
        <v>29</v>
      </c>
      <c r="B24" s="30"/>
      <c r="C24" s="31"/>
      <c r="D24" s="32">
        <f t="shared" ref="D24:M24" si="6">SUM(D25:D25)</f>
        <v>34320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1"/>
        <v>34320</v>
      </c>
      <c r="O24" s="45">
        <f t="shared" si="2"/>
        <v>57.777777777777779</v>
      </c>
      <c r="P24" s="10"/>
    </row>
    <row r="25" spans="1:119">
      <c r="A25" s="13"/>
      <c r="B25" s="39">
        <v>351.5</v>
      </c>
      <c r="C25" s="21" t="s">
        <v>37</v>
      </c>
      <c r="D25" s="46">
        <v>34320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34320</v>
      </c>
      <c r="O25" s="47">
        <f t="shared" si="2"/>
        <v>57.777777777777779</v>
      </c>
      <c r="P25" s="9"/>
    </row>
    <row r="26" spans="1:119" ht="15.75">
      <c r="A26" s="29" t="s">
        <v>2</v>
      </c>
      <c r="B26" s="30"/>
      <c r="C26" s="31"/>
      <c r="D26" s="32">
        <f t="shared" ref="D26:M26" si="7">SUM(D27:D30)</f>
        <v>30299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1"/>
        <v>30299</v>
      </c>
      <c r="O26" s="45">
        <f t="shared" si="2"/>
        <v>51.008417508417509</v>
      </c>
      <c r="P26" s="10"/>
    </row>
    <row r="27" spans="1:119">
      <c r="A27" s="12"/>
      <c r="B27" s="25">
        <v>361.1</v>
      </c>
      <c r="C27" s="20" t="s">
        <v>38</v>
      </c>
      <c r="D27" s="46">
        <v>5188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5188</v>
      </c>
      <c r="O27" s="47">
        <f t="shared" si="2"/>
        <v>8.7340067340067336</v>
      </c>
      <c r="P27" s="9"/>
    </row>
    <row r="28" spans="1:119">
      <c r="A28" s="12"/>
      <c r="B28" s="25">
        <v>362</v>
      </c>
      <c r="C28" s="20" t="s">
        <v>39</v>
      </c>
      <c r="D28" s="46">
        <v>8794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8794</v>
      </c>
      <c r="O28" s="47">
        <f t="shared" si="2"/>
        <v>14.804713804713804</v>
      </c>
      <c r="P28" s="9"/>
    </row>
    <row r="29" spans="1:119">
      <c r="A29" s="12"/>
      <c r="B29" s="25">
        <v>364</v>
      </c>
      <c r="C29" s="20" t="s">
        <v>72</v>
      </c>
      <c r="D29" s="46">
        <v>1800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1800</v>
      </c>
      <c r="O29" s="47">
        <f t="shared" si="2"/>
        <v>3.0303030303030303</v>
      </c>
      <c r="P29" s="9"/>
    </row>
    <row r="30" spans="1:119" ht="15.75" thickBot="1">
      <c r="A30" s="12"/>
      <c r="B30" s="25">
        <v>369.9</v>
      </c>
      <c r="C30" s="20" t="s">
        <v>40</v>
      </c>
      <c r="D30" s="46">
        <v>14517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14517</v>
      </c>
      <c r="O30" s="47">
        <f t="shared" si="2"/>
        <v>24.439393939393938</v>
      </c>
      <c r="P30" s="9"/>
    </row>
    <row r="31" spans="1:119" ht="16.5" thickBot="1">
      <c r="A31" s="14" t="s">
        <v>35</v>
      </c>
      <c r="B31" s="23"/>
      <c r="C31" s="22"/>
      <c r="D31" s="15">
        <f>SUM(D5,D12,D15,D19,D24,D26)</f>
        <v>713653</v>
      </c>
      <c r="E31" s="15">
        <f t="shared" ref="E31:M31" si="8">SUM(E5,E12,E15,E19,E24,E26)</f>
        <v>0</v>
      </c>
      <c r="F31" s="15">
        <f t="shared" si="8"/>
        <v>0</v>
      </c>
      <c r="G31" s="15">
        <f t="shared" si="8"/>
        <v>0</v>
      </c>
      <c r="H31" s="15">
        <f t="shared" si="8"/>
        <v>0</v>
      </c>
      <c r="I31" s="15">
        <f t="shared" si="8"/>
        <v>141583</v>
      </c>
      <c r="J31" s="15">
        <f t="shared" si="8"/>
        <v>0</v>
      </c>
      <c r="K31" s="15">
        <f t="shared" si="8"/>
        <v>0</v>
      </c>
      <c r="L31" s="15">
        <f t="shared" si="8"/>
        <v>0</v>
      </c>
      <c r="M31" s="15">
        <f t="shared" si="8"/>
        <v>0</v>
      </c>
      <c r="N31" s="15">
        <f t="shared" si="1"/>
        <v>855236</v>
      </c>
      <c r="O31" s="38">
        <f t="shared" si="2"/>
        <v>1439.7912457912457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7" t="s">
        <v>73</v>
      </c>
      <c r="M33" s="117"/>
      <c r="N33" s="117"/>
      <c r="O33" s="43">
        <v>594</v>
      </c>
    </row>
    <row r="34" spans="1:15">
      <c r="A34" s="118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119" t="s">
        <v>51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0" t="s">
        <v>48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7"/>
      <c r="Q1"/>
    </row>
    <row r="2" spans="1:133" ht="24" thickBot="1">
      <c r="A2" s="123" t="s">
        <v>59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7"/>
      <c r="Q2"/>
    </row>
    <row r="3" spans="1:133" ht="18" customHeight="1">
      <c r="A3" s="126" t="s">
        <v>41</v>
      </c>
      <c r="B3" s="107"/>
      <c r="C3" s="108"/>
      <c r="D3" s="127" t="s">
        <v>24</v>
      </c>
      <c r="E3" s="128"/>
      <c r="F3" s="128"/>
      <c r="G3" s="128"/>
      <c r="H3" s="129"/>
      <c r="I3" s="127" t="s">
        <v>25</v>
      </c>
      <c r="J3" s="129"/>
      <c r="K3" s="127" t="s">
        <v>27</v>
      </c>
      <c r="L3" s="129"/>
      <c r="M3" s="36"/>
      <c r="N3" s="37"/>
      <c r="O3" s="130" t="s">
        <v>46</v>
      </c>
      <c r="P3" s="11"/>
      <c r="Q3"/>
    </row>
    <row r="4" spans="1:133" ht="32.25" customHeight="1" thickBot="1">
      <c r="A4" s="109"/>
      <c r="B4" s="110"/>
      <c r="C4" s="111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8</v>
      </c>
      <c r="N4" s="35" t="s">
        <v>26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373711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373711</v>
      </c>
      <c r="O5" s="33">
        <f t="shared" ref="O5:O31" si="2">(N5/O$33)</f>
        <v>622.85166666666669</v>
      </c>
      <c r="P5" s="6"/>
    </row>
    <row r="6" spans="1:133">
      <c r="A6" s="12"/>
      <c r="B6" s="25">
        <v>311</v>
      </c>
      <c r="C6" s="20" t="s">
        <v>1</v>
      </c>
      <c r="D6" s="46">
        <v>213179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213179</v>
      </c>
      <c r="O6" s="47">
        <f t="shared" si="2"/>
        <v>355.29833333333335</v>
      </c>
      <c r="P6" s="9"/>
    </row>
    <row r="7" spans="1:133">
      <c r="A7" s="12"/>
      <c r="B7" s="25">
        <v>312.41000000000003</v>
      </c>
      <c r="C7" s="20" t="s">
        <v>9</v>
      </c>
      <c r="D7" s="46">
        <v>101610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101610</v>
      </c>
      <c r="O7" s="47">
        <f t="shared" si="2"/>
        <v>169.35</v>
      </c>
      <c r="P7" s="9"/>
    </row>
    <row r="8" spans="1:133">
      <c r="A8" s="12"/>
      <c r="B8" s="25">
        <v>314.10000000000002</v>
      </c>
      <c r="C8" s="20" t="s">
        <v>11</v>
      </c>
      <c r="D8" s="46">
        <v>38347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38347</v>
      </c>
      <c r="O8" s="47">
        <f t="shared" si="2"/>
        <v>63.911666666666669</v>
      </c>
      <c r="P8" s="9"/>
    </row>
    <row r="9" spans="1:133">
      <c r="A9" s="12"/>
      <c r="B9" s="25">
        <v>314.8</v>
      </c>
      <c r="C9" s="20" t="s">
        <v>12</v>
      </c>
      <c r="D9" s="46">
        <v>2620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2620</v>
      </c>
      <c r="O9" s="47">
        <f t="shared" si="2"/>
        <v>4.3666666666666663</v>
      </c>
      <c r="P9" s="9"/>
    </row>
    <row r="10" spans="1:133">
      <c r="A10" s="12"/>
      <c r="B10" s="25">
        <v>315</v>
      </c>
      <c r="C10" s="20" t="s">
        <v>60</v>
      </c>
      <c r="D10" s="46">
        <v>17955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17955</v>
      </c>
      <c r="O10" s="47">
        <f t="shared" si="2"/>
        <v>29.925000000000001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SUM(D12:D13)</f>
        <v>42121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42121</v>
      </c>
      <c r="O11" s="45">
        <f t="shared" si="2"/>
        <v>70.201666666666668</v>
      </c>
      <c r="P11" s="10"/>
    </row>
    <row r="12" spans="1:133">
      <c r="A12" s="12"/>
      <c r="B12" s="25">
        <v>323.10000000000002</v>
      </c>
      <c r="C12" s="20" t="s">
        <v>15</v>
      </c>
      <c r="D12" s="46">
        <v>31741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31741</v>
      </c>
      <c r="O12" s="47">
        <f t="shared" si="2"/>
        <v>52.901666666666664</v>
      </c>
      <c r="P12" s="9"/>
    </row>
    <row r="13" spans="1:133">
      <c r="A13" s="12"/>
      <c r="B13" s="25">
        <v>329</v>
      </c>
      <c r="C13" s="20" t="s">
        <v>17</v>
      </c>
      <c r="D13" s="46">
        <v>10380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10380</v>
      </c>
      <c r="O13" s="47">
        <f t="shared" si="2"/>
        <v>17.3</v>
      </c>
      <c r="P13" s="9"/>
    </row>
    <row r="14" spans="1:133" ht="15.75">
      <c r="A14" s="29" t="s">
        <v>18</v>
      </c>
      <c r="B14" s="30"/>
      <c r="C14" s="31"/>
      <c r="D14" s="32">
        <f t="shared" ref="D14:M14" si="4">SUM(D15:D19)</f>
        <v>59631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59631</v>
      </c>
      <c r="O14" s="45">
        <f t="shared" si="2"/>
        <v>99.385000000000005</v>
      </c>
      <c r="P14" s="10"/>
    </row>
    <row r="15" spans="1:133">
      <c r="A15" s="12"/>
      <c r="B15" s="25">
        <v>331.2</v>
      </c>
      <c r="C15" s="20" t="s">
        <v>61</v>
      </c>
      <c r="D15" s="46">
        <v>5700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5700</v>
      </c>
      <c r="O15" s="47">
        <f t="shared" si="2"/>
        <v>9.5</v>
      </c>
      <c r="P15" s="9"/>
    </row>
    <row r="16" spans="1:133">
      <c r="A16" s="12"/>
      <c r="B16" s="25">
        <v>335.12</v>
      </c>
      <c r="C16" s="20" t="s">
        <v>62</v>
      </c>
      <c r="D16" s="46">
        <v>22088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22088</v>
      </c>
      <c r="O16" s="47">
        <f t="shared" si="2"/>
        <v>36.813333333333333</v>
      </c>
      <c r="P16" s="9"/>
    </row>
    <row r="17" spans="1:119">
      <c r="A17" s="12"/>
      <c r="B17" s="25">
        <v>335.14</v>
      </c>
      <c r="C17" s="20" t="s">
        <v>63</v>
      </c>
      <c r="D17" s="46">
        <v>172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172</v>
      </c>
      <c r="O17" s="47">
        <f t="shared" si="2"/>
        <v>0.28666666666666668</v>
      </c>
      <c r="P17" s="9"/>
    </row>
    <row r="18" spans="1:119">
      <c r="A18" s="12"/>
      <c r="B18" s="25">
        <v>335.15</v>
      </c>
      <c r="C18" s="20" t="s">
        <v>64</v>
      </c>
      <c r="D18" s="46">
        <v>514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514</v>
      </c>
      <c r="O18" s="47">
        <f t="shared" si="2"/>
        <v>0.85666666666666669</v>
      </c>
      <c r="P18" s="9"/>
    </row>
    <row r="19" spans="1:119">
      <c r="A19" s="12"/>
      <c r="B19" s="25">
        <v>335.18</v>
      </c>
      <c r="C19" s="20" t="s">
        <v>65</v>
      </c>
      <c r="D19" s="46">
        <v>31157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31157</v>
      </c>
      <c r="O19" s="47">
        <f t="shared" si="2"/>
        <v>51.928333333333335</v>
      </c>
      <c r="P19" s="9"/>
    </row>
    <row r="20" spans="1:119" ht="15.75">
      <c r="A20" s="29" t="s">
        <v>28</v>
      </c>
      <c r="B20" s="30"/>
      <c r="C20" s="31"/>
      <c r="D20" s="32">
        <f t="shared" ref="D20:M20" si="5">SUM(D21:D24)</f>
        <v>173586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150606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324192</v>
      </c>
      <c r="O20" s="45">
        <f t="shared" si="2"/>
        <v>540.32000000000005</v>
      </c>
      <c r="P20" s="10"/>
    </row>
    <row r="21" spans="1:119">
      <c r="A21" s="12"/>
      <c r="B21" s="25">
        <v>342.2</v>
      </c>
      <c r="C21" s="20" t="s">
        <v>30</v>
      </c>
      <c r="D21" s="46">
        <v>145000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145000</v>
      </c>
      <c r="O21" s="47">
        <f t="shared" si="2"/>
        <v>241.66666666666666</v>
      </c>
      <c r="P21" s="9"/>
    </row>
    <row r="22" spans="1:119">
      <c r="A22" s="12"/>
      <c r="B22" s="25">
        <v>343.3</v>
      </c>
      <c r="C22" s="20" t="s">
        <v>31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150606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150606</v>
      </c>
      <c r="O22" s="47">
        <f t="shared" si="2"/>
        <v>251.01</v>
      </c>
      <c r="P22" s="9"/>
    </row>
    <row r="23" spans="1:119">
      <c r="A23" s="12"/>
      <c r="B23" s="25">
        <v>343.4</v>
      </c>
      <c r="C23" s="20" t="s">
        <v>32</v>
      </c>
      <c r="D23" s="46">
        <v>25994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25994</v>
      </c>
      <c r="O23" s="47">
        <f t="shared" si="2"/>
        <v>43.323333333333331</v>
      </c>
      <c r="P23" s="9"/>
    </row>
    <row r="24" spans="1:119">
      <c r="A24" s="12"/>
      <c r="B24" s="25">
        <v>347.2</v>
      </c>
      <c r="C24" s="20" t="s">
        <v>33</v>
      </c>
      <c r="D24" s="46">
        <v>2592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2592</v>
      </c>
      <c r="O24" s="47">
        <f t="shared" si="2"/>
        <v>4.32</v>
      </c>
      <c r="P24" s="9"/>
    </row>
    <row r="25" spans="1:119" ht="15.75">
      <c r="A25" s="29" t="s">
        <v>29</v>
      </c>
      <c r="B25" s="30"/>
      <c r="C25" s="31"/>
      <c r="D25" s="32">
        <f t="shared" ref="D25:M25" si="6">SUM(D26:D26)</f>
        <v>21354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21354</v>
      </c>
      <c r="O25" s="45">
        <f t="shared" si="2"/>
        <v>35.590000000000003</v>
      </c>
      <c r="P25" s="10"/>
    </row>
    <row r="26" spans="1:119">
      <c r="A26" s="13"/>
      <c r="B26" s="39">
        <v>351.5</v>
      </c>
      <c r="C26" s="21" t="s">
        <v>37</v>
      </c>
      <c r="D26" s="46">
        <v>21354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21354</v>
      </c>
      <c r="O26" s="47">
        <f t="shared" si="2"/>
        <v>35.590000000000003</v>
      </c>
      <c r="P26" s="9"/>
    </row>
    <row r="27" spans="1:119" ht="15.75">
      <c r="A27" s="29" t="s">
        <v>2</v>
      </c>
      <c r="B27" s="30"/>
      <c r="C27" s="31"/>
      <c r="D27" s="32">
        <f t="shared" ref="D27:M27" si="7">SUM(D28:D30)</f>
        <v>23550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1"/>
        <v>23550</v>
      </c>
      <c r="O27" s="45">
        <f t="shared" si="2"/>
        <v>39.25</v>
      </c>
      <c r="P27" s="10"/>
    </row>
    <row r="28" spans="1:119">
      <c r="A28" s="12"/>
      <c r="B28" s="25">
        <v>361.1</v>
      </c>
      <c r="C28" s="20" t="s">
        <v>38</v>
      </c>
      <c r="D28" s="46">
        <v>3463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3463</v>
      </c>
      <c r="O28" s="47">
        <f t="shared" si="2"/>
        <v>5.7716666666666665</v>
      </c>
      <c r="P28" s="9"/>
    </row>
    <row r="29" spans="1:119">
      <c r="A29" s="12"/>
      <c r="B29" s="25">
        <v>362</v>
      </c>
      <c r="C29" s="20" t="s">
        <v>39</v>
      </c>
      <c r="D29" s="46">
        <v>9137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9137</v>
      </c>
      <c r="O29" s="47">
        <f t="shared" si="2"/>
        <v>15.228333333333333</v>
      </c>
      <c r="P29" s="9"/>
    </row>
    <row r="30" spans="1:119" ht="15.75" thickBot="1">
      <c r="A30" s="12"/>
      <c r="B30" s="25">
        <v>369.9</v>
      </c>
      <c r="C30" s="20" t="s">
        <v>40</v>
      </c>
      <c r="D30" s="46">
        <v>10950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10950</v>
      </c>
      <c r="O30" s="47">
        <f t="shared" si="2"/>
        <v>18.25</v>
      </c>
      <c r="P30" s="9"/>
    </row>
    <row r="31" spans="1:119" ht="16.5" thickBot="1">
      <c r="A31" s="14" t="s">
        <v>35</v>
      </c>
      <c r="B31" s="23"/>
      <c r="C31" s="22"/>
      <c r="D31" s="15">
        <f>SUM(D5,D11,D14,D20,D25,D27)</f>
        <v>693953</v>
      </c>
      <c r="E31" s="15">
        <f t="shared" ref="E31:M31" si="8">SUM(E5,E11,E14,E20,E25,E27)</f>
        <v>0</v>
      </c>
      <c r="F31" s="15">
        <f t="shared" si="8"/>
        <v>0</v>
      </c>
      <c r="G31" s="15">
        <f t="shared" si="8"/>
        <v>0</v>
      </c>
      <c r="H31" s="15">
        <f t="shared" si="8"/>
        <v>0</v>
      </c>
      <c r="I31" s="15">
        <f t="shared" si="8"/>
        <v>150606</v>
      </c>
      <c r="J31" s="15">
        <f t="shared" si="8"/>
        <v>0</v>
      </c>
      <c r="K31" s="15">
        <f t="shared" si="8"/>
        <v>0</v>
      </c>
      <c r="L31" s="15">
        <f t="shared" si="8"/>
        <v>0</v>
      </c>
      <c r="M31" s="15">
        <f t="shared" si="8"/>
        <v>0</v>
      </c>
      <c r="N31" s="15">
        <f t="shared" si="1"/>
        <v>844559</v>
      </c>
      <c r="O31" s="38">
        <f t="shared" si="2"/>
        <v>1407.5983333333334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7" t="s">
        <v>66</v>
      </c>
      <c r="M33" s="117"/>
      <c r="N33" s="117"/>
      <c r="O33" s="43">
        <v>600</v>
      </c>
    </row>
    <row r="34" spans="1:15">
      <c r="A34" s="118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119" t="s">
        <v>51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0" t="s">
        <v>48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7"/>
      <c r="Q1"/>
    </row>
    <row r="2" spans="1:133" ht="24" thickBot="1">
      <c r="A2" s="123" t="s">
        <v>57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7"/>
      <c r="Q2"/>
    </row>
    <row r="3" spans="1:133" ht="18" customHeight="1">
      <c r="A3" s="126" t="s">
        <v>41</v>
      </c>
      <c r="B3" s="107"/>
      <c r="C3" s="108"/>
      <c r="D3" s="127" t="s">
        <v>24</v>
      </c>
      <c r="E3" s="128"/>
      <c r="F3" s="128"/>
      <c r="G3" s="128"/>
      <c r="H3" s="129"/>
      <c r="I3" s="127" t="s">
        <v>25</v>
      </c>
      <c r="J3" s="129"/>
      <c r="K3" s="127" t="s">
        <v>27</v>
      </c>
      <c r="L3" s="129"/>
      <c r="M3" s="36"/>
      <c r="N3" s="37"/>
      <c r="O3" s="130" t="s">
        <v>46</v>
      </c>
      <c r="P3" s="11"/>
      <c r="Q3"/>
    </row>
    <row r="4" spans="1:133" ht="32.25" customHeight="1" thickBot="1">
      <c r="A4" s="109"/>
      <c r="B4" s="110"/>
      <c r="C4" s="111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8</v>
      </c>
      <c r="N4" s="35" t="s">
        <v>26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371359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2" si="1">SUM(D5:M5)</f>
        <v>371359</v>
      </c>
      <c r="O5" s="33">
        <f t="shared" ref="O5:O32" si="2">(N5/O$34)</f>
        <v>613.81652892561988</v>
      </c>
      <c r="P5" s="6"/>
    </row>
    <row r="6" spans="1:133">
      <c r="A6" s="12"/>
      <c r="B6" s="25">
        <v>311</v>
      </c>
      <c r="C6" s="20" t="s">
        <v>1</v>
      </c>
      <c r="D6" s="46">
        <v>212219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212219</v>
      </c>
      <c r="O6" s="47">
        <f t="shared" si="2"/>
        <v>350.77520661157024</v>
      </c>
      <c r="P6" s="9"/>
    </row>
    <row r="7" spans="1:133">
      <c r="A7" s="12"/>
      <c r="B7" s="25">
        <v>312.41000000000003</v>
      </c>
      <c r="C7" s="20" t="s">
        <v>9</v>
      </c>
      <c r="D7" s="46">
        <v>102828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102828</v>
      </c>
      <c r="O7" s="47">
        <f t="shared" si="2"/>
        <v>169.96363636363637</v>
      </c>
      <c r="P7" s="9"/>
    </row>
    <row r="8" spans="1:133">
      <c r="A8" s="12"/>
      <c r="B8" s="25">
        <v>314.10000000000002</v>
      </c>
      <c r="C8" s="20" t="s">
        <v>11</v>
      </c>
      <c r="D8" s="46">
        <v>34311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34311</v>
      </c>
      <c r="O8" s="47">
        <f t="shared" si="2"/>
        <v>56.712396694214874</v>
      </c>
      <c r="P8" s="9"/>
    </row>
    <row r="9" spans="1:133">
      <c r="A9" s="12"/>
      <c r="B9" s="25">
        <v>314.8</v>
      </c>
      <c r="C9" s="20" t="s">
        <v>12</v>
      </c>
      <c r="D9" s="46">
        <v>2611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2611</v>
      </c>
      <c r="O9" s="47">
        <f t="shared" si="2"/>
        <v>4.3157024793388432</v>
      </c>
      <c r="P9" s="9"/>
    </row>
    <row r="10" spans="1:133">
      <c r="A10" s="12"/>
      <c r="B10" s="25">
        <v>315</v>
      </c>
      <c r="C10" s="20" t="s">
        <v>13</v>
      </c>
      <c r="D10" s="46">
        <v>19390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19390</v>
      </c>
      <c r="O10" s="47">
        <f t="shared" si="2"/>
        <v>32.049586776859506</v>
      </c>
      <c r="P10" s="9"/>
    </row>
    <row r="11" spans="1:133" ht="15.75">
      <c r="A11" s="29" t="s">
        <v>14</v>
      </c>
      <c r="B11" s="30"/>
      <c r="C11" s="31"/>
      <c r="D11" s="32">
        <f t="shared" ref="D11:M11" si="3">SUM(D12:D14)</f>
        <v>42031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42031</v>
      </c>
      <c r="O11" s="45">
        <f t="shared" si="2"/>
        <v>69.472727272727269</v>
      </c>
      <c r="P11" s="10"/>
    </row>
    <row r="12" spans="1:133">
      <c r="A12" s="12"/>
      <c r="B12" s="25">
        <v>323.10000000000002</v>
      </c>
      <c r="C12" s="20" t="s">
        <v>15</v>
      </c>
      <c r="D12" s="46">
        <v>29201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29201</v>
      </c>
      <c r="O12" s="47">
        <f t="shared" si="2"/>
        <v>48.26611570247934</v>
      </c>
      <c r="P12" s="9"/>
    </row>
    <row r="13" spans="1:133">
      <c r="A13" s="12"/>
      <c r="B13" s="25">
        <v>323.5</v>
      </c>
      <c r="C13" s="20" t="s">
        <v>16</v>
      </c>
      <c r="D13" s="46">
        <v>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</v>
      </c>
      <c r="O13" s="47">
        <f t="shared" si="2"/>
        <v>4.9586776859504134E-2</v>
      </c>
      <c r="P13" s="9"/>
    </row>
    <row r="14" spans="1:133">
      <c r="A14" s="12"/>
      <c r="B14" s="25">
        <v>329</v>
      </c>
      <c r="C14" s="20" t="s">
        <v>17</v>
      </c>
      <c r="D14" s="46">
        <v>12800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12800</v>
      </c>
      <c r="O14" s="47">
        <f t="shared" si="2"/>
        <v>21.15702479338843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SUM(D16:D20)</f>
        <v>522578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522578</v>
      </c>
      <c r="O15" s="45">
        <f t="shared" si="2"/>
        <v>863.76528925619834</v>
      </c>
      <c r="P15" s="10"/>
    </row>
    <row r="16" spans="1:133">
      <c r="A16" s="12"/>
      <c r="B16" s="25">
        <v>331.5</v>
      </c>
      <c r="C16" s="20" t="s">
        <v>54</v>
      </c>
      <c r="D16" s="46">
        <v>469297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469297</v>
      </c>
      <c r="O16" s="47">
        <f t="shared" si="2"/>
        <v>775.697520661157</v>
      </c>
      <c r="P16" s="9"/>
    </row>
    <row r="17" spans="1:119">
      <c r="A17" s="12"/>
      <c r="B17" s="25">
        <v>335.12</v>
      </c>
      <c r="C17" s="20" t="s">
        <v>20</v>
      </c>
      <c r="D17" s="46">
        <v>22562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22562</v>
      </c>
      <c r="O17" s="47">
        <f t="shared" si="2"/>
        <v>37.292561983471074</v>
      </c>
      <c r="P17" s="9"/>
    </row>
    <row r="18" spans="1:119">
      <c r="A18" s="12"/>
      <c r="B18" s="25">
        <v>335.14</v>
      </c>
      <c r="C18" s="20" t="s">
        <v>21</v>
      </c>
      <c r="D18" s="46">
        <v>232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232</v>
      </c>
      <c r="O18" s="47">
        <f t="shared" si="2"/>
        <v>0.38347107438016531</v>
      </c>
      <c r="P18" s="9"/>
    </row>
    <row r="19" spans="1:119">
      <c r="A19" s="12"/>
      <c r="B19" s="25">
        <v>335.15</v>
      </c>
      <c r="C19" s="20" t="s">
        <v>22</v>
      </c>
      <c r="D19" s="46">
        <v>147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147</v>
      </c>
      <c r="O19" s="47">
        <f t="shared" si="2"/>
        <v>0.24297520661157024</v>
      </c>
      <c r="P19" s="9"/>
    </row>
    <row r="20" spans="1:119">
      <c r="A20" s="12"/>
      <c r="B20" s="25">
        <v>335.18</v>
      </c>
      <c r="C20" s="20" t="s">
        <v>23</v>
      </c>
      <c r="D20" s="46">
        <v>30340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30340</v>
      </c>
      <c r="O20" s="47">
        <f t="shared" si="2"/>
        <v>50.148760330578511</v>
      </c>
      <c r="P20" s="9"/>
    </row>
    <row r="21" spans="1:119" ht="15.75">
      <c r="A21" s="29" t="s">
        <v>28</v>
      </c>
      <c r="B21" s="30"/>
      <c r="C21" s="31"/>
      <c r="D21" s="32">
        <f t="shared" ref="D21:M21" si="5">SUM(D22:D25)</f>
        <v>181832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151472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333304</v>
      </c>
      <c r="O21" s="45">
        <f t="shared" si="2"/>
        <v>550.91570247933885</v>
      </c>
      <c r="P21" s="10"/>
    </row>
    <row r="22" spans="1:119">
      <c r="A22" s="12"/>
      <c r="B22" s="25">
        <v>342.2</v>
      </c>
      <c r="C22" s="20" t="s">
        <v>30</v>
      </c>
      <c r="D22" s="46">
        <v>145000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145000</v>
      </c>
      <c r="O22" s="47">
        <f t="shared" si="2"/>
        <v>239.6694214876033</v>
      </c>
      <c r="P22" s="9"/>
    </row>
    <row r="23" spans="1:119">
      <c r="A23" s="12"/>
      <c r="B23" s="25">
        <v>343.3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151472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151472</v>
      </c>
      <c r="O23" s="47">
        <f t="shared" si="2"/>
        <v>250.36694214876033</v>
      </c>
      <c r="P23" s="9"/>
    </row>
    <row r="24" spans="1:119">
      <c r="A24" s="12"/>
      <c r="B24" s="25">
        <v>343.4</v>
      </c>
      <c r="C24" s="20" t="s">
        <v>32</v>
      </c>
      <c r="D24" s="46">
        <v>25300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25300</v>
      </c>
      <c r="O24" s="47">
        <f t="shared" si="2"/>
        <v>41.81818181818182</v>
      </c>
      <c r="P24" s="9"/>
    </row>
    <row r="25" spans="1:119">
      <c r="A25" s="12"/>
      <c r="B25" s="25">
        <v>347.2</v>
      </c>
      <c r="C25" s="20" t="s">
        <v>33</v>
      </c>
      <c r="D25" s="46">
        <v>11532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11532</v>
      </c>
      <c r="O25" s="47">
        <f t="shared" si="2"/>
        <v>19.061157024793388</v>
      </c>
      <c r="P25" s="9"/>
    </row>
    <row r="26" spans="1:119" ht="15.75">
      <c r="A26" s="29" t="s">
        <v>29</v>
      </c>
      <c r="B26" s="30"/>
      <c r="C26" s="31"/>
      <c r="D26" s="32">
        <f t="shared" ref="D26:M26" si="6">SUM(D27:D27)</f>
        <v>10999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1"/>
        <v>10999</v>
      </c>
      <c r="O26" s="45">
        <f t="shared" si="2"/>
        <v>18.180165289256198</v>
      </c>
      <c r="P26" s="10"/>
    </row>
    <row r="27" spans="1:119">
      <c r="A27" s="13"/>
      <c r="B27" s="39">
        <v>351.5</v>
      </c>
      <c r="C27" s="21" t="s">
        <v>37</v>
      </c>
      <c r="D27" s="46">
        <v>10999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10999</v>
      </c>
      <c r="O27" s="47">
        <f t="shared" si="2"/>
        <v>18.180165289256198</v>
      </c>
      <c r="P27" s="9"/>
    </row>
    <row r="28" spans="1:119" ht="15.75">
      <c r="A28" s="29" t="s">
        <v>2</v>
      </c>
      <c r="B28" s="30"/>
      <c r="C28" s="31"/>
      <c r="D28" s="32">
        <f t="shared" ref="D28:M28" si="7">SUM(D29:D31)</f>
        <v>23803</v>
      </c>
      <c r="E28" s="32">
        <f t="shared" si="7"/>
        <v>0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0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 t="shared" si="1"/>
        <v>23803</v>
      </c>
      <c r="O28" s="45">
        <f t="shared" si="2"/>
        <v>39.343801652892559</v>
      </c>
      <c r="P28" s="10"/>
    </row>
    <row r="29" spans="1:119">
      <c r="A29" s="12"/>
      <c r="B29" s="25">
        <v>361.1</v>
      </c>
      <c r="C29" s="20" t="s">
        <v>38</v>
      </c>
      <c r="D29" s="46">
        <v>2189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2189</v>
      </c>
      <c r="O29" s="47">
        <f t="shared" si="2"/>
        <v>3.6181818181818182</v>
      </c>
      <c r="P29" s="9"/>
    </row>
    <row r="30" spans="1:119">
      <c r="A30" s="12"/>
      <c r="B30" s="25">
        <v>362</v>
      </c>
      <c r="C30" s="20" t="s">
        <v>39</v>
      </c>
      <c r="D30" s="46">
        <v>9649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9649</v>
      </c>
      <c r="O30" s="47">
        <f t="shared" si="2"/>
        <v>15.948760330578512</v>
      </c>
      <c r="P30" s="9"/>
    </row>
    <row r="31" spans="1:119" ht="15.75" thickBot="1">
      <c r="A31" s="12"/>
      <c r="B31" s="25">
        <v>369.9</v>
      </c>
      <c r="C31" s="20" t="s">
        <v>40</v>
      </c>
      <c r="D31" s="46">
        <v>11965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11965</v>
      </c>
      <c r="O31" s="47">
        <f t="shared" si="2"/>
        <v>19.776859504132233</v>
      </c>
      <c r="P31" s="9"/>
    </row>
    <row r="32" spans="1:119" ht="16.5" thickBot="1">
      <c r="A32" s="14" t="s">
        <v>35</v>
      </c>
      <c r="B32" s="23"/>
      <c r="C32" s="22"/>
      <c r="D32" s="15">
        <f>SUM(D5,D11,D15,D21,D26,D28)</f>
        <v>1152602</v>
      </c>
      <c r="E32" s="15">
        <f t="shared" ref="E32:M32" si="8">SUM(E5,E11,E15,E21,E26,E28)</f>
        <v>0</v>
      </c>
      <c r="F32" s="15">
        <f t="shared" si="8"/>
        <v>0</v>
      </c>
      <c r="G32" s="15">
        <f t="shared" si="8"/>
        <v>0</v>
      </c>
      <c r="H32" s="15">
        <f t="shared" si="8"/>
        <v>0</v>
      </c>
      <c r="I32" s="15">
        <f t="shared" si="8"/>
        <v>151472</v>
      </c>
      <c r="J32" s="15">
        <f t="shared" si="8"/>
        <v>0</v>
      </c>
      <c r="K32" s="15">
        <f t="shared" si="8"/>
        <v>0</v>
      </c>
      <c r="L32" s="15">
        <f t="shared" si="8"/>
        <v>0</v>
      </c>
      <c r="M32" s="15">
        <f t="shared" si="8"/>
        <v>0</v>
      </c>
      <c r="N32" s="15">
        <f t="shared" si="1"/>
        <v>1304074</v>
      </c>
      <c r="O32" s="38">
        <f t="shared" si="2"/>
        <v>2155.4942148760329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7" t="s">
        <v>58</v>
      </c>
      <c r="M34" s="117"/>
      <c r="N34" s="117"/>
      <c r="O34" s="43">
        <v>605</v>
      </c>
    </row>
    <row r="35" spans="1:15">
      <c r="A35" s="118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119" t="s">
        <v>51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0" t="s">
        <v>48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7"/>
      <c r="Q1"/>
    </row>
    <row r="2" spans="1:133" ht="24" thickBot="1">
      <c r="A2" s="123" t="s">
        <v>52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7"/>
      <c r="Q2"/>
    </row>
    <row r="3" spans="1:133" ht="18" customHeight="1">
      <c r="A3" s="126" t="s">
        <v>41</v>
      </c>
      <c r="B3" s="107"/>
      <c r="C3" s="108"/>
      <c r="D3" s="127" t="s">
        <v>24</v>
      </c>
      <c r="E3" s="128"/>
      <c r="F3" s="128"/>
      <c r="G3" s="128"/>
      <c r="H3" s="129"/>
      <c r="I3" s="127" t="s">
        <v>25</v>
      </c>
      <c r="J3" s="129"/>
      <c r="K3" s="127" t="s">
        <v>27</v>
      </c>
      <c r="L3" s="129"/>
      <c r="M3" s="36"/>
      <c r="N3" s="37"/>
      <c r="O3" s="130" t="s">
        <v>46</v>
      </c>
      <c r="P3" s="11"/>
      <c r="Q3"/>
    </row>
    <row r="4" spans="1:133" ht="32.25" customHeight="1" thickBot="1">
      <c r="A4" s="109"/>
      <c r="B4" s="110"/>
      <c r="C4" s="111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8</v>
      </c>
      <c r="N4" s="35" t="s">
        <v>26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394624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4" si="1">SUM(D5:M5)</f>
        <v>394624</v>
      </c>
      <c r="O5" s="33">
        <f t="shared" ref="O5:O34" si="2">(N5/O$36)</f>
        <v>664.35016835016836</v>
      </c>
      <c r="P5" s="6"/>
    </row>
    <row r="6" spans="1:133">
      <c r="A6" s="12"/>
      <c r="B6" s="25">
        <v>311</v>
      </c>
      <c r="C6" s="20" t="s">
        <v>1</v>
      </c>
      <c r="D6" s="46">
        <v>214480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214480</v>
      </c>
      <c r="O6" s="47">
        <f t="shared" si="2"/>
        <v>361.07744107744105</v>
      </c>
      <c r="P6" s="9"/>
    </row>
    <row r="7" spans="1:133">
      <c r="A7" s="12"/>
      <c r="B7" s="25">
        <v>312.41000000000003</v>
      </c>
      <c r="C7" s="20" t="s">
        <v>9</v>
      </c>
      <c r="D7" s="46">
        <v>103420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103420</v>
      </c>
      <c r="O7" s="47">
        <f t="shared" si="2"/>
        <v>174.10774410774411</v>
      </c>
      <c r="P7" s="9"/>
    </row>
    <row r="8" spans="1:133">
      <c r="A8" s="12"/>
      <c r="B8" s="25">
        <v>312.42</v>
      </c>
      <c r="C8" s="20" t="s">
        <v>53</v>
      </c>
      <c r="D8" s="46">
        <v>12553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12553</v>
      </c>
      <c r="O8" s="47">
        <f t="shared" si="2"/>
        <v>21.132996632996633</v>
      </c>
      <c r="P8" s="9"/>
    </row>
    <row r="9" spans="1:133">
      <c r="A9" s="12"/>
      <c r="B9" s="25">
        <v>314.10000000000002</v>
      </c>
      <c r="C9" s="20" t="s">
        <v>11</v>
      </c>
      <c r="D9" s="46">
        <v>40207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40207</v>
      </c>
      <c r="O9" s="47">
        <f t="shared" si="2"/>
        <v>67.688552188552194</v>
      </c>
      <c r="P9" s="9"/>
    </row>
    <row r="10" spans="1:133">
      <c r="A10" s="12"/>
      <c r="B10" s="25">
        <v>314.8</v>
      </c>
      <c r="C10" s="20" t="s">
        <v>12</v>
      </c>
      <c r="D10" s="46">
        <v>1742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1742</v>
      </c>
      <c r="O10" s="47">
        <f t="shared" si="2"/>
        <v>2.9326599326599325</v>
      </c>
      <c r="P10" s="9"/>
    </row>
    <row r="11" spans="1:133">
      <c r="A11" s="12"/>
      <c r="B11" s="25">
        <v>315</v>
      </c>
      <c r="C11" s="20" t="s">
        <v>13</v>
      </c>
      <c r="D11" s="46">
        <v>22222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22222</v>
      </c>
      <c r="O11" s="47">
        <f t="shared" si="2"/>
        <v>37.410774410774408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SUM(D13:D15)</f>
        <v>40962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40962</v>
      </c>
      <c r="O12" s="45">
        <f t="shared" si="2"/>
        <v>68.959595959595958</v>
      </c>
      <c r="P12" s="10"/>
    </row>
    <row r="13" spans="1:133">
      <c r="A13" s="12"/>
      <c r="B13" s="25">
        <v>323.10000000000002</v>
      </c>
      <c r="C13" s="20" t="s">
        <v>15</v>
      </c>
      <c r="D13" s="46">
        <v>30964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30964</v>
      </c>
      <c r="O13" s="47">
        <f t="shared" si="2"/>
        <v>52.127946127946124</v>
      </c>
      <c r="P13" s="9"/>
    </row>
    <row r="14" spans="1:133">
      <c r="A14" s="12"/>
      <c r="B14" s="25">
        <v>323.5</v>
      </c>
      <c r="C14" s="20" t="s">
        <v>16</v>
      </c>
      <c r="D14" s="46">
        <v>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23</v>
      </c>
      <c r="O14" s="47">
        <f t="shared" si="2"/>
        <v>3.8720538720538718E-2</v>
      </c>
      <c r="P14" s="9"/>
    </row>
    <row r="15" spans="1:133">
      <c r="A15" s="12"/>
      <c r="B15" s="25">
        <v>329</v>
      </c>
      <c r="C15" s="20" t="s">
        <v>17</v>
      </c>
      <c r="D15" s="46">
        <v>9975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9975</v>
      </c>
      <c r="O15" s="47">
        <f t="shared" si="2"/>
        <v>16.792929292929294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SUM(D17:D21)</f>
        <v>163173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163173</v>
      </c>
      <c r="O16" s="45">
        <f t="shared" si="2"/>
        <v>274.70202020202021</v>
      </c>
      <c r="P16" s="10"/>
    </row>
    <row r="17" spans="1:16">
      <c r="A17" s="12"/>
      <c r="B17" s="25">
        <v>331.5</v>
      </c>
      <c r="C17" s="20" t="s">
        <v>54</v>
      </c>
      <c r="D17" s="46">
        <v>109557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109557</v>
      </c>
      <c r="O17" s="47">
        <f t="shared" si="2"/>
        <v>184.43939393939394</v>
      </c>
      <c r="P17" s="9"/>
    </row>
    <row r="18" spans="1:16">
      <c r="A18" s="12"/>
      <c r="B18" s="25">
        <v>335.12</v>
      </c>
      <c r="C18" s="20" t="s">
        <v>20</v>
      </c>
      <c r="D18" s="46">
        <v>21701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21701</v>
      </c>
      <c r="O18" s="47">
        <f t="shared" si="2"/>
        <v>36.533670033670035</v>
      </c>
      <c r="P18" s="9"/>
    </row>
    <row r="19" spans="1:16">
      <c r="A19" s="12"/>
      <c r="B19" s="25">
        <v>335.14</v>
      </c>
      <c r="C19" s="20" t="s">
        <v>21</v>
      </c>
      <c r="D19" s="46">
        <v>1237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1237</v>
      </c>
      <c r="O19" s="47">
        <f t="shared" si="2"/>
        <v>2.0824915824915826</v>
      </c>
      <c r="P19" s="9"/>
    </row>
    <row r="20" spans="1:16">
      <c r="A20" s="12"/>
      <c r="B20" s="25">
        <v>335.15</v>
      </c>
      <c r="C20" s="20" t="s">
        <v>22</v>
      </c>
      <c r="D20" s="46">
        <v>147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147</v>
      </c>
      <c r="O20" s="47">
        <f t="shared" si="2"/>
        <v>0.24747474747474749</v>
      </c>
      <c r="P20" s="9"/>
    </row>
    <row r="21" spans="1:16">
      <c r="A21" s="12"/>
      <c r="B21" s="25">
        <v>335.18</v>
      </c>
      <c r="C21" s="20" t="s">
        <v>23</v>
      </c>
      <c r="D21" s="46">
        <v>30531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30531</v>
      </c>
      <c r="O21" s="47">
        <f t="shared" si="2"/>
        <v>51.398989898989896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SUM(D23:D26)</f>
        <v>184349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157274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341623</v>
      </c>
      <c r="O22" s="45">
        <f t="shared" si="2"/>
        <v>575.12289562289561</v>
      </c>
      <c r="P22" s="10"/>
    </row>
    <row r="23" spans="1:16">
      <c r="A23" s="12"/>
      <c r="B23" s="25">
        <v>342.2</v>
      </c>
      <c r="C23" s="20" t="s">
        <v>30</v>
      </c>
      <c r="D23" s="46">
        <v>145000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145000</v>
      </c>
      <c r="O23" s="47">
        <f t="shared" si="2"/>
        <v>244.10774410774411</v>
      </c>
      <c r="P23" s="9"/>
    </row>
    <row r="24" spans="1:16">
      <c r="A24" s="12"/>
      <c r="B24" s="25">
        <v>343.3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157274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157274</v>
      </c>
      <c r="O24" s="47">
        <f t="shared" si="2"/>
        <v>264.77104377104376</v>
      </c>
      <c r="P24" s="9"/>
    </row>
    <row r="25" spans="1:16">
      <c r="A25" s="12"/>
      <c r="B25" s="25">
        <v>343.4</v>
      </c>
      <c r="C25" s="20" t="s">
        <v>32</v>
      </c>
      <c r="D25" s="46">
        <v>20284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20284</v>
      </c>
      <c r="O25" s="47">
        <f t="shared" si="2"/>
        <v>34.148148148148145</v>
      </c>
      <c r="P25" s="9"/>
    </row>
    <row r="26" spans="1:16">
      <c r="A26" s="12"/>
      <c r="B26" s="25">
        <v>347.2</v>
      </c>
      <c r="C26" s="20" t="s">
        <v>33</v>
      </c>
      <c r="D26" s="46">
        <v>19065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19065</v>
      </c>
      <c r="O26" s="47">
        <f t="shared" si="2"/>
        <v>32.095959595959599</v>
      </c>
      <c r="P26" s="9"/>
    </row>
    <row r="27" spans="1:16" ht="15.75">
      <c r="A27" s="29" t="s">
        <v>29</v>
      </c>
      <c r="B27" s="30"/>
      <c r="C27" s="31"/>
      <c r="D27" s="32">
        <f t="shared" ref="D27:M27" si="6">SUM(D28:D28)</f>
        <v>3505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1"/>
        <v>3505</v>
      </c>
      <c r="O27" s="45">
        <f t="shared" si="2"/>
        <v>5.9006734006734005</v>
      </c>
      <c r="P27" s="10"/>
    </row>
    <row r="28" spans="1:16">
      <c r="A28" s="13"/>
      <c r="B28" s="39">
        <v>351.5</v>
      </c>
      <c r="C28" s="21" t="s">
        <v>37</v>
      </c>
      <c r="D28" s="46">
        <v>3505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3505</v>
      </c>
      <c r="O28" s="47">
        <f t="shared" si="2"/>
        <v>5.9006734006734005</v>
      </c>
      <c r="P28" s="9"/>
    </row>
    <row r="29" spans="1:16" ht="15.75">
      <c r="A29" s="29" t="s">
        <v>2</v>
      </c>
      <c r="B29" s="30"/>
      <c r="C29" s="31"/>
      <c r="D29" s="32">
        <f t="shared" ref="D29:M29" si="7">SUM(D30:D33)</f>
        <v>52024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0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1"/>
        <v>52024</v>
      </c>
      <c r="O29" s="45">
        <f t="shared" si="2"/>
        <v>87.582491582491585</v>
      </c>
      <c r="P29" s="10"/>
    </row>
    <row r="30" spans="1:16">
      <c r="A30" s="12"/>
      <c r="B30" s="25">
        <v>361.1</v>
      </c>
      <c r="C30" s="20" t="s">
        <v>38</v>
      </c>
      <c r="D30" s="46">
        <v>1018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1018</v>
      </c>
      <c r="O30" s="47">
        <f t="shared" si="2"/>
        <v>1.7138047138047139</v>
      </c>
      <c r="P30" s="9"/>
    </row>
    <row r="31" spans="1:16">
      <c r="A31" s="12"/>
      <c r="B31" s="25">
        <v>362</v>
      </c>
      <c r="C31" s="20" t="s">
        <v>39</v>
      </c>
      <c r="D31" s="46">
        <v>9222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9222</v>
      </c>
      <c r="O31" s="47">
        <f t="shared" si="2"/>
        <v>15.525252525252526</v>
      </c>
      <c r="P31" s="9"/>
    </row>
    <row r="32" spans="1:16">
      <c r="A32" s="12"/>
      <c r="B32" s="25">
        <v>364</v>
      </c>
      <c r="C32" s="20" t="s">
        <v>55</v>
      </c>
      <c r="D32" s="46">
        <v>9133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9133</v>
      </c>
      <c r="O32" s="47">
        <f t="shared" si="2"/>
        <v>15.375420875420875</v>
      </c>
      <c r="P32" s="9"/>
    </row>
    <row r="33" spans="1:119" ht="15.75" thickBot="1">
      <c r="A33" s="12"/>
      <c r="B33" s="25">
        <v>369.9</v>
      </c>
      <c r="C33" s="20" t="s">
        <v>40</v>
      </c>
      <c r="D33" s="46">
        <v>32651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32651</v>
      </c>
      <c r="O33" s="47">
        <f t="shared" si="2"/>
        <v>54.968013468013467</v>
      </c>
      <c r="P33" s="9"/>
    </row>
    <row r="34" spans="1:119" ht="16.5" thickBot="1">
      <c r="A34" s="14" t="s">
        <v>35</v>
      </c>
      <c r="B34" s="23"/>
      <c r="C34" s="22"/>
      <c r="D34" s="15">
        <f>SUM(D5,D12,D16,D22,D27,D29)</f>
        <v>838637</v>
      </c>
      <c r="E34" s="15">
        <f t="shared" ref="E34:M34" si="8">SUM(E5,E12,E16,E22,E27,E29)</f>
        <v>0</v>
      </c>
      <c r="F34" s="15">
        <f t="shared" si="8"/>
        <v>0</v>
      </c>
      <c r="G34" s="15">
        <f t="shared" si="8"/>
        <v>0</v>
      </c>
      <c r="H34" s="15">
        <f t="shared" si="8"/>
        <v>0</v>
      </c>
      <c r="I34" s="15">
        <f t="shared" si="8"/>
        <v>157274</v>
      </c>
      <c r="J34" s="15">
        <f t="shared" si="8"/>
        <v>0</v>
      </c>
      <c r="K34" s="15">
        <f t="shared" si="8"/>
        <v>0</v>
      </c>
      <c r="L34" s="15">
        <f t="shared" si="8"/>
        <v>0</v>
      </c>
      <c r="M34" s="15">
        <f t="shared" si="8"/>
        <v>0</v>
      </c>
      <c r="N34" s="15">
        <f t="shared" si="1"/>
        <v>995911</v>
      </c>
      <c r="O34" s="38">
        <f t="shared" si="2"/>
        <v>1676.617845117845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117" t="s">
        <v>56</v>
      </c>
      <c r="M36" s="117"/>
      <c r="N36" s="117"/>
      <c r="O36" s="43">
        <v>594</v>
      </c>
    </row>
    <row r="37" spans="1:119">
      <c r="A37" s="118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119" t="s">
        <v>51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L36:N36"/>
    <mergeCell ref="A37:O37"/>
    <mergeCell ref="A38:O3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0" t="s">
        <v>48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7"/>
      <c r="Q1"/>
    </row>
    <row r="2" spans="1:133" ht="24" thickBot="1">
      <c r="A2" s="123" t="s">
        <v>49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7"/>
      <c r="Q2"/>
    </row>
    <row r="3" spans="1:133" ht="18" customHeight="1">
      <c r="A3" s="126" t="s">
        <v>41</v>
      </c>
      <c r="B3" s="107"/>
      <c r="C3" s="108"/>
      <c r="D3" s="127" t="s">
        <v>24</v>
      </c>
      <c r="E3" s="128"/>
      <c r="F3" s="128"/>
      <c r="G3" s="128"/>
      <c r="H3" s="129"/>
      <c r="I3" s="127" t="s">
        <v>25</v>
      </c>
      <c r="J3" s="129"/>
      <c r="K3" s="127" t="s">
        <v>27</v>
      </c>
      <c r="L3" s="129"/>
      <c r="M3" s="36"/>
      <c r="N3" s="37"/>
      <c r="O3" s="130" t="s">
        <v>46</v>
      </c>
      <c r="P3" s="11"/>
      <c r="Q3"/>
    </row>
    <row r="4" spans="1:133" ht="32.25" customHeight="1" thickBot="1">
      <c r="A4" s="109"/>
      <c r="B4" s="110"/>
      <c r="C4" s="111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8</v>
      </c>
      <c r="N4" s="35" t="s">
        <v>26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438456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4" si="1">SUM(D5:M5)</f>
        <v>438456</v>
      </c>
      <c r="O5" s="33">
        <f t="shared" ref="O5:O34" si="2">(N5/O$36)</f>
        <v>730.76</v>
      </c>
      <c r="P5" s="6"/>
    </row>
    <row r="6" spans="1:133">
      <c r="A6" s="12"/>
      <c r="B6" s="25">
        <v>311</v>
      </c>
      <c r="C6" s="20" t="s">
        <v>1</v>
      </c>
      <c r="D6" s="46">
        <v>218774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218774</v>
      </c>
      <c r="O6" s="47">
        <f t="shared" si="2"/>
        <v>364.62333333333333</v>
      </c>
      <c r="P6" s="9"/>
    </row>
    <row r="7" spans="1:133">
      <c r="A7" s="12"/>
      <c r="B7" s="25">
        <v>312.41000000000003</v>
      </c>
      <c r="C7" s="20" t="s">
        <v>9</v>
      </c>
      <c r="D7" s="46">
        <v>108173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108173</v>
      </c>
      <c r="O7" s="47">
        <f t="shared" si="2"/>
        <v>180.28833333333333</v>
      </c>
      <c r="P7" s="9"/>
    </row>
    <row r="8" spans="1:133">
      <c r="A8" s="12"/>
      <c r="B8" s="25">
        <v>312.60000000000002</v>
      </c>
      <c r="C8" s="20" t="s">
        <v>10</v>
      </c>
      <c r="D8" s="46">
        <v>35839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35839</v>
      </c>
      <c r="O8" s="47">
        <f t="shared" si="2"/>
        <v>59.731666666666669</v>
      </c>
      <c r="P8" s="9"/>
    </row>
    <row r="9" spans="1:133">
      <c r="A9" s="12"/>
      <c r="B9" s="25">
        <v>314.10000000000002</v>
      </c>
      <c r="C9" s="20" t="s">
        <v>11</v>
      </c>
      <c r="D9" s="46">
        <v>44938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44938</v>
      </c>
      <c r="O9" s="47">
        <f t="shared" si="2"/>
        <v>74.896666666666661</v>
      </c>
      <c r="P9" s="9"/>
    </row>
    <row r="10" spans="1:133">
      <c r="A10" s="12"/>
      <c r="B10" s="25">
        <v>314.8</v>
      </c>
      <c r="C10" s="20" t="s">
        <v>12</v>
      </c>
      <c r="D10" s="46">
        <v>1633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1633</v>
      </c>
      <c r="O10" s="47">
        <f t="shared" si="2"/>
        <v>2.7216666666666667</v>
      </c>
      <c r="P10" s="9"/>
    </row>
    <row r="11" spans="1:133">
      <c r="A11" s="12"/>
      <c r="B11" s="25">
        <v>315</v>
      </c>
      <c r="C11" s="20" t="s">
        <v>13</v>
      </c>
      <c r="D11" s="46">
        <v>29099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29099</v>
      </c>
      <c r="O11" s="47">
        <f t="shared" si="2"/>
        <v>48.498333333333335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SUM(D13:D15)</f>
        <v>43182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43182</v>
      </c>
      <c r="O12" s="45">
        <f t="shared" si="2"/>
        <v>71.97</v>
      </c>
      <c r="P12" s="10"/>
    </row>
    <row r="13" spans="1:133">
      <c r="A13" s="12"/>
      <c r="B13" s="25">
        <v>323.10000000000002</v>
      </c>
      <c r="C13" s="20" t="s">
        <v>15</v>
      </c>
      <c r="D13" s="46">
        <v>36127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36127</v>
      </c>
      <c r="O13" s="47">
        <f t="shared" si="2"/>
        <v>60.211666666666666</v>
      </c>
      <c r="P13" s="9"/>
    </row>
    <row r="14" spans="1:133">
      <c r="A14" s="12"/>
      <c r="B14" s="25">
        <v>323.5</v>
      </c>
      <c r="C14" s="20" t="s">
        <v>16</v>
      </c>
      <c r="D14" s="46">
        <v>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26</v>
      </c>
      <c r="O14" s="47">
        <f t="shared" si="2"/>
        <v>4.3333333333333335E-2</v>
      </c>
      <c r="P14" s="9"/>
    </row>
    <row r="15" spans="1:133">
      <c r="A15" s="12"/>
      <c r="B15" s="25">
        <v>329</v>
      </c>
      <c r="C15" s="20" t="s">
        <v>17</v>
      </c>
      <c r="D15" s="46">
        <v>7029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7029</v>
      </c>
      <c r="O15" s="47">
        <f t="shared" si="2"/>
        <v>11.715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SUM(D17:D21)</f>
        <v>100807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100807</v>
      </c>
      <c r="O16" s="45">
        <f t="shared" si="2"/>
        <v>168.01166666666666</v>
      </c>
      <c r="P16" s="10"/>
    </row>
    <row r="17" spans="1:16">
      <c r="A17" s="12"/>
      <c r="B17" s="25">
        <v>334.7</v>
      </c>
      <c r="C17" s="20" t="s">
        <v>19</v>
      </c>
      <c r="D17" s="46">
        <v>47776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47776</v>
      </c>
      <c r="O17" s="47">
        <f t="shared" si="2"/>
        <v>79.626666666666665</v>
      </c>
      <c r="P17" s="9"/>
    </row>
    <row r="18" spans="1:16">
      <c r="A18" s="12"/>
      <c r="B18" s="25">
        <v>335.12</v>
      </c>
      <c r="C18" s="20" t="s">
        <v>20</v>
      </c>
      <c r="D18" s="46">
        <v>21671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21671</v>
      </c>
      <c r="O18" s="47">
        <f t="shared" si="2"/>
        <v>36.118333333333332</v>
      </c>
      <c r="P18" s="9"/>
    </row>
    <row r="19" spans="1:16">
      <c r="A19" s="12"/>
      <c r="B19" s="25">
        <v>335.14</v>
      </c>
      <c r="C19" s="20" t="s">
        <v>21</v>
      </c>
      <c r="D19" s="46">
        <v>618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618</v>
      </c>
      <c r="O19" s="47">
        <f t="shared" si="2"/>
        <v>1.03</v>
      </c>
      <c r="P19" s="9"/>
    </row>
    <row r="20" spans="1:16">
      <c r="A20" s="12"/>
      <c r="B20" s="25">
        <v>335.15</v>
      </c>
      <c r="C20" s="20" t="s">
        <v>22</v>
      </c>
      <c r="D20" s="46">
        <v>147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147</v>
      </c>
      <c r="O20" s="47">
        <f t="shared" si="2"/>
        <v>0.245</v>
      </c>
      <c r="P20" s="9"/>
    </row>
    <row r="21" spans="1:16">
      <c r="A21" s="12"/>
      <c r="B21" s="25">
        <v>335.18</v>
      </c>
      <c r="C21" s="20" t="s">
        <v>23</v>
      </c>
      <c r="D21" s="46">
        <v>30595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30595</v>
      </c>
      <c r="O21" s="47">
        <f t="shared" si="2"/>
        <v>50.991666666666667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SUM(D23:D27)</f>
        <v>171129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148772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319901</v>
      </c>
      <c r="O22" s="45">
        <f t="shared" si="2"/>
        <v>533.16833333333329</v>
      </c>
      <c r="P22" s="10"/>
    </row>
    <row r="23" spans="1:16">
      <c r="A23" s="12"/>
      <c r="B23" s="25">
        <v>342.2</v>
      </c>
      <c r="C23" s="20" t="s">
        <v>30</v>
      </c>
      <c r="D23" s="46">
        <v>127887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127887</v>
      </c>
      <c r="O23" s="47">
        <f t="shared" si="2"/>
        <v>213.14500000000001</v>
      </c>
      <c r="P23" s="9"/>
    </row>
    <row r="24" spans="1:16">
      <c r="A24" s="12"/>
      <c r="B24" s="25">
        <v>343.3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148772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148772</v>
      </c>
      <c r="O24" s="47">
        <f t="shared" si="2"/>
        <v>247.95333333333335</v>
      </c>
      <c r="P24" s="9"/>
    </row>
    <row r="25" spans="1:16">
      <c r="A25" s="12"/>
      <c r="B25" s="25">
        <v>343.4</v>
      </c>
      <c r="C25" s="20" t="s">
        <v>32</v>
      </c>
      <c r="D25" s="46">
        <v>19510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19510</v>
      </c>
      <c r="O25" s="47">
        <f t="shared" si="2"/>
        <v>32.516666666666666</v>
      </c>
      <c r="P25" s="9"/>
    </row>
    <row r="26" spans="1:16">
      <c r="A26" s="12"/>
      <c r="B26" s="25">
        <v>347.2</v>
      </c>
      <c r="C26" s="20" t="s">
        <v>33</v>
      </c>
      <c r="D26" s="46">
        <v>20661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20661</v>
      </c>
      <c r="O26" s="47">
        <f t="shared" si="2"/>
        <v>34.435000000000002</v>
      </c>
      <c r="P26" s="9"/>
    </row>
    <row r="27" spans="1:16">
      <c r="A27" s="12"/>
      <c r="B27" s="25">
        <v>347.4</v>
      </c>
      <c r="C27" s="20" t="s">
        <v>34</v>
      </c>
      <c r="D27" s="46">
        <v>3071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3071</v>
      </c>
      <c r="O27" s="47">
        <f t="shared" si="2"/>
        <v>5.1183333333333332</v>
      </c>
      <c r="P27" s="9"/>
    </row>
    <row r="28" spans="1:16" ht="15.75">
      <c r="A28" s="29" t="s">
        <v>29</v>
      </c>
      <c r="B28" s="30"/>
      <c r="C28" s="31"/>
      <c r="D28" s="32">
        <f t="shared" ref="D28:M28" si="6">SUM(D29:D29)</f>
        <v>3141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1"/>
        <v>3141</v>
      </c>
      <c r="O28" s="45">
        <f t="shared" si="2"/>
        <v>5.2350000000000003</v>
      </c>
      <c r="P28" s="10"/>
    </row>
    <row r="29" spans="1:16">
      <c r="A29" s="13"/>
      <c r="B29" s="39">
        <v>351.5</v>
      </c>
      <c r="C29" s="21" t="s">
        <v>37</v>
      </c>
      <c r="D29" s="46">
        <v>3141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3141</v>
      </c>
      <c r="O29" s="47">
        <f t="shared" si="2"/>
        <v>5.2350000000000003</v>
      </c>
      <c r="P29" s="9"/>
    </row>
    <row r="30" spans="1:16" ht="15.75">
      <c r="A30" s="29" t="s">
        <v>2</v>
      </c>
      <c r="B30" s="30"/>
      <c r="C30" s="31"/>
      <c r="D30" s="32">
        <f t="shared" ref="D30:M30" si="7">SUM(D31:D33)</f>
        <v>15022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782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1"/>
        <v>15804</v>
      </c>
      <c r="O30" s="45">
        <f t="shared" si="2"/>
        <v>26.34</v>
      </c>
      <c r="P30" s="10"/>
    </row>
    <row r="31" spans="1:16">
      <c r="A31" s="12"/>
      <c r="B31" s="25">
        <v>361.1</v>
      </c>
      <c r="C31" s="20" t="s">
        <v>38</v>
      </c>
      <c r="D31" s="46">
        <v>2264</v>
      </c>
      <c r="E31" s="46">
        <v>0</v>
      </c>
      <c r="F31" s="46">
        <v>0</v>
      </c>
      <c r="G31" s="46">
        <v>0</v>
      </c>
      <c r="H31" s="46">
        <v>0</v>
      </c>
      <c r="I31" s="46">
        <v>782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3046</v>
      </c>
      <c r="O31" s="47">
        <f t="shared" si="2"/>
        <v>5.0766666666666671</v>
      </c>
      <c r="P31" s="9"/>
    </row>
    <row r="32" spans="1:16">
      <c r="A32" s="12"/>
      <c r="B32" s="25">
        <v>362</v>
      </c>
      <c r="C32" s="20" t="s">
        <v>39</v>
      </c>
      <c r="D32" s="46">
        <v>2500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2500</v>
      </c>
      <c r="O32" s="47">
        <f t="shared" si="2"/>
        <v>4.166666666666667</v>
      </c>
      <c r="P32" s="9"/>
    </row>
    <row r="33" spans="1:119" ht="15.75" thickBot="1">
      <c r="A33" s="12"/>
      <c r="B33" s="25">
        <v>369.9</v>
      </c>
      <c r="C33" s="20" t="s">
        <v>40</v>
      </c>
      <c r="D33" s="46">
        <v>10258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10258</v>
      </c>
      <c r="O33" s="47">
        <f t="shared" si="2"/>
        <v>17.096666666666668</v>
      </c>
      <c r="P33" s="9"/>
    </row>
    <row r="34" spans="1:119" ht="16.5" thickBot="1">
      <c r="A34" s="14" t="s">
        <v>35</v>
      </c>
      <c r="B34" s="23"/>
      <c r="C34" s="22"/>
      <c r="D34" s="15">
        <f>SUM(D5,D12,D16,D22,D28,D30)</f>
        <v>771737</v>
      </c>
      <c r="E34" s="15">
        <f t="shared" ref="E34:M34" si="8">SUM(E5,E12,E16,E22,E28,E30)</f>
        <v>0</v>
      </c>
      <c r="F34" s="15">
        <f t="shared" si="8"/>
        <v>0</v>
      </c>
      <c r="G34" s="15">
        <f t="shared" si="8"/>
        <v>0</v>
      </c>
      <c r="H34" s="15">
        <f t="shared" si="8"/>
        <v>0</v>
      </c>
      <c r="I34" s="15">
        <f t="shared" si="8"/>
        <v>149554</v>
      </c>
      <c r="J34" s="15">
        <f t="shared" si="8"/>
        <v>0</v>
      </c>
      <c r="K34" s="15">
        <f t="shared" si="8"/>
        <v>0</v>
      </c>
      <c r="L34" s="15">
        <f t="shared" si="8"/>
        <v>0</v>
      </c>
      <c r="M34" s="15">
        <f t="shared" si="8"/>
        <v>0</v>
      </c>
      <c r="N34" s="15">
        <f t="shared" si="1"/>
        <v>921291</v>
      </c>
      <c r="O34" s="38">
        <f t="shared" si="2"/>
        <v>1535.4849999999999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117" t="s">
        <v>50</v>
      </c>
      <c r="M36" s="117"/>
      <c r="N36" s="117"/>
      <c r="O36" s="43">
        <v>600</v>
      </c>
    </row>
    <row r="37" spans="1:119">
      <c r="A37" s="118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customHeight="1" thickBot="1">
      <c r="A38" s="119" t="s">
        <v>51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A38:O38"/>
    <mergeCell ref="L36:N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0" t="s">
        <v>48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7"/>
      <c r="Q1"/>
    </row>
    <row r="2" spans="1:133" ht="24" thickBot="1">
      <c r="A2" s="123" t="s">
        <v>36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7"/>
      <c r="Q2"/>
    </row>
    <row r="3" spans="1:133" ht="18" customHeight="1">
      <c r="A3" s="126" t="s">
        <v>41</v>
      </c>
      <c r="B3" s="107"/>
      <c r="C3" s="108"/>
      <c r="D3" s="127" t="s">
        <v>24</v>
      </c>
      <c r="E3" s="128"/>
      <c r="F3" s="128"/>
      <c r="G3" s="128"/>
      <c r="H3" s="129"/>
      <c r="I3" s="127" t="s">
        <v>25</v>
      </c>
      <c r="J3" s="129"/>
      <c r="K3" s="127" t="s">
        <v>27</v>
      </c>
      <c r="L3" s="129"/>
      <c r="M3" s="36"/>
      <c r="N3" s="37"/>
      <c r="O3" s="130" t="s">
        <v>46</v>
      </c>
      <c r="P3" s="11"/>
      <c r="Q3"/>
    </row>
    <row r="4" spans="1:133" ht="32.25" customHeight="1" thickBot="1">
      <c r="A4" s="109"/>
      <c r="B4" s="110"/>
      <c r="C4" s="111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8</v>
      </c>
      <c r="N4" s="35" t="s">
        <v>26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430266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4" si="1">SUM(D5:M5)</f>
        <v>430266</v>
      </c>
      <c r="O5" s="33">
        <f t="shared" ref="O5:O34" si="2">(N5/O$36)</f>
        <v>674.39811912225707</v>
      </c>
      <c r="P5" s="6"/>
    </row>
    <row r="6" spans="1:133">
      <c r="A6" s="12"/>
      <c r="B6" s="25">
        <v>311</v>
      </c>
      <c r="C6" s="20" t="s">
        <v>1</v>
      </c>
      <c r="D6" s="46">
        <v>224133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224133</v>
      </c>
      <c r="O6" s="47">
        <f t="shared" si="2"/>
        <v>351.30564263322884</v>
      </c>
      <c r="P6" s="9"/>
    </row>
    <row r="7" spans="1:133">
      <c r="A7" s="12"/>
      <c r="B7" s="25">
        <v>312.41000000000003</v>
      </c>
      <c r="C7" s="20" t="s">
        <v>9</v>
      </c>
      <c r="D7" s="46">
        <v>107919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107919</v>
      </c>
      <c r="O7" s="47">
        <f t="shared" si="2"/>
        <v>169.15203761755487</v>
      </c>
      <c r="P7" s="9"/>
    </row>
    <row r="8" spans="1:133">
      <c r="A8" s="12"/>
      <c r="B8" s="25">
        <v>312.60000000000002</v>
      </c>
      <c r="C8" s="20" t="s">
        <v>10</v>
      </c>
      <c r="D8" s="46">
        <v>23555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23555</v>
      </c>
      <c r="O8" s="47">
        <f t="shared" si="2"/>
        <v>36.920062695924763</v>
      </c>
      <c r="P8" s="9"/>
    </row>
    <row r="9" spans="1:133">
      <c r="A9" s="12"/>
      <c r="B9" s="25">
        <v>314.10000000000002</v>
      </c>
      <c r="C9" s="20" t="s">
        <v>11</v>
      </c>
      <c r="D9" s="46">
        <v>36826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36826</v>
      </c>
      <c r="O9" s="47">
        <f t="shared" si="2"/>
        <v>57.721003134796241</v>
      </c>
      <c r="P9" s="9"/>
    </row>
    <row r="10" spans="1:133">
      <c r="A10" s="12"/>
      <c r="B10" s="25">
        <v>314.8</v>
      </c>
      <c r="C10" s="20" t="s">
        <v>12</v>
      </c>
      <c r="D10" s="46">
        <v>1616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1616</v>
      </c>
      <c r="O10" s="47">
        <f t="shared" si="2"/>
        <v>2.5329153605015673</v>
      </c>
      <c r="P10" s="9"/>
    </row>
    <row r="11" spans="1:133">
      <c r="A11" s="12"/>
      <c r="B11" s="25">
        <v>315</v>
      </c>
      <c r="C11" s="20" t="s">
        <v>13</v>
      </c>
      <c r="D11" s="46">
        <v>36217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36217</v>
      </c>
      <c r="O11" s="47">
        <f t="shared" si="2"/>
        <v>56.766457680250781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SUM(D13:D15)</f>
        <v>39210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39210</v>
      </c>
      <c r="O12" s="45">
        <f t="shared" si="2"/>
        <v>61.457680250783696</v>
      </c>
      <c r="P12" s="10"/>
    </row>
    <row r="13" spans="1:133">
      <c r="A13" s="12"/>
      <c r="B13" s="25">
        <v>323.10000000000002</v>
      </c>
      <c r="C13" s="20" t="s">
        <v>15</v>
      </c>
      <c r="D13" s="46">
        <v>32724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32724</v>
      </c>
      <c r="O13" s="47">
        <f t="shared" si="2"/>
        <v>51.291536050156736</v>
      </c>
      <c r="P13" s="9"/>
    </row>
    <row r="14" spans="1:133">
      <c r="A14" s="12"/>
      <c r="B14" s="25">
        <v>323.5</v>
      </c>
      <c r="C14" s="20" t="s">
        <v>16</v>
      </c>
      <c r="D14" s="46">
        <v>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40</v>
      </c>
      <c r="O14" s="47">
        <f t="shared" si="2"/>
        <v>6.2695924764890276E-2</v>
      </c>
      <c r="P14" s="9"/>
    </row>
    <row r="15" spans="1:133">
      <c r="A15" s="12"/>
      <c r="B15" s="25">
        <v>329</v>
      </c>
      <c r="C15" s="20" t="s">
        <v>17</v>
      </c>
      <c r="D15" s="46">
        <v>6446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6446</v>
      </c>
      <c r="O15" s="47">
        <f t="shared" si="2"/>
        <v>10.103448275862069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SUM(D17:D21)</f>
        <v>73397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73397</v>
      </c>
      <c r="O16" s="45">
        <f t="shared" si="2"/>
        <v>115.0423197492163</v>
      </c>
      <c r="P16" s="10"/>
    </row>
    <row r="17" spans="1:16">
      <c r="A17" s="12"/>
      <c r="B17" s="25">
        <v>334.7</v>
      </c>
      <c r="C17" s="20" t="s">
        <v>19</v>
      </c>
      <c r="D17" s="46">
        <v>19466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19466</v>
      </c>
      <c r="O17" s="47">
        <f t="shared" si="2"/>
        <v>30.510971786833856</v>
      </c>
      <c r="P17" s="9"/>
    </row>
    <row r="18" spans="1:16">
      <c r="A18" s="12"/>
      <c r="B18" s="25">
        <v>335.12</v>
      </c>
      <c r="C18" s="20" t="s">
        <v>20</v>
      </c>
      <c r="D18" s="46">
        <v>21678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21678</v>
      </c>
      <c r="O18" s="47">
        <f t="shared" si="2"/>
        <v>33.978056426332287</v>
      </c>
      <c r="P18" s="9"/>
    </row>
    <row r="19" spans="1:16">
      <c r="A19" s="12"/>
      <c r="B19" s="25">
        <v>335.14</v>
      </c>
      <c r="C19" s="20" t="s">
        <v>21</v>
      </c>
      <c r="D19" s="46">
        <v>579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579</v>
      </c>
      <c r="O19" s="47">
        <f t="shared" si="2"/>
        <v>0.90752351097178685</v>
      </c>
      <c r="P19" s="9"/>
    </row>
    <row r="20" spans="1:16">
      <c r="A20" s="12"/>
      <c r="B20" s="25">
        <v>335.15</v>
      </c>
      <c r="C20" s="20" t="s">
        <v>22</v>
      </c>
      <c r="D20" s="46">
        <v>148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148</v>
      </c>
      <c r="O20" s="47">
        <f t="shared" si="2"/>
        <v>0.23197492163009403</v>
      </c>
      <c r="P20" s="9"/>
    </row>
    <row r="21" spans="1:16">
      <c r="A21" s="12"/>
      <c r="B21" s="25">
        <v>335.18</v>
      </c>
      <c r="C21" s="20" t="s">
        <v>23</v>
      </c>
      <c r="D21" s="46">
        <v>31526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31526</v>
      </c>
      <c r="O21" s="47">
        <f t="shared" si="2"/>
        <v>49.413793103448278</v>
      </c>
      <c r="P21" s="9"/>
    </row>
    <row r="22" spans="1:16" ht="15.75">
      <c r="A22" s="29" t="s">
        <v>28</v>
      </c>
      <c r="B22" s="30"/>
      <c r="C22" s="31"/>
      <c r="D22" s="32">
        <f t="shared" ref="D22:M22" si="5">SUM(D23:D27)</f>
        <v>180680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159506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1"/>
        <v>340186</v>
      </c>
      <c r="O22" s="45">
        <f t="shared" si="2"/>
        <v>533.20689655172418</v>
      </c>
      <c r="P22" s="10"/>
    </row>
    <row r="23" spans="1:16">
      <c r="A23" s="12"/>
      <c r="B23" s="25">
        <v>342.2</v>
      </c>
      <c r="C23" s="20" t="s">
        <v>30</v>
      </c>
      <c r="D23" s="46">
        <v>138256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138256</v>
      </c>
      <c r="O23" s="47">
        <f t="shared" si="2"/>
        <v>216.70219435736678</v>
      </c>
      <c r="P23" s="9"/>
    </row>
    <row r="24" spans="1:16">
      <c r="A24" s="12"/>
      <c r="B24" s="25">
        <v>343.3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159506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159506</v>
      </c>
      <c r="O24" s="47">
        <f t="shared" si="2"/>
        <v>250.00940438871473</v>
      </c>
      <c r="P24" s="9"/>
    </row>
    <row r="25" spans="1:16">
      <c r="A25" s="12"/>
      <c r="B25" s="25">
        <v>343.4</v>
      </c>
      <c r="C25" s="20" t="s">
        <v>32</v>
      </c>
      <c r="D25" s="46">
        <v>20118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20118</v>
      </c>
      <c r="O25" s="47">
        <f t="shared" si="2"/>
        <v>31.532915360501569</v>
      </c>
      <c r="P25" s="9"/>
    </row>
    <row r="26" spans="1:16">
      <c r="A26" s="12"/>
      <c r="B26" s="25">
        <v>347.2</v>
      </c>
      <c r="C26" s="20" t="s">
        <v>33</v>
      </c>
      <c r="D26" s="46">
        <v>19308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19308</v>
      </c>
      <c r="O26" s="47">
        <f t="shared" si="2"/>
        <v>30.263322884012538</v>
      </c>
      <c r="P26" s="9"/>
    </row>
    <row r="27" spans="1:16">
      <c r="A27" s="12"/>
      <c r="B27" s="25">
        <v>347.4</v>
      </c>
      <c r="C27" s="20" t="s">
        <v>34</v>
      </c>
      <c r="D27" s="46">
        <v>2998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2998</v>
      </c>
      <c r="O27" s="47">
        <f t="shared" si="2"/>
        <v>4.6990595611285269</v>
      </c>
      <c r="P27" s="9"/>
    </row>
    <row r="28" spans="1:16" ht="15.75">
      <c r="A28" s="29" t="s">
        <v>29</v>
      </c>
      <c r="B28" s="30"/>
      <c r="C28" s="31"/>
      <c r="D28" s="32">
        <f t="shared" ref="D28:M28" si="6">SUM(D29:D29)</f>
        <v>6237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1"/>
        <v>6237</v>
      </c>
      <c r="O28" s="45">
        <f t="shared" si="2"/>
        <v>9.7758620689655178</v>
      </c>
      <c r="P28" s="10"/>
    </row>
    <row r="29" spans="1:16">
      <c r="A29" s="13"/>
      <c r="B29" s="39">
        <v>351.5</v>
      </c>
      <c r="C29" s="21" t="s">
        <v>37</v>
      </c>
      <c r="D29" s="46">
        <v>6237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6237</v>
      </c>
      <c r="O29" s="47">
        <f t="shared" si="2"/>
        <v>9.7758620689655178</v>
      </c>
      <c r="P29" s="9"/>
    </row>
    <row r="30" spans="1:16" ht="15.75">
      <c r="A30" s="29" t="s">
        <v>2</v>
      </c>
      <c r="B30" s="30"/>
      <c r="C30" s="31"/>
      <c r="D30" s="32">
        <f t="shared" ref="D30:M30" si="7">SUM(D31:D33)</f>
        <v>30885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1"/>
        <v>30885</v>
      </c>
      <c r="O30" s="45">
        <f t="shared" si="2"/>
        <v>48.409090909090907</v>
      </c>
      <c r="P30" s="10"/>
    </row>
    <row r="31" spans="1:16">
      <c r="A31" s="12"/>
      <c r="B31" s="25">
        <v>361.1</v>
      </c>
      <c r="C31" s="20" t="s">
        <v>38</v>
      </c>
      <c r="D31" s="46">
        <v>6143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1"/>
        <v>6143</v>
      </c>
      <c r="O31" s="47">
        <f t="shared" si="2"/>
        <v>9.6285266457680247</v>
      </c>
      <c r="P31" s="9"/>
    </row>
    <row r="32" spans="1:16">
      <c r="A32" s="12"/>
      <c r="B32" s="25">
        <v>362</v>
      </c>
      <c r="C32" s="20" t="s">
        <v>39</v>
      </c>
      <c r="D32" s="46">
        <v>5000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1"/>
        <v>5000</v>
      </c>
      <c r="O32" s="47">
        <f t="shared" si="2"/>
        <v>7.8369905956112849</v>
      </c>
      <c r="P32" s="9"/>
    </row>
    <row r="33" spans="1:119" ht="15.75" thickBot="1">
      <c r="A33" s="12"/>
      <c r="B33" s="25">
        <v>369.9</v>
      </c>
      <c r="C33" s="20" t="s">
        <v>40</v>
      </c>
      <c r="D33" s="46">
        <v>19742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1"/>
        <v>19742</v>
      </c>
      <c r="O33" s="47">
        <f t="shared" si="2"/>
        <v>30.9435736677116</v>
      </c>
      <c r="P33" s="9"/>
    </row>
    <row r="34" spans="1:119" ht="16.5" thickBot="1">
      <c r="A34" s="14" t="s">
        <v>35</v>
      </c>
      <c r="B34" s="23"/>
      <c r="C34" s="22"/>
      <c r="D34" s="15">
        <f>SUM(D5,D12,D16,D22,D28,D30)</f>
        <v>760675</v>
      </c>
      <c r="E34" s="15">
        <f t="shared" ref="E34:M34" si="8">SUM(E5,E12,E16,E22,E28,E30)</f>
        <v>0</v>
      </c>
      <c r="F34" s="15">
        <f t="shared" si="8"/>
        <v>0</v>
      </c>
      <c r="G34" s="15">
        <f t="shared" si="8"/>
        <v>0</v>
      </c>
      <c r="H34" s="15">
        <f t="shared" si="8"/>
        <v>0</v>
      </c>
      <c r="I34" s="15">
        <f t="shared" si="8"/>
        <v>159506</v>
      </c>
      <c r="J34" s="15">
        <f t="shared" si="8"/>
        <v>0</v>
      </c>
      <c r="K34" s="15">
        <f t="shared" si="8"/>
        <v>0</v>
      </c>
      <c r="L34" s="15">
        <f t="shared" si="8"/>
        <v>0</v>
      </c>
      <c r="M34" s="15">
        <f t="shared" si="8"/>
        <v>0</v>
      </c>
      <c r="N34" s="15">
        <f t="shared" si="1"/>
        <v>920181</v>
      </c>
      <c r="O34" s="38">
        <f t="shared" si="2"/>
        <v>1442.2899686520377</v>
      </c>
      <c r="P34" s="6"/>
      <c r="Q34" s="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</row>
    <row r="35" spans="1:119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9"/>
    </row>
    <row r="36" spans="1:119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117" t="s">
        <v>47</v>
      </c>
      <c r="M36" s="117"/>
      <c r="N36" s="117"/>
      <c r="O36" s="43">
        <v>638</v>
      </c>
    </row>
    <row r="37" spans="1:119">
      <c r="A37" s="118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6"/>
    </row>
    <row r="38" spans="1:119" ht="15.75" thickBot="1">
      <c r="A38" s="119" t="s">
        <v>51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9"/>
    </row>
  </sheetData>
  <mergeCells count="10">
    <mergeCell ref="A38:O38"/>
    <mergeCell ref="A37:O37"/>
    <mergeCell ref="L36:N3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0" t="s">
        <v>48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7"/>
      <c r="Q1"/>
    </row>
    <row r="2" spans="1:133" ht="24" thickBot="1">
      <c r="A2" s="123" t="s">
        <v>67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7"/>
      <c r="Q2"/>
    </row>
    <row r="3" spans="1:133" ht="18" customHeight="1">
      <c r="A3" s="126" t="s">
        <v>41</v>
      </c>
      <c r="B3" s="107"/>
      <c r="C3" s="108"/>
      <c r="D3" s="127" t="s">
        <v>24</v>
      </c>
      <c r="E3" s="128"/>
      <c r="F3" s="128"/>
      <c r="G3" s="128"/>
      <c r="H3" s="129"/>
      <c r="I3" s="127" t="s">
        <v>25</v>
      </c>
      <c r="J3" s="129"/>
      <c r="K3" s="127" t="s">
        <v>27</v>
      </c>
      <c r="L3" s="129"/>
      <c r="M3" s="36"/>
      <c r="N3" s="37"/>
      <c r="O3" s="130" t="s">
        <v>46</v>
      </c>
      <c r="P3" s="11"/>
      <c r="Q3"/>
    </row>
    <row r="4" spans="1:133" ht="32.25" customHeight="1" thickBot="1">
      <c r="A4" s="109"/>
      <c r="B4" s="110"/>
      <c r="C4" s="111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8</v>
      </c>
      <c r="N4" s="35" t="s">
        <v>26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389328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389328</v>
      </c>
      <c r="O5" s="33">
        <f t="shared" ref="O5:O32" si="2">(N5/O$34)</f>
        <v>612.15094339622647</v>
      </c>
      <c r="P5" s="6"/>
    </row>
    <row r="6" spans="1:133">
      <c r="A6" s="12"/>
      <c r="B6" s="25">
        <v>311</v>
      </c>
      <c r="C6" s="20" t="s">
        <v>1</v>
      </c>
      <c r="D6" s="46">
        <v>228387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228387</v>
      </c>
      <c r="O6" s="47">
        <f t="shared" si="2"/>
        <v>359.09905660377359</v>
      </c>
      <c r="P6" s="9"/>
    </row>
    <row r="7" spans="1:133">
      <c r="A7" s="12"/>
      <c r="B7" s="25">
        <v>312.41000000000003</v>
      </c>
      <c r="C7" s="20" t="s">
        <v>9</v>
      </c>
      <c r="D7" s="46">
        <v>96218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96218</v>
      </c>
      <c r="O7" s="47">
        <f t="shared" si="2"/>
        <v>151.28616352201257</v>
      </c>
      <c r="P7" s="9"/>
    </row>
    <row r="8" spans="1:133">
      <c r="A8" s="12"/>
      <c r="B8" s="25">
        <v>314.10000000000002</v>
      </c>
      <c r="C8" s="20" t="s">
        <v>11</v>
      </c>
      <c r="D8" s="46">
        <v>34027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34027</v>
      </c>
      <c r="O8" s="47">
        <f t="shared" si="2"/>
        <v>53.501572327044023</v>
      </c>
      <c r="P8" s="9"/>
    </row>
    <row r="9" spans="1:133">
      <c r="A9" s="12"/>
      <c r="B9" s="25">
        <v>314.8</v>
      </c>
      <c r="C9" s="20" t="s">
        <v>12</v>
      </c>
      <c r="D9" s="46">
        <v>1456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1456</v>
      </c>
      <c r="O9" s="47">
        <f t="shared" si="2"/>
        <v>2.2893081761006289</v>
      </c>
      <c r="P9" s="9"/>
    </row>
    <row r="10" spans="1:133">
      <c r="A10" s="12"/>
      <c r="B10" s="25">
        <v>315</v>
      </c>
      <c r="C10" s="20" t="s">
        <v>13</v>
      </c>
      <c r="D10" s="46">
        <v>29240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29240</v>
      </c>
      <c r="O10" s="47">
        <f t="shared" si="2"/>
        <v>45.974842767295598</v>
      </c>
      <c r="P10" s="9"/>
    </row>
    <row r="11" spans="1:133" ht="15.75">
      <c r="A11" s="29" t="s">
        <v>68</v>
      </c>
      <c r="B11" s="30"/>
      <c r="C11" s="31"/>
      <c r="D11" s="32">
        <f t="shared" ref="D11:M11" si="3">SUM(D12:D14)</f>
        <v>32374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32374</v>
      </c>
      <c r="O11" s="45">
        <f t="shared" si="2"/>
        <v>50.90251572327044</v>
      </c>
      <c r="P11" s="10"/>
    </row>
    <row r="12" spans="1:133">
      <c r="A12" s="12"/>
      <c r="B12" s="25">
        <v>323.10000000000002</v>
      </c>
      <c r="C12" s="20" t="s">
        <v>15</v>
      </c>
      <c r="D12" s="46">
        <v>27736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27736</v>
      </c>
      <c r="O12" s="47">
        <f t="shared" si="2"/>
        <v>43.610062893081761</v>
      </c>
      <c r="P12" s="9"/>
    </row>
    <row r="13" spans="1:133">
      <c r="A13" s="12"/>
      <c r="B13" s="25">
        <v>323.5</v>
      </c>
      <c r="C13" s="20" t="s">
        <v>16</v>
      </c>
      <c r="D13" s="46">
        <v>36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36</v>
      </c>
      <c r="O13" s="47">
        <f t="shared" si="2"/>
        <v>5.6603773584905662E-2</v>
      </c>
      <c r="P13" s="9"/>
    </row>
    <row r="14" spans="1:133">
      <c r="A14" s="12"/>
      <c r="B14" s="25">
        <v>329</v>
      </c>
      <c r="C14" s="20" t="s">
        <v>69</v>
      </c>
      <c r="D14" s="46">
        <v>4602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4602</v>
      </c>
      <c r="O14" s="47">
        <f t="shared" si="2"/>
        <v>7.2358490566037732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SUM(D16:D21)</f>
        <v>217227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217227</v>
      </c>
      <c r="O15" s="45">
        <f t="shared" si="2"/>
        <v>341.55188679245282</v>
      </c>
      <c r="P15" s="10"/>
    </row>
    <row r="16" spans="1:133">
      <c r="A16" s="12"/>
      <c r="B16" s="25">
        <v>331.2</v>
      </c>
      <c r="C16" s="20" t="s">
        <v>61</v>
      </c>
      <c r="D16" s="46">
        <v>13286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5">SUM(D16:M16)</f>
        <v>13286</v>
      </c>
      <c r="O16" s="47">
        <f t="shared" si="2"/>
        <v>20.889937106918239</v>
      </c>
      <c r="P16" s="9"/>
    </row>
    <row r="17" spans="1:119">
      <c r="A17" s="12"/>
      <c r="B17" s="25">
        <v>334.7</v>
      </c>
      <c r="C17" s="20" t="s">
        <v>19</v>
      </c>
      <c r="D17" s="46">
        <v>145258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145258</v>
      </c>
      <c r="O17" s="47">
        <f t="shared" si="2"/>
        <v>228.3930817610063</v>
      </c>
      <c r="P17" s="9"/>
    </row>
    <row r="18" spans="1:119">
      <c r="A18" s="12"/>
      <c r="B18" s="25">
        <v>335.12</v>
      </c>
      <c r="C18" s="20" t="s">
        <v>20</v>
      </c>
      <c r="D18" s="46">
        <v>21986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21986</v>
      </c>
      <c r="O18" s="47">
        <f t="shared" si="2"/>
        <v>34.569182389937104</v>
      </c>
      <c r="P18" s="9"/>
    </row>
    <row r="19" spans="1:119">
      <c r="A19" s="12"/>
      <c r="B19" s="25">
        <v>335.14</v>
      </c>
      <c r="C19" s="20" t="s">
        <v>21</v>
      </c>
      <c r="D19" s="46">
        <v>840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840</v>
      </c>
      <c r="O19" s="47">
        <f t="shared" si="2"/>
        <v>1.320754716981132</v>
      </c>
      <c r="P19" s="9"/>
    </row>
    <row r="20" spans="1:119">
      <c r="A20" s="12"/>
      <c r="B20" s="25">
        <v>335.15</v>
      </c>
      <c r="C20" s="20" t="s">
        <v>22</v>
      </c>
      <c r="D20" s="46">
        <v>173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173</v>
      </c>
      <c r="O20" s="47">
        <f t="shared" si="2"/>
        <v>0.2720125786163522</v>
      </c>
      <c r="P20" s="9"/>
    </row>
    <row r="21" spans="1:119">
      <c r="A21" s="12"/>
      <c r="B21" s="25">
        <v>335.18</v>
      </c>
      <c r="C21" s="20" t="s">
        <v>23</v>
      </c>
      <c r="D21" s="46">
        <v>35684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35684</v>
      </c>
      <c r="O21" s="47">
        <f t="shared" si="2"/>
        <v>56.106918238993714</v>
      </c>
      <c r="P21" s="9"/>
    </row>
    <row r="22" spans="1:119" ht="15.75">
      <c r="A22" s="29" t="s">
        <v>28</v>
      </c>
      <c r="B22" s="30"/>
      <c r="C22" s="31"/>
      <c r="D22" s="32">
        <f t="shared" ref="D22:M22" si="6">SUM(D23:D26)</f>
        <v>158295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185544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>SUM(D22:M22)</f>
        <v>343839</v>
      </c>
      <c r="O22" s="45">
        <f t="shared" si="2"/>
        <v>540.62735849056605</v>
      </c>
      <c r="P22" s="10"/>
    </row>
    <row r="23" spans="1:119">
      <c r="A23" s="12"/>
      <c r="B23" s="25">
        <v>342.2</v>
      </c>
      <c r="C23" s="20" t="s">
        <v>30</v>
      </c>
      <c r="D23" s="46">
        <v>132465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7">SUM(D23:M23)</f>
        <v>132465</v>
      </c>
      <c r="O23" s="47">
        <f t="shared" si="2"/>
        <v>208.27830188679246</v>
      </c>
      <c r="P23" s="9"/>
    </row>
    <row r="24" spans="1:119">
      <c r="A24" s="12"/>
      <c r="B24" s="25">
        <v>343.3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185544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7"/>
        <v>185544</v>
      </c>
      <c r="O24" s="47">
        <f t="shared" si="2"/>
        <v>291.7358490566038</v>
      </c>
      <c r="P24" s="9"/>
    </row>
    <row r="25" spans="1:119">
      <c r="A25" s="12"/>
      <c r="B25" s="25">
        <v>343.4</v>
      </c>
      <c r="C25" s="20" t="s">
        <v>32</v>
      </c>
      <c r="D25" s="46">
        <v>10500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7"/>
        <v>10500</v>
      </c>
      <c r="O25" s="47">
        <f t="shared" si="2"/>
        <v>16.509433962264151</v>
      </c>
      <c r="P25" s="9"/>
    </row>
    <row r="26" spans="1:119">
      <c r="A26" s="12"/>
      <c r="B26" s="25">
        <v>347.2</v>
      </c>
      <c r="C26" s="20" t="s">
        <v>33</v>
      </c>
      <c r="D26" s="46">
        <v>15330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7"/>
        <v>15330</v>
      </c>
      <c r="O26" s="47">
        <f t="shared" si="2"/>
        <v>24.10377358490566</v>
      </c>
      <c r="P26" s="9"/>
    </row>
    <row r="27" spans="1:119" ht="15.75">
      <c r="A27" s="29" t="s">
        <v>29</v>
      </c>
      <c r="B27" s="30"/>
      <c r="C27" s="31"/>
      <c r="D27" s="32">
        <f t="shared" ref="D27:M27" si="8">SUM(D28:D28)</f>
        <v>3453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7"/>
        <v>3453</v>
      </c>
      <c r="O27" s="45">
        <f t="shared" si="2"/>
        <v>5.4292452830188678</v>
      </c>
      <c r="P27" s="10"/>
    </row>
    <row r="28" spans="1:119">
      <c r="A28" s="13"/>
      <c r="B28" s="39">
        <v>351.5</v>
      </c>
      <c r="C28" s="21" t="s">
        <v>37</v>
      </c>
      <c r="D28" s="46">
        <v>3453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3453</v>
      </c>
      <c r="O28" s="47">
        <f t="shared" si="2"/>
        <v>5.4292452830188678</v>
      </c>
      <c r="P28" s="9"/>
    </row>
    <row r="29" spans="1:119" ht="15.75">
      <c r="A29" s="29" t="s">
        <v>2</v>
      </c>
      <c r="B29" s="30"/>
      <c r="C29" s="31"/>
      <c r="D29" s="32">
        <f t="shared" ref="D29:M29" si="9">SUM(D30:D31)</f>
        <v>20321</v>
      </c>
      <c r="E29" s="32">
        <f t="shared" si="9"/>
        <v>0</v>
      </c>
      <c r="F29" s="32">
        <f t="shared" si="9"/>
        <v>0</v>
      </c>
      <c r="G29" s="32">
        <f t="shared" si="9"/>
        <v>0</v>
      </c>
      <c r="H29" s="32">
        <f t="shared" si="9"/>
        <v>0</v>
      </c>
      <c r="I29" s="32">
        <f t="shared" si="9"/>
        <v>0</v>
      </c>
      <c r="J29" s="32">
        <f t="shared" si="9"/>
        <v>0</v>
      </c>
      <c r="K29" s="32">
        <f t="shared" si="9"/>
        <v>0</v>
      </c>
      <c r="L29" s="32">
        <f t="shared" si="9"/>
        <v>0</v>
      </c>
      <c r="M29" s="32">
        <f t="shared" si="9"/>
        <v>0</v>
      </c>
      <c r="N29" s="32">
        <f>SUM(D29:M29)</f>
        <v>20321</v>
      </c>
      <c r="O29" s="45">
        <f t="shared" si="2"/>
        <v>31.95125786163522</v>
      </c>
      <c r="P29" s="10"/>
    </row>
    <row r="30" spans="1:119">
      <c r="A30" s="12"/>
      <c r="B30" s="25">
        <v>361.1</v>
      </c>
      <c r="C30" s="20" t="s">
        <v>38</v>
      </c>
      <c r="D30" s="46">
        <v>6324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6324</v>
      </c>
      <c r="O30" s="47">
        <f t="shared" si="2"/>
        <v>9.9433962264150946</v>
      </c>
      <c r="P30" s="9"/>
    </row>
    <row r="31" spans="1:119" ht="15.75" thickBot="1">
      <c r="A31" s="12"/>
      <c r="B31" s="25">
        <v>369.9</v>
      </c>
      <c r="C31" s="20" t="s">
        <v>40</v>
      </c>
      <c r="D31" s="46">
        <v>13997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13997</v>
      </c>
      <c r="O31" s="47">
        <f t="shared" si="2"/>
        <v>22.007861635220127</v>
      </c>
      <c r="P31" s="9"/>
    </row>
    <row r="32" spans="1:119" ht="16.5" thickBot="1">
      <c r="A32" s="14" t="s">
        <v>35</v>
      </c>
      <c r="B32" s="23"/>
      <c r="C32" s="22"/>
      <c r="D32" s="15">
        <f>SUM(D5,D11,D15,D22,D27,D29)</f>
        <v>820998</v>
      </c>
      <c r="E32" s="15">
        <f t="shared" ref="E32:M32" si="10">SUM(E5,E11,E15,E22,E27,E29)</f>
        <v>0</v>
      </c>
      <c r="F32" s="15">
        <f t="shared" si="10"/>
        <v>0</v>
      </c>
      <c r="G32" s="15">
        <f t="shared" si="10"/>
        <v>0</v>
      </c>
      <c r="H32" s="15">
        <f t="shared" si="10"/>
        <v>0</v>
      </c>
      <c r="I32" s="15">
        <f t="shared" si="10"/>
        <v>185544</v>
      </c>
      <c r="J32" s="15">
        <f t="shared" si="10"/>
        <v>0</v>
      </c>
      <c r="K32" s="15">
        <f t="shared" si="10"/>
        <v>0</v>
      </c>
      <c r="L32" s="15">
        <f t="shared" si="10"/>
        <v>0</v>
      </c>
      <c r="M32" s="15">
        <f t="shared" si="10"/>
        <v>0</v>
      </c>
      <c r="N32" s="15">
        <f>SUM(D32:M32)</f>
        <v>1006542</v>
      </c>
      <c r="O32" s="38">
        <f t="shared" si="2"/>
        <v>1582.6132075471698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7" t="s">
        <v>70</v>
      </c>
      <c r="M34" s="117"/>
      <c r="N34" s="117"/>
      <c r="O34" s="43">
        <v>636</v>
      </c>
    </row>
    <row r="35" spans="1:15">
      <c r="A35" s="118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119" t="s">
        <v>51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0" t="s">
        <v>48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2"/>
      <c r="Q1" s="7"/>
      <c r="R1"/>
    </row>
    <row r="2" spans="1:134" ht="24" thickBot="1">
      <c r="A2" s="123" t="s">
        <v>111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5"/>
      <c r="Q2" s="7"/>
      <c r="R2"/>
    </row>
    <row r="3" spans="1:134" ht="18" customHeight="1">
      <c r="A3" s="126" t="s">
        <v>41</v>
      </c>
      <c r="B3" s="107"/>
      <c r="C3" s="108"/>
      <c r="D3" s="127" t="s">
        <v>24</v>
      </c>
      <c r="E3" s="128"/>
      <c r="F3" s="128"/>
      <c r="G3" s="128"/>
      <c r="H3" s="129"/>
      <c r="I3" s="127" t="s">
        <v>25</v>
      </c>
      <c r="J3" s="129"/>
      <c r="K3" s="127" t="s">
        <v>27</v>
      </c>
      <c r="L3" s="128"/>
      <c r="M3" s="129"/>
      <c r="N3" s="36"/>
      <c r="O3" s="37"/>
      <c r="P3" s="130" t="s">
        <v>94</v>
      </c>
      <c r="Q3" s="11"/>
      <c r="R3"/>
    </row>
    <row r="4" spans="1:134" ht="32.25" customHeight="1" thickBot="1">
      <c r="A4" s="109"/>
      <c r="B4" s="110"/>
      <c r="C4" s="111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95</v>
      </c>
      <c r="N4" s="35" t="s">
        <v>8</v>
      </c>
      <c r="O4" s="35" t="s">
        <v>96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97</v>
      </c>
      <c r="B5" s="26"/>
      <c r="C5" s="26"/>
      <c r="D5" s="27">
        <f t="shared" ref="D5:N5" si="0">SUM(D6:D12)</f>
        <v>365616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365616</v>
      </c>
      <c r="P5" s="33">
        <f t="shared" ref="P5:P34" si="1">(O5/P$36)</f>
        <v>557.34146341463418</v>
      </c>
      <c r="Q5" s="6"/>
    </row>
    <row r="6" spans="1:134">
      <c r="A6" s="12"/>
      <c r="B6" s="25">
        <v>311</v>
      </c>
      <c r="C6" s="20" t="s">
        <v>1</v>
      </c>
      <c r="D6" s="46">
        <v>187548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187548</v>
      </c>
      <c r="P6" s="47">
        <f t="shared" si="1"/>
        <v>285.89634146341461</v>
      </c>
      <c r="Q6" s="9"/>
    </row>
    <row r="7" spans="1:134">
      <c r="A7" s="12"/>
      <c r="B7" s="25">
        <v>312.41000000000003</v>
      </c>
      <c r="C7" s="20" t="s">
        <v>98</v>
      </c>
      <c r="D7" s="46">
        <v>39044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39044</v>
      </c>
      <c r="P7" s="47">
        <f t="shared" si="1"/>
        <v>59.518292682926827</v>
      </c>
      <c r="Q7" s="9"/>
    </row>
    <row r="8" spans="1:134">
      <c r="A8" s="12"/>
      <c r="B8" s="25">
        <v>312.43</v>
      </c>
      <c r="C8" s="20" t="s">
        <v>112</v>
      </c>
      <c r="D8" s="46">
        <v>52512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52512</v>
      </c>
      <c r="P8" s="47">
        <f t="shared" si="1"/>
        <v>80.048780487804876</v>
      </c>
      <c r="Q8" s="9"/>
    </row>
    <row r="9" spans="1:134">
      <c r="A9" s="12"/>
      <c r="B9" s="25">
        <v>314.10000000000002</v>
      </c>
      <c r="C9" s="20" t="s">
        <v>11</v>
      </c>
      <c r="D9" s="46">
        <v>57174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57174</v>
      </c>
      <c r="P9" s="47">
        <f t="shared" si="1"/>
        <v>87.155487804878049</v>
      </c>
      <c r="Q9" s="9"/>
    </row>
    <row r="10" spans="1:134">
      <c r="A10" s="12"/>
      <c r="B10" s="25">
        <v>314.8</v>
      </c>
      <c r="C10" s="20" t="s">
        <v>12</v>
      </c>
      <c r="D10" s="46">
        <v>3477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3477</v>
      </c>
      <c r="P10" s="47">
        <f t="shared" si="1"/>
        <v>5.3003048780487809</v>
      </c>
      <c r="Q10" s="9"/>
    </row>
    <row r="11" spans="1:134">
      <c r="A11" s="12"/>
      <c r="B11" s="25">
        <v>315.10000000000002</v>
      </c>
      <c r="C11" s="20" t="s">
        <v>113</v>
      </c>
      <c r="D11" s="46">
        <v>23501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23501</v>
      </c>
      <c r="P11" s="47">
        <f t="shared" si="1"/>
        <v>35.824695121951223</v>
      </c>
      <c r="Q11" s="9"/>
    </row>
    <row r="12" spans="1:134">
      <c r="A12" s="12"/>
      <c r="B12" s="25">
        <v>316</v>
      </c>
      <c r="C12" s="20" t="s">
        <v>100</v>
      </c>
      <c r="D12" s="46">
        <v>2360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2360</v>
      </c>
      <c r="P12" s="47">
        <f t="shared" si="1"/>
        <v>3.5975609756097562</v>
      </c>
      <c r="Q12" s="9"/>
    </row>
    <row r="13" spans="1:134" ht="15.75">
      <c r="A13" s="29" t="s">
        <v>14</v>
      </c>
      <c r="B13" s="30"/>
      <c r="C13" s="31"/>
      <c r="D13" s="32">
        <f t="shared" ref="D13:N13" si="3">SUM(D14:D15)</f>
        <v>46160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46160</v>
      </c>
      <c r="P13" s="45">
        <f t="shared" si="1"/>
        <v>70.365853658536579</v>
      </c>
      <c r="Q13" s="10"/>
    </row>
    <row r="14" spans="1:134">
      <c r="A14" s="12"/>
      <c r="B14" s="25">
        <v>322</v>
      </c>
      <c r="C14" s="20" t="s">
        <v>101</v>
      </c>
      <c r="D14" s="46">
        <v>3300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3300</v>
      </c>
      <c r="P14" s="47">
        <f t="shared" si="1"/>
        <v>5.0304878048780486</v>
      </c>
      <c r="Q14" s="9"/>
    </row>
    <row r="15" spans="1:134">
      <c r="A15" s="12"/>
      <c r="B15" s="25">
        <v>323.10000000000002</v>
      </c>
      <c r="C15" s="20" t="s">
        <v>15</v>
      </c>
      <c r="D15" s="46">
        <v>42860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" si="4">SUM(D15:N15)</f>
        <v>42860</v>
      </c>
      <c r="P15" s="47">
        <f t="shared" si="1"/>
        <v>65.33536585365853</v>
      </c>
      <c r="Q15" s="9"/>
    </row>
    <row r="16" spans="1:134" ht="15.75">
      <c r="A16" s="29" t="s">
        <v>103</v>
      </c>
      <c r="B16" s="30"/>
      <c r="C16" s="31"/>
      <c r="D16" s="32">
        <f t="shared" ref="D16:N16" si="5">SUM(D17:D23)</f>
        <v>144779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247605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5"/>
        <v>0</v>
      </c>
      <c r="O16" s="44">
        <f>SUM(D16:N16)</f>
        <v>392384</v>
      </c>
      <c r="P16" s="45">
        <f t="shared" si="1"/>
        <v>598.14634146341461</v>
      </c>
      <c r="Q16" s="10"/>
    </row>
    <row r="17" spans="1:17">
      <c r="A17" s="12"/>
      <c r="B17" s="25">
        <v>331.9</v>
      </c>
      <c r="C17" s="20" t="s">
        <v>114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247605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3" si="6">SUM(D17:N17)</f>
        <v>247605</v>
      </c>
      <c r="P17" s="47">
        <f t="shared" si="1"/>
        <v>377.44664634146341</v>
      </c>
      <c r="Q17" s="9"/>
    </row>
    <row r="18" spans="1:17">
      <c r="A18" s="12"/>
      <c r="B18" s="25">
        <v>334.7</v>
      </c>
      <c r="C18" s="20" t="s">
        <v>19</v>
      </c>
      <c r="D18" s="46">
        <v>16500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16500</v>
      </c>
      <c r="P18" s="47">
        <f t="shared" si="1"/>
        <v>25.152439024390244</v>
      </c>
      <c r="Q18" s="9"/>
    </row>
    <row r="19" spans="1:17">
      <c r="A19" s="12"/>
      <c r="B19" s="25">
        <v>335.125</v>
      </c>
      <c r="C19" s="20" t="s">
        <v>104</v>
      </c>
      <c r="D19" s="46">
        <v>48647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48647</v>
      </c>
      <c r="P19" s="47">
        <f t="shared" si="1"/>
        <v>74.157012195121951</v>
      </c>
      <c r="Q19" s="9"/>
    </row>
    <row r="20" spans="1:17">
      <c r="A20" s="12"/>
      <c r="B20" s="25">
        <v>335.14</v>
      </c>
      <c r="C20" s="20" t="s">
        <v>63</v>
      </c>
      <c r="D20" s="46">
        <v>368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368</v>
      </c>
      <c r="P20" s="47">
        <f t="shared" si="1"/>
        <v>0.56097560975609762</v>
      </c>
      <c r="Q20" s="9"/>
    </row>
    <row r="21" spans="1:17">
      <c r="A21" s="12"/>
      <c r="B21" s="25">
        <v>335.15</v>
      </c>
      <c r="C21" s="20" t="s">
        <v>64</v>
      </c>
      <c r="D21" s="46">
        <v>441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441</v>
      </c>
      <c r="P21" s="47">
        <f t="shared" si="1"/>
        <v>0.6722560975609756</v>
      </c>
      <c r="Q21" s="9"/>
    </row>
    <row r="22" spans="1:17">
      <c r="A22" s="12"/>
      <c r="B22" s="25">
        <v>335.18</v>
      </c>
      <c r="C22" s="20" t="s">
        <v>105</v>
      </c>
      <c r="D22" s="46">
        <v>47858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47858</v>
      </c>
      <c r="P22" s="47">
        <f t="shared" si="1"/>
        <v>72.954268292682926</v>
      </c>
      <c r="Q22" s="9"/>
    </row>
    <row r="23" spans="1:17">
      <c r="A23" s="12"/>
      <c r="B23" s="25">
        <v>335.19</v>
      </c>
      <c r="C23" s="20" t="s">
        <v>106</v>
      </c>
      <c r="D23" s="46">
        <v>30965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30965</v>
      </c>
      <c r="P23" s="47">
        <f t="shared" si="1"/>
        <v>47.202743902439025</v>
      </c>
      <c r="Q23" s="9"/>
    </row>
    <row r="24" spans="1:17" ht="15.75">
      <c r="A24" s="29" t="s">
        <v>28</v>
      </c>
      <c r="B24" s="30"/>
      <c r="C24" s="31"/>
      <c r="D24" s="32">
        <f t="shared" ref="D24:N24" si="7">SUM(D25:D29)</f>
        <v>246412</v>
      </c>
      <c r="E24" s="32">
        <f t="shared" si="7"/>
        <v>0</v>
      </c>
      <c r="F24" s="32">
        <f t="shared" si="7"/>
        <v>0</v>
      </c>
      <c r="G24" s="32">
        <f t="shared" si="7"/>
        <v>0</v>
      </c>
      <c r="H24" s="32">
        <f t="shared" si="7"/>
        <v>0</v>
      </c>
      <c r="I24" s="32">
        <f t="shared" si="7"/>
        <v>266494</v>
      </c>
      <c r="J24" s="32">
        <f t="shared" si="7"/>
        <v>0</v>
      </c>
      <c r="K24" s="32">
        <f t="shared" si="7"/>
        <v>0</v>
      </c>
      <c r="L24" s="32">
        <f t="shared" si="7"/>
        <v>0</v>
      </c>
      <c r="M24" s="32">
        <f t="shared" si="7"/>
        <v>0</v>
      </c>
      <c r="N24" s="32">
        <f t="shared" si="7"/>
        <v>0</v>
      </c>
      <c r="O24" s="32">
        <f>SUM(D24:N24)</f>
        <v>512906</v>
      </c>
      <c r="P24" s="45">
        <f t="shared" si="1"/>
        <v>781.8689024390244</v>
      </c>
      <c r="Q24" s="10"/>
    </row>
    <row r="25" spans="1:17">
      <c r="A25" s="12"/>
      <c r="B25" s="25">
        <v>341.9</v>
      </c>
      <c r="C25" s="20" t="s">
        <v>115</v>
      </c>
      <c r="D25" s="46">
        <v>897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29" si="8">SUM(D25:N25)</f>
        <v>897</v>
      </c>
      <c r="P25" s="47">
        <f t="shared" si="1"/>
        <v>1.3673780487804879</v>
      </c>
      <c r="Q25" s="9"/>
    </row>
    <row r="26" spans="1:17">
      <c r="A26" s="12"/>
      <c r="B26" s="25">
        <v>342.1</v>
      </c>
      <c r="C26" s="20" t="s">
        <v>80</v>
      </c>
      <c r="D26" s="46">
        <v>15590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8"/>
        <v>15590</v>
      </c>
      <c r="P26" s="47">
        <f t="shared" si="1"/>
        <v>23.765243902439025</v>
      </c>
      <c r="Q26" s="9"/>
    </row>
    <row r="27" spans="1:17">
      <c r="A27" s="12"/>
      <c r="B27" s="25">
        <v>343.3</v>
      </c>
      <c r="C27" s="20" t="s">
        <v>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140424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8"/>
        <v>140424</v>
      </c>
      <c r="P27" s="47">
        <f t="shared" si="1"/>
        <v>214.0609756097561</v>
      </c>
      <c r="Q27" s="9"/>
    </row>
    <row r="28" spans="1:17">
      <c r="A28" s="12"/>
      <c r="B28" s="25">
        <v>343.5</v>
      </c>
      <c r="C28" s="20" t="s">
        <v>116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113226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8"/>
        <v>113226</v>
      </c>
      <c r="P28" s="47">
        <f t="shared" si="1"/>
        <v>172.60060975609755</v>
      </c>
      <c r="Q28" s="9"/>
    </row>
    <row r="29" spans="1:17">
      <c r="A29" s="12"/>
      <c r="B29" s="25">
        <v>343.9</v>
      </c>
      <c r="C29" s="20" t="s">
        <v>117</v>
      </c>
      <c r="D29" s="46">
        <v>229925</v>
      </c>
      <c r="E29" s="46">
        <v>0</v>
      </c>
      <c r="F29" s="46">
        <v>0</v>
      </c>
      <c r="G29" s="46">
        <v>0</v>
      </c>
      <c r="H29" s="46">
        <v>0</v>
      </c>
      <c r="I29" s="46">
        <v>12844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242769</v>
      </c>
      <c r="P29" s="47">
        <f t="shared" si="1"/>
        <v>370.07469512195121</v>
      </c>
      <c r="Q29" s="9"/>
    </row>
    <row r="30" spans="1:17" ht="15.75">
      <c r="A30" s="29" t="s">
        <v>2</v>
      </c>
      <c r="B30" s="30"/>
      <c r="C30" s="31"/>
      <c r="D30" s="32">
        <f t="shared" ref="D30:N30" si="9">SUM(D31:D33)</f>
        <v>32573</v>
      </c>
      <c r="E30" s="32">
        <f t="shared" si="9"/>
        <v>0</v>
      </c>
      <c r="F30" s="32">
        <f t="shared" si="9"/>
        <v>0</v>
      </c>
      <c r="G30" s="32">
        <f t="shared" si="9"/>
        <v>0</v>
      </c>
      <c r="H30" s="32">
        <f t="shared" si="9"/>
        <v>0</v>
      </c>
      <c r="I30" s="32">
        <f t="shared" si="9"/>
        <v>0</v>
      </c>
      <c r="J30" s="32">
        <f t="shared" si="9"/>
        <v>0</v>
      </c>
      <c r="K30" s="32">
        <f t="shared" si="9"/>
        <v>0</v>
      </c>
      <c r="L30" s="32">
        <f t="shared" si="9"/>
        <v>0</v>
      </c>
      <c r="M30" s="32">
        <f t="shared" si="9"/>
        <v>0</v>
      </c>
      <c r="N30" s="32">
        <f t="shared" si="9"/>
        <v>0</v>
      </c>
      <c r="O30" s="32">
        <f>SUM(D30:N30)</f>
        <v>32573</v>
      </c>
      <c r="P30" s="45">
        <f t="shared" si="1"/>
        <v>49.653963414634148</v>
      </c>
      <c r="Q30" s="10"/>
    </row>
    <row r="31" spans="1:17">
      <c r="A31" s="12"/>
      <c r="B31" s="25">
        <v>361.1</v>
      </c>
      <c r="C31" s="20" t="s">
        <v>38</v>
      </c>
      <c r="D31" s="46">
        <v>12114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>SUM(D31:N31)</f>
        <v>12114</v>
      </c>
      <c r="P31" s="47">
        <f t="shared" si="1"/>
        <v>18.466463414634145</v>
      </c>
      <c r="Q31" s="9"/>
    </row>
    <row r="32" spans="1:17">
      <c r="A32" s="12"/>
      <c r="B32" s="25">
        <v>362</v>
      </c>
      <c r="C32" s="20" t="s">
        <v>39</v>
      </c>
      <c r="D32" s="46">
        <v>16622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3" si="10">SUM(D32:N32)</f>
        <v>16622</v>
      </c>
      <c r="P32" s="47">
        <f t="shared" si="1"/>
        <v>25.338414634146343</v>
      </c>
      <c r="Q32" s="9"/>
    </row>
    <row r="33" spans="1:120" ht="15.75" thickBot="1">
      <c r="A33" s="12"/>
      <c r="B33" s="25">
        <v>369.9</v>
      </c>
      <c r="C33" s="20" t="s">
        <v>40</v>
      </c>
      <c r="D33" s="46">
        <v>3837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10"/>
        <v>3837</v>
      </c>
      <c r="P33" s="47">
        <f t="shared" si="1"/>
        <v>5.8490853658536581</v>
      </c>
      <c r="Q33" s="9"/>
    </row>
    <row r="34" spans="1:120" ht="16.5" thickBot="1">
      <c r="A34" s="14" t="s">
        <v>35</v>
      </c>
      <c r="B34" s="23"/>
      <c r="C34" s="22"/>
      <c r="D34" s="15">
        <f>SUM(D5,D13,D16,D24,D30)</f>
        <v>835540</v>
      </c>
      <c r="E34" s="15">
        <f t="shared" ref="E34:N34" si="11">SUM(E5,E13,E16,E24,E30)</f>
        <v>0</v>
      </c>
      <c r="F34" s="15">
        <f t="shared" si="11"/>
        <v>0</v>
      </c>
      <c r="G34" s="15">
        <f t="shared" si="11"/>
        <v>0</v>
      </c>
      <c r="H34" s="15">
        <f t="shared" si="11"/>
        <v>0</v>
      </c>
      <c r="I34" s="15">
        <f t="shared" si="11"/>
        <v>514099</v>
      </c>
      <c r="J34" s="15">
        <f t="shared" si="11"/>
        <v>0</v>
      </c>
      <c r="K34" s="15">
        <f t="shared" si="11"/>
        <v>0</v>
      </c>
      <c r="L34" s="15">
        <f t="shared" si="11"/>
        <v>0</v>
      </c>
      <c r="M34" s="15">
        <f t="shared" si="11"/>
        <v>0</v>
      </c>
      <c r="N34" s="15">
        <f t="shared" si="11"/>
        <v>0</v>
      </c>
      <c r="O34" s="15">
        <f>SUM(D34:N34)</f>
        <v>1349639</v>
      </c>
      <c r="P34" s="38">
        <f t="shared" si="1"/>
        <v>2057.376524390244</v>
      </c>
      <c r="Q34" s="6"/>
      <c r="R34" s="2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</row>
    <row r="35" spans="1:120">
      <c r="A35" s="16"/>
      <c r="B35" s="18"/>
      <c r="C35" s="18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9"/>
    </row>
    <row r="36" spans="1:120">
      <c r="A36" s="40"/>
      <c r="B36" s="41"/>
      <c r="C36" s="41"/>
      <c r="D36" s="42"/>
      <c r="E36" s="42"/>
      <c r="F36" s="42"/>
      <c r="G36" s="42"/>
      <c r="H36" s="42"/>
      <c r="I36" s="42"/>
      <c r="J36" s="42"/>
      <c r="K36" s="42"/>
      <c r="L36" s="42"/>
      <c r="M36" s="117" t="s">
        <v>118</v>
      </c>
      <c r="N36" s="117"/>
      <c r="O36" s="117"/>
      <c r="P36" s="43">
        <v>656</v>
      </c>
    </row>
    <row r="37" spans="1:120">
      <c r="A37" s="118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6"/>
    </row>
    <row r="38" spans="1:120" ht="15.75" customHeight="1" thickBot="1">
      <c r="A38" s="119" t="s">
        <v>51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9"/>
    </row>
  </sheetData>
  <mergeCells count="10">
    <mergeCell ref="M36:O36"/>
    <mergeCell ref="A37:P37"/>
    <mergeCell ref="A38:P3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4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0" t="s">
        <v>48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2"/>
      <c r="Q1" s="7"/>
      <c r="R1"/>
    </row>
    <row r="2" spans="1:134" ht="24" thickBot="1">
      <c r="A2" s="123" t="s">
        <v>93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5"/>
      <c r="Q2" s="7"/>
      <c r="R2"/>
    </row>
    <row r="3" spans="1:134" ht="18" customHeight="1">
      <c r="A3" s="126" t="s">
        <v>41</v>
      </c>
      <c r="B3" s="107"/>
      <c r="C3" s="108"/>
      <c r="D3" s="127" t="s">
        <v>24</v>
      </c>
      <c r="E3" s="128"/>
      <c r="F3" s="128"/>
      <c r="G3" s="128"/>
      <c r="H3" s="129"/>
      <c r="I3" s="127" t="s">
        <v>25</v>
      </c>
      <c r="J3" s="129"/>
      <c r="K3" s="127" t="s">
        <v>27</v>
      </c>
      <c r="L3" s="128"/>
      <c r="M3" s="129"/>
      <c r="N3" s="36"/>
      <c r="O3" s="37"/>
      <c r="P3" s="130" t="s">
        <v>94</v>
      </c>
      <c r="Q3" s="11"/>
      <c r="R3"/>
    </row>
    <row r="4" spans="1:134" ht="32.25" customHeight="1" thickBot="1">
      <c r="A4" s="109"/>
      <c r="B4" s="110"/>
      <c r="C4" s="111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95</v>
      </c>
      <c r="N4" s="35" t="s">
        <v>8</v>
      </c>
      <c r="O4" s="35" t="s">
        <v>96</v>
      </c>
      <c r="P4" s="11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97</v>
      </c>
      <c r="B5" s="26"/>
      <c r="C5" s="26"/>
      <c r="D5" s="27">
        <f t="shared" ref="D5:N5" si="0">SUM(D6:D12)</f>
        <v>374770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13310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388080</v>
      </c>
      <c r="P5" s="33">
        <f t="shared" ref="P5:P36" si="1">(O5/P$38)</f>
        <v>593.39449541284398</v>
      </c>
      <c r="Q5" s="6"/>
    </row>
    <row r="6" spans="1:134">
      <c r="A6" s="12"/>
      <c r="B6" s="25">
        <v>311</v>
      </c>
      <c r="C6" s="20" t="s">
        <v>1</v>
      </c>
      <c r="D6" s="46">
        <v>190166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190166</v>
      </c>
      <c r="P6" s="47">
        <f t="shared" si="1"/>
        <v>290.77370030581039</v>
      </c>
      <c r="Q6" s="9"/>
    </row>
    <row r="7" spans="1:134">
      <c r="A7" s="12"/>
      <c r="B7" s="25">
        <v>312.41000000000003</v>
      </c>
      <c r="C7" s="20" t="s">
        <v>98</v>
      </c>
      <c r="D7" s="46">
        <v>98545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98545</v>
      </c>
      <c r="P7" s="47">
        <f t="shared" si="1"/>
        <v>150.68042813455656</v>
      </c>
      <c r="Q7" s="9"/>
    </row>
    <row r="8" spans="1:134">
      <c r="A8" s="12"/>
      <c r="B8" s="25">
        <v>314.10000000000002</v>
      </c>
      <c r="C8" s="20" t="s">
        <v>11</v>
      </c>
      <c r="D8" s="46">
        <v>53418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53418</v>
      </c>
      <c r="P8" s="47">
        <f t="shared" si="1"/>
        <v>81.678899082568805</v>
      </c>
      <c r="Q8" s="9"/>
    </row>
    <row r="9" spans="1:134">
      <c r="A9" s="12"/>
      <c r="B9" s="25">
        <v>314.3</v>
      </c>
      <c r="C9" s="20" t="s">
        <v>79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13310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13310</v>
      </c>
      <c r="P9" s="47">
        <f t="shared" si="1"/>
        <v>20.351681957186543</v>
      </c>
      <c r="Q9" s="9"/>
    </row>
    <row r="10" spans="1:134">
      <c r="A10" s="12"/>
      <c r="B10" s="25">
        <v>314.8</v>
      </c>
      <c r="C10" s="20" t="s">
        <v>12</v>
      </c>
      <c r="D10" s="46">
        <v>3385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3385</v>
      </c>
      <c r="P10" s="47">
        <f t="shared" si="1"/>
        <v>5.1758409785932722</v>
      </c>
      <c r="Q10" s="9"/>
    </row>
    <row r="11" spans="1:134">
      <c r="A11" s="12"/>
      <c r="B11" s="25">
        <v>315.2</v>
      </c>
      <c r="C11" s="20" t="s">
        <v>99</v>
      </c>
      <c r="D11" s="46">
        <v>22286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22286</v>
      </c>
      <c r="P11" s="47">
        <f t="shared" si="1"/>
        <v>34.076452599388382</v>
      </c>
      <c r="Q11" s="9"/>
    </row>
    <row r="12" spans="1:134">
      <c r="A12" s="12"/>
      <c r="B12" s="25">
        <v>316</v>
      </c>
      <c r="C12" s="20" t="s">
        <v>100</v>
      </c>
      <c r="D12" s="46">
        <v>6970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6970</v>
      </c>
      <c r="P12" s="47">
        <f t="shared" si="1"/>
        <v>10.657492354740061</v>
      </c>
      <c r="Q12" s="9"/>
    </row>
    <row r="13" spans="1:134" ht="15.75">
      <c r="A13" s="29" t="s">
        <v>14</v>
      </c>
      <c r="B13" s="30"/>
      <c r="C13" s="31"/>
      <c r="D13" s="32">
        <f t="shared" ref="D13:N13" si="3">SUM(D14:D16)</f>
        <v>45085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45085</v>
      </c>
      <c r="P13" s="45">
        <f t="shared" si="1"/>
        <v>68.937308868501532</v>
      </c>
      <c r="Q13" s="10"/>
    </row>
    <row r="14" spans="1:134">
      <c r="A14" s="12"/>
      <c r="B14" s="25">
        <v>322</v>
      </c>
      <c r="C14" s="20" t="s">
        <v>101</v>
      </c>
      <c r="D14" s="46">
        <v>2800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2800</v>
      </c>
      <c r="P14" s="47">
        <f t="shared" si="1"/>
        <v>4.2813455657492359</v>
      </c>
      <c r="Q14" s="9"/>
    </row>
    <row r="15" spans="1:134">
      <c r="A15" s="12"/>
      <c r="B15" s="25">
        <v>322.89999999999998</v>
      </c>
      <c r="C15" s="20" t="s">
        <v>102</v>
      </c>
      <c r="D15" s="46">
        <v>100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100</v>
      </c>
      <c r="P15" s="47">
        <f t="shared" si="1"/>
        <v>0.1529051987767584</v>
      </c>
      <c r="Q15" s="9"/>
    </row>
    <row r="16" spans="1:134">
      <c r="A16" s="12"/>
      <c r="B16" s="25">
        <v>323.10000000000002</v>
      </c>
      <c r="C16" s="20" t="s">
        <v>15</v>
      </c>
      <c r="D16" s="46">
        <v>42185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42185</v>
      </c>
      <c r="P16" s="47">
        <f t="shared" si="1"/>
        <v>64.503058103975533</v>
      </c>
      <c r="Q16" s="9"/>
    </row>
    <row r="17" spans="1:17" ht="15.75">
      <c r="A17" s="29" t="s">
        <v>103</v>
      </c>
      <c r="B17" s="30"/>
      <c r="C17" s="31"/>
      <c r="D17" s="32">
        <f t="shared" ref="D17:N17" si="4">SUM(D18:D23)</f>
        <v>152564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32">
        <f t="shared" si="4"/>
        <v>0</v>
      </c>
      <c r="O17" s="44">
        <f>SUM(D17:N17)</f>
        <v>152564</v>
      </c>
      <c r="P17" s="45">
        <f t="shared" si="1"/>
        <v>233.27828746177369</v>
      </c>
      <c r="Q17" s="10"/>
    </row>
    <row r="18" spans="1:17">
      <c r="A18" s="12"/>
      <c r="B18" s="25">
        <v>334.7</v>
      </c>
      <c r="C18" s="20" t="s">
        <v>19</v>
      </c>
      <c r="D18" s="46">
        <v>50000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23" si="5">SUM(D18:N18)</f>
        <v>50000</v>
      </c>
      <c r="P18" s="47">
        <f t="shared" si="1"/>
        <v>76.452599388379198</v>
      </c>
      <c r="Q18" s="9"/>
    </row>
    <row r="19" spans="1:17">
      <c r="A19" s="12"/>
      <c r="B19" s="25">
        <v>335.125</v>
      </c>
      <c r="C19" s="20" t="s">
        <v>104</v>
      </c>
      <c r="D19" s="46">
        <v>38742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38742</v>
      </c>
      <c r="P19" s="47">
        <f t="shared" si="1"/>
        <v>59.238532110091747</v>
      </c>
      <c r="Q19" s="9"/>
    </row>
    <row r="20" spans="1:17">
      <c r="A20" s="12"/>
      <c r="B20" s="25">
        <v>335.14</v>
      </c>
      <c r="C20" s="20" t="s">
        <v>63</v>
      </c>
      <c r="D20" s="46">
        <v>469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469</v>
      </c>
      <c r="P20" s="47">
        <f t="shared" si="1"/>
        <v>0.71712538226299694</v>
      </c>
      <c r="Q20" s="9"/>
    </row>
    <row r="21" spans="1:17">
      <c r="A21" s="12"/>
      <c r="B21" s="25">
        <v>335.15</v>
      </c>
      <c r="C21" s="20" t="s">
        <v>64</v>
      </c>
      <c r="D21" s="46">
        <v>98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98</v>
      </c>
      <c r="P21" s="47">
        <f t="shared" si="1"/>
        <v>0.14984709480122324</v>
      </c>
      <c r="Q21" s="9"/>
    </row>
    <row r="22" spans="1:17">
      <c r="A22" s="12"/>
      <c r="B22" s="25">
        <v>335.18</v>
      </c>
      <c r="C22" s="20" t="s">
        <v>105</v>
      </c>
      <c r="D22" s="46">
        <v>39892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39892</v>
      </c>
      <c r="P22" s="47">
        <f t="shared" si="1"/>
        <v>60.996941896024467</v>
      </c>
      <c r="Q22" s="9"/>
    </row>
    <row r="23" spans="1:17">
      <c r="A23" s="12"/>
      <c r="B23" s="25">
        <v>335.19</v>
      </c>
      <c r="C23" s="20" t="s">
        <v>106</v>
      </c>
      <c r="D23" s="46">
        <v>23363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23363</v>
      </c>
      <c r="P23" s="47">
        <f t="shared" si="1"/>
        <v>35.723241590214066</v>
      </c>
      <c r="Q23" s="9"/>
    </row>
    <row r="24" spans="1:17" ht="15.75">
      <c r="A24" s="29" t="s">
        <v>28</v>
      </c>
      <c r="B24" s="30"/>
      <c r="C24" s="31"/>
      <c r="D24" s="32">
        <f t="shared" ref="D24:N24" si="6">SUM(D25:D30)</f>
        <v>226868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261560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6"/>
        <v>0</v>
      </c>
      <c r="O24" s="32">
        <f>SUM(D24:N24)</f>
        <v>488428</v>
      </c>
      <c r="P24" s="45">
        <f t="shared" si="1"/>
        <v>746.83180428134551</v>
      </c>
      <c r="Q24" s="10"/>
    </row>
    <row r="25" spans="1:17">
      <c r="A25" s="12"/>
      <c r="B25" s="25">
        <v>342.1</v>
      </c>
      <c r="C25" s="20" t="s">
        <v>80</v>
      </c>
      <c r="D25" s="46">
        <v>15210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0" si="7">SUM(D25:N25)</f>
        <v>15210</v>
      </c>
      <c r="P25" s="47">
        <f t="shared" si="1"/>
        <v>23.256880733944953</v>
      </c>
      <c r="Q25" s="9"/>
    </row>
    <row r="26" spans="1:17">
      <c r="A26" s="12"/>
      <c r="B26" s="25">
        <v>342.2</v>
      </c>
      <c r="C26" s="20" t="s">
        <v>30</v>
      </c>
      <c r="D26" s="46">
        <v>208925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7"/>
        <v>208925</v>
      </c>
      <c r="P26" s="47">
        <f t="shared" si="1"/>
        <v>319.45718654434251</v>
      </c>
      <c r="Q26" s="9"/>
    </row>
    <row r="27" spans="1:17">
      <c r="A27" s="12"/>
      <c r="B27" s="25">
        <v>343.3</v>
      </c>
      <c r="C27" s="20" t="s">
        <v>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149273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7"/>
        <v>149273</v>
      </c>
      <c r="P27" s="47">
        <f t="shared" si="1"/>
        <v>228.24617737003058</v>
      </c>
      <c r="Q27" s="9"/>
    </row>
    <row r="28" spans="1:17">
      <c r="A28" s="12"/>
      <c r="B28" s="25">
        <v>343.4</v>
      </c>
      <c r="C28" s="20" t="s">
        <v>32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112287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112287</v>
      </c>
      <c r="P28" s="47">
        <f t="shared" si="1"/>
        <v>171.69266055045873</v>
      </c>
      <c r="Q28" s="9"/>
    </row>
    <row r="29" spans="1:17">
      <c r="A29" s="12"/>
      <c r="B29" s="25">
        <v>344.9</v>
      </c>
      <c r="C29" s="20" t="s">
        <v>81</v>
      </c>
      <c r="D29" s="46">
        <v>873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873</v>
      </c>
      <c r="P29" s="47">
        <f t="shared" si="1"/>
        <v>1.334862385321101</v>
      </c>
      <c r="Q29" s="9"/>
    </row>
    <row r="30" spans="1:17">
      <c r="A30" s="12"/>
      <c r="B30" s="25">
        <v>347.2</v>
      </c>
      <c r="C30" s="20" t="s">
        <v>33</v>
      </c>
      <c r="D30" s="46">
        <v>1860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1860</v>
      </c>
      <c r="P30" s="47">
        <f t="shared" si="1"/>
        <v>2.8440366972477062</v>
      </c>
      <c r="Q30" s="9"/>
    </row>
    <row r="31" spans="1:17" ht="15.75">
      <c r="A31" s="29" t="s">
        <v>2</v>
      </c>
      <c r="B31" s="30"/>
      <c r="C31" s="31"/>
      <c r="D31" s="32">
        <f t="shared" ref="D31:N31" si="8">SUM(D32:D32)</f>
        <v>13253</v>
      </c>
      <c r="E31" s="32">
        <f t="shared" si="8"/>
        <v>0</v>
      </c>
      <c r="F31" s="32">
        <f t="shared" si="8"/>
        <v>0</v>
      </c>
      <c r="G31" s="32">
        <f t="shared" si="8"/>
        <v>0</v>
      </c>
      <c r="H31" s="32">
        <f t="shared" si="8"/>
        <v>0</v>
      </c>
      <c r="I31" s="32">
        <f t="shared" si="8"/>
        <v>0</v>
      </c>
      <c r="J31" s="32">
        <f t="shared" si="8"/>
        <v>0</v>
      </c>
      <c r="K31" s="32">
        <f t="shared" si="8"/>
        <v>0</v>
      </c>
      <c r="L31" s="32">
        <f t="shared" si="8"/>
        <v>0</v>
      </c>
      <c r="M31" s="32">
        <f t="shared" si="8"/>
        <v>0</v>
      </c>
      <c r="N31" s="32">
        <f t="shared" si="8"/>
        <v>0</v>
      </c>
      <c r="O31" s="32">
        <f t="shared" ref="O31:O36" si="9">SUM(D31:N31)</f>
        <v>13253</v>
      </c>
      <c r="P31" s="45">
        <f t="shared" si="1"/>
        <v>20.26452599388379</v>
      </c>
      <c r="Q31" s="10"/>
    </row>
    <row r="32" spans="1:17">
      <c r="A32" s="12"/>
      <c r="B32" s="25">
        <v>361.1</v>
      </c>
      <c r="C32" s="20" t="s">
        <v>38</v>
      </c>
      <c r="D32" s="46">
        <v>13253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9"/>
        <v>13253</v>
      </c>
      <c r="P32" s="47">
        <f t="shared" si="1"/>
        <v>20.26452599388379</v>
      </c>
      <c r="Q32" s="9"/>
    </row>
    <row r="33" spans="1:120" ht="15.75">
      <c r="A33" s="29" t="s">
        <v>107</v>
      </c>
      <c r="B33" s="30"/>
      <c r="C33" s="31"/>
      <c r="D33" s="32">
        <f t="shared" ref="D33:N33" si="10">SUM(D34:D35)</f>
        <v>3320</v>
      </c>
      <c r="E33" s="32">
        <f t="shared" si="10"/>
        <v>0</v>
      </c>
      <c r="F33" s="32">
        <f t="shared" si="10"/>
        <v>0</v>
      </c>
      <c r="G33" s="32">
        <f t="shared" si="10"/>
        <v>0</v>
      </c>
      <c r="H33" s="32">
        <f t="shared" si="10"/>
        <v>0</v>
      </c>
      <c r="I33" s="32">
        <f t="shared" si="10"/>
        <v>45795</v>
      </c>
      <c r="J33" s="32">
        <f t="shared" si="10"/>
        <v>0</v>
      </c>
      <c r="K33" s="32">
        <f t="shared" si="10"/>
        <v>0</v>
      </c>
      <c r="L33" s="32">
        <f t="shared" si="10"/>
        <v>0</v>
      </c>
      <c r="M33" s="32">
        <f t="shared" si="10"/>
        <v>0</v>
      </c>
      <c r="N33" s="32">
        <f t="shared" si="10"/>
        <v>0</v>
      </c>
      <c r="O33" s="32">
        <f t="shared" si="9"/>
        <v>49115</v>
      </c>
      <c r="P33" s="45">
        <f t="shared" si="1"/>
        <v>75.099388379204896</v>
      </c>
      <c r="Q33" s="9"/>
    </row>
    <row r="34" spans="1:120">
      <c r="A34" s="12"/>
      <c r="B34" s="25">
        <v>389.2</v>
      </c>
      <c r="C34" s="20" t="s">
        <v>108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45795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45795</v>
      </c>
      <c r="P34" s="47">
        <f t="shared" si="1"/>
        <v>70.022935779816507</v>
      </c>
      <c r="Q34" s="9"/>
    </row>
    <row r="35" spans="1:120" ht="15.75" thickBot="1">
      <c r="A35" s="48"/>
      <c r="B35" s="49">
        <v>392</v>
      </c>
      <c r="C35" s="20" t="s">
        <v>109</v>
      </c>
      <c r="D35" s="46">
        <v>3320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3320</v>
      </c>
      <c r="P35" s="47">
        <f t="shared" si="1"/>
        <v>5.0764525993883796</v>
      </c>
      <c r="Q35" s="9"/>
    </row>
    <row r="36" spans="1:120" ht="16.5" thickBot="1">
      <c r="A36" s="14" t="s">
        <v>35</v>
      </c>
      <c r="B36" s="23"/>
      <c r="C36" s="22"/>
      <c r="D36" s="15">
        <f>SUM(D5,D13,D17,D24,D31,D33)</f>
        <v>815860</v>
      </c>
      <c r="E36" s="15">
        <f t="shared" ref="E36:N36" si="11">SUM(E5,E13,E17,E24,E31,E33)</f>
        <v>0</v>
      </c>
      <c r="F36" s="15">
        <f t="shared" si="11"/>
        <v>0</v>
      </c>
      <c r="G36" s="15">
        <f t="shared" si="11"/>
        <v>0</v>
      </c>
      <c r="H36" s="15">
        <f t="shared" si="11"/>
        <v>0</v>
      </c>
      <c r="I36" s="15">
        <f t="shared" si="11"/>
        <v>320665</v>
      </c>
      <c r="J36" s="15">
        <f t="shared" si="11"/>
        <v>0</v>
      </c>
      <c r="K36" s="15">
        <f t="shared" si="11"/>
        <v>0</v>
      </c>
      <c r="L36" s="15">
        <f t="shared" si="11"/>
        <v>0</v>
      </c>
      <c r="M36" s="15">
        <f t="shared" si="11"/>
        <v>0</v>
      </c>
      <c r="N36" s="15">
        <f t="shared" si="11"/>
        <v>0</v>
      </c>
      <c r="O36" s="15">
        <f t="shared" si="9"/>
        <v>1136525</v>
      </c>
      <c r="P36" s="38">
        <f t="shared" si="1"/>
        <v>1737.8058103975536</v>
      </c>
      <c r="Q36" s="6"/>
      <c r="R36" s="2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</row>
    <row r="37" spans="1:120">
      <c r="A37" s="16"/>
      <c r="B37" s="18"/>
      <c r="C37" s="18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9"/>
    </row>
    <row r="38" spans="1:120">
      <c r="A38" s="40"/>
      <c r="B38" s="41"/>
      <c r="C38" s="41"/>
      <c r="D38" s="42"/>
      <c r="E38" s="42"/>
      <c r="F38" s="42"/>
      <c r="G38" s="42"/>
      <c r="H38" s="42"/>
      <c r="I38" s="42"/>
      <c r="J38" s="42"/>
      <c r="K38" s="42"/>
      <c r="L38" s="42"/>
      <c r="M38" s="117" t="s">
        <v>110</v>
      </c>
      <c r="N38" s="117"/>
      <c r="O38" s="117"/>
      <c r="P38" s="43">
        <v>654</v>
      </c>
    </row>
    <row r="39" spans="1:120">
      <c r="A39" s="118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6"/>
    </row>
    <row r="40" spans="1:120" ht="15.75" customHeight="1" thickBot="1">
      <c r="A40" s="119" t="s">
        <v>51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9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0" t="s">
        <v>48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7"/>
      <c r="Q1"/>
    </row>
    <row r="2" spans="1:133" ht="24" thickBot="1">
      <c r="A2" s="123" t="s">
        <v>90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7"/>
      <c r="Q2"/>
    </row>
    <row r="3" spans="1:133" ht="18" customHeight="1">
      <c r="A3" s="126" t="s">
        <v>41</v>
      </c>
      <c r="B3" s="107"/>
      <c r="C3" s="108"/>
      <c r="D3" s="127" t="s">
        <v>24</v>
      </c>
      <c r="E3" s="128"/>
      <c r="F3" s="128"/>
      <c r="G3" s="128"/>
      <c r="H3" s="129"/>
      <c r="I3" s="127" t="s">
        <v>25</v>
      </c>
      <c r="J3" s="129"/>
      <c r="K3" s="127" t="s">
        <v>27</v>
      </c>
      <c r="L3" s="129"/>
      <c r="M3" s="36"/>
      <c r="N3" s="37"/>
      <c r="O3" s="130" t="s">
        <v>46</v>
      </c>
      <c r="P3" s="11"/>
      <c r="Q3"/>
    </row>
    <row r="4" spans="1:133" ht="32.25" customHeight="1" thickBot="1">
      <c r="A4" s="109"/>
      <c r="B4" s="110"/>
      <c r="C4" s="111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8</v>
      </c>
      <c r="N4" s="35" t="s">
        <v>26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424109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424109</v>
      </c>
      <c r="O5" s="33">
        <f t="shared" ref="O5:O33" si="1">(N5/O$35)</f>
        <v>633.94469357249625</v>
      </c>
      <c r="P5" s="6"/>
    </row>
    <row r="6" spans="1:133">
      <c r="A6" s="12"/>
      <c r="B6" s="25">
        <v>311</v>
      </c>
      <c r="C6" s="20" t="s">
        <v>1</v>
      </c>
      <c r="D6" s="46">
        <v>188437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188437</v>
      </c>
      <c r="O6" s="47">
        <f t="shared" si="1"/>
        <v>281.66965620328847</v>
      </c>
      <c r="P6" s="9"/>
    </row>
    <row r="7" spans="1:133">
      <c r="A7" s="12"/>
      <c r="B7" s="25">
        <v>312.42</v>
      </c>
      <c r="C7" s="20" t="s">
        <v>53</v>
      </c>
      <c r="D7" s="46">
        <v>108131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108131</v>
      </c>
      <c r="O7" s="47">
        <f t="shared" si="1"/>
        <v>161.63079222720478</v>
      </c>
      <c r="P7" s="9"/>
    </row>
    <row r="8" spans="1:133">
      <c r="A8" s="12"/>
      <c r="B8" s="25">
        <v>312.60000000000002</v>
      </c>
      <c r="C8" s="20" t="s">
        <v>10</v>
      </c>
      <c r="D8" s="46">
        <v>34467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34467</v>
      </c>
      <c r="O8" s="47">
        <f t="shared" si="1"/>
        <v>51.520179372197312</v>
      </c>
      <c r="P8" s="9"/>
    </row>
    <row r="9" spans="1:133">
      <c r="A9" s="12"/>
      <c r="B9" s="25">
        <v>314.10000000000002</v>
      </c>
      <c r="C9" s="20" t="s">
        <v>11</v>
      </c>
      <c r="D9" s="46">
        <v>51680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51680</v>
      </c>
      <c r="O9" s="47">
        <f t="shared" si="1"/>
        <v>77.24962630792227</v>
      </c>
      <c r="P9" s="9"/>
    </row>
    <row r="10" spans="1:133">
      <c r="A10" s="12"/>
      <c r="B10" s="25">
        <v>314.3</v>
      </c>
      <c r="C10" s="20" t="s">
        <v>79</v>
      </c>
      <c r="D10" s="46">
        <v>13500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13500</v>
      </c>
      <c r="O10" s="47">
        <f t="shared" si="1"/>
        <v>20.179372197309416</v>
      </c>
      <c r="P10" s="9"/>
    </row>
    <row r="11" spans="1:133">
      <c r="A11" s="12"/>
      <c r="B11" s="25">
        <v>314.8</v>
      </c>
      <c r="C11" s="20" t="s">
        <v>12</v>
      </c>
      <c r="D11" s="46">
        <v>3526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3526</v>
      </c>
      <c r="O11" s="47">
        <f t="shared" si="1"/>
        <v>5.2705530642750373</v>
      </c>
      <c r="P11" s="9"/>
    </row>
    <row r="12" spans="1:133">
      <c r="A12" s="12"/>
      <c r="B12" s="25">
        <v>315</v>
      </c>
      <c r="C12" s="20" t="s">
        <v>60</v>
      </c>
      <c r="D12" s="46">
        <v>24368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24368</v>
      </c>
      <c r="O12" s="47">
        <f t="shared" si="1"/>
        <v>36.424514200298951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SUM(D14:D15)</f>
        <v>50031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3" si="4">SUM(D13:M13)</f>
        <v>50031</v>
      </c>
      <c r="O13" s="45">
        <f t="shared" si="1"/>
        <v>74.784753363228702</v>
      </c>
      <c r="P13" s="10"/>
    </row>
    <row r="14" spans="1:133">
      <c r="A14" s="12"/>
      <c r="B14" s="25">
        <v>323.10000000000002</v>
      </c>
      <c r="C14" s="20" t="s">
        <v>15</v>
      </c>
      <c r="D14" s="46">
        <v>41051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41051</v>
      </c>
      <c r="O14" s="47">
        <f t="shared" si="1"/>
        <v>61.361733931240657</v>
      </c>
      <c r="P14" s="9"/>
    </row>
    <row r="15" spans="1:133">
      <c r="A15" s="12"/>
      <c r="B15" s="25">
        <v>329</v>
      </c>
      <c r="C15" s="20" t="s">
        <v>17</v>
      </c>
      <c r="D15" s="46">
        <v>8980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8980</v>
      </c>
      <c r="O15" s="47">
        <f t="shared" si="1"/>
        <v>13.423019431988042</v>
      </c>
      <c r="P15" s="9"/>
    </row>
    <row r="16" spans="1:133" ht="15.75">
      <c r="A16" s="29" t="s">
        <v>18</v>
      </c>
      <c r="B16" s="30"/>
      <c r="C16" s="31"/>
      <c r="D16" s="32">
        <f t="shared" ref="D16:M16" si="5">SUM(D17:D21)</f>
        <v>58255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47733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105988</v>
      </c>
      <c r="O16" s="45">
        <f t="shared" si="1"/>
        <v>158.42750373692078</v>
      </c>
      <c r="P16" s="10"/>
    </row>
    <row r="17" spans="1:16">
      <c r="A17" s="12"/>
      <c r="B17" s="25">
        <v>331.31</v>
      </c>
      <c r="C17" s="20" t="s">
        <v>91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47733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47733</v>
      </c>
      <c r="O17" s="47">
        <f t="shared" si="1"/>
        <v>71.349775784753362</v>
      </c>
      <c r="P17" s="9"/>
    </row>
    <row r="18" spans="1:16">
      <c r="A18" s="12"/>
      <c r="B18" s="25">
        <v>335.12</v>
      </c>
      <c r="C18" s="20" t="s">
        <v>62</v>
      </c>
      <c r="D18" s="46">
        <v>22266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22266</v>
      </c>
      <c r="O18" s="47">
        <f t="shared" si="1"/>
        <v>33.28251121076233</v>
      </c>
      <c r="P18" s="9"/>
    </row>
    <row r="19" spans="1:16">
      <c r="A19" s="12"/>
      <c r="B19" s="25">
        <v>335.14</v>
      </c>
      <c r="C19" s="20" t="s">
        <v>63</v>
      </c>
      <c r="D19" s="46">
        <v>196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196</v>
      </c>
      <c r="O19" s="47">
        <f t="shared" si="1"/>
        <v>0.29297458893871448</v>
      </c>
      <c r="P19" s="9"/>
    </row>
    <row r="20" spans="1:16">
      <c r="A20" s="12"/>
      <c r="B20" s="25">
        <v>335.15</v>
      </c>
      <c r="C20" s="20" t="s">
        <v>64</v>
      </c>
      <c r="D20" s="46">
        <v>538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538</v>
      </c>
      <c r="O20" s="47">
        <f t="shared" si="1"/>
        <v>0.80418535127055302</v>
      </c>
      <c r="P20" s="9"/>
    </row>
    <row r="21" spans="1:16">
      <c r="A21" s="12"/>
      <c r="B21" s="25">
        <v>335.18</v>
      </c>
      <c r="C21" s="20" t="s">
        <v>65</v>
      </c>
      <c r="D21" s="46">
        <v>35255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35255</v>
      </c>
      <c r="O21" s="47">
        <f t="shared" si="1"/>
        <v>52.698056801195811</v>
      </c>
      <c r="P21" s="9"/>
    </row>
    <row r="22" spans="1:16" ht="15.75">
      <c r="A22" s="29" t="s">
        <v>28</v>
      </c>
      <c r="B22" s="30"/>
      <c r="C22" s="31"/>
      <c r="D22" s="32">
        <f t="shared" ref="D22:M22" si="6">SUM(D23:D26)</f>
        <v>197013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148734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32">
        <f t="shared" si="4"/>
        <v>345747</v>
      </c>
      <c r="O22" s="45">
        <f t="shared" si="1"/>
        <v>516.81165919282512</v>
      </c>
      <c r="P22" s="10"/>
    </row>
    <row r="23" spans="1:16">
      <c r="A23" s="12"/>
      <c r="B23" s="25">
        <v>342.2</v>
      </c>
      <c r="C23" s="20" t="s">
        <v>30</v>
      </c>
      <c r="D23" s="46">
        <v>189515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189515</v>
      </c>
      <c r="O23" s="47">
        <f t="shared" si="1"/>
        <v>283.2810164424514</v>
      </c>
      <c r="P23" s="9"/>
    </row>
    <row r="24" spans="1:16">
      <c r="A24" s="12"/>
      <c r="B24" s="25">
        <v>343.3</v>
      </c>
      <c r="C24" s="20" t="s">
        <v>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148734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148734</v>
      </c>
      <c r="O24" s="47">
        <f t="shared" si="1"/>
        <v>222.32286995515696</v>
      </c>
      <c r="P24" s="9"/>
    </row>
    <row r="25" spans="1:16">
      <c r="A25" s="12"/>
      <c r="B25" s="25">
        <v>343.4</v>
      </c>
      <c r="C25" s="20" t="s">
        <v>32</v>
      </c>
      <c r="D25" s="46">
        <v>6177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6177</v>
      </c>
      <c r="O25" s="47">
        <f t="shared" si="1"/>
        <v>9.2331838565022419</v>
      </c>
      <c r="P25" s="9"/>
    </row>
    <row r="26" spans="1:16">
      <c r="A26" s="12"/>
      <c r="B26" s="25">
        <v>344.9</v>
      </c>
      <c r="C26" s="20" t="s">
        <v>81</v>
      </c>
      <c r="D26" s="46">
        <v>1321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1321</v>
      </c>
      <c r="O26" s="47">
        <f t="shared" si="1"/>
        <v>1.9745889387144993</v>
      </c>
      <c r="P26" s="9"/>
    </row>
    <row r="27" spans="1:16" ht="15.75">
      <c r="A27" s="29" t="s">
        <v>29</v>
      </c>
      <c r="B27" s="30"/>
      <c r="C27" s="31"/>
      <c r="D27" s="32">
        <f t="shared" ref="D27:M27" si="7">SUM(D28:D28)</f>
        <v>18425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4"/>
        <v>18425</v>
      </c>
      <c r="O27" s="45">
        <f t="shared" si="1"/>
        <v>27.541106128550076</v>
      </c>
      <c r="P27" s="10"/>
    </row>
    <row r="28" spans="1:16">
      <c r="A28" s="13"/>
      <c r="B28" s="39">
        <v>351.9</v>
      </c>
      <c r="C28" s="21" t="s">
        <v>82</v>
      </c>
      <c r="D28" s="46">
        <v>18425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18425</v>
      </c>
      <c r="O28" s="47">
        <f t="shared" si="1"/>
        <v>27.541106128550076</v>
      </c>
      <c r="P28" s="9"/>
    </row>
    <row r="29" spans="1:16" ht="15.75">
      <c r="A29" s="29" t="s">
        <v>2</v>
      </c>
      <c r="B29" s="30"/>
      <c r="C29" s="31"/>
      <c r="D29" s="32">
        <f t="shared" ref="D29:M29" si="8">SUM(D30:D32)</f>
        <v>48249</v>
      </c>
      <c r="E29" s="32">
        <f t="shared" si="8"/>
        <v>0</v>
      </c>
      <c r="F29" s="32">
        <f t="shared" si="8"/>
        <v>0</v>
      </c>
      <c r="G29" s="32">
        <f t="shared" si="8"/>
        <v>0</v>
      </c>
      <c r="H29" s="32">
        <f t="shared" si="8"/>
        <v>0</v>
      </c>
      <c r="I29" s="32">
        <f t="shared" si="8"/>
        <v>0</v>
      </c>
      <c r="J29" s="32">
        <f t="shared" si="8"/>
        <v>0</v>
      </c>
      <c r="K29" s="32">
        <f t="shared" si="8"/>
        <v>0</v>
      </c>
      <c r="L29" s="32">
        <f t="shared" si="8"/>
        <v>0</v>
      </c>
      <c r="M29" s="32">
        <f t="shared" si="8"/>
        <v>0</v>
      </c>
      <c r="N29" s="32">
        <f t="shared" si="4"/>
        <v>48249</v>
      </c>
      <c r="O29" s="45">
        <f t="shared" si="1"/>
        <v>72.121076233183857</v>
      </c>
      <c r="P29" s="10"/>
    </row>
    <row r="30" spans="1:16">
      <c r="A30" s="12"/>
      <c r="B30" s="25">
        <v>361.1</v>
      </c>
      <c r="C30" s="20" t="s">
        <v>38</v>
      </c>
      <c r="D30" s="46">
        <v>24069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24069</v>
      </c>
      <c r="O30" s="47">
        <f t="shared" si="1"/>
        <v>35.977578475336323</v>
      </c>
      <c r="P30" s="9"/>
    </row>
    <row r="31" spans="1:16">
      <c r="A31" s="12"/>
      <c r="B31" s="25">
        <v>362</v>
      </c>
      <c r="C31" s="20" t="s">
        <v>39</v>
      </c>
      <c r="D31" s="46">
        <v>7599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7599</v>
      </c>
      <c r="O31" s="47">
        <f t="shared" si="1"/>
        <v>11.358744394618833</v>
      </c>
      <c r="P31" s="9"/>
    </row>
    <row r="32" spans="1:16" ht="15.75" thickBot="1">
      <c r="A32" s="12"/>
      <c r="B32" s="25">
        <v>369.9</v>
      </c>
      <c r="C32" s="20" t="s">
        <v>40</v>
      </c>
      <c r="D32" s="46">
        <v>16581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16581</v>
      </c>
      <c r="O32" s="47">
        <f t="shared" si="1"/>
        <v>24.784753363228699</v>
      </c>
      <c r="P32" s="9"/>
    </row>
    <row r="33" spans="1:119" ht="16.5" thickBot="1">
      <c r="A33" s="14" t="s">
        <v>35</v>
      </c>
      <c r="B33" s="23"/>
      <c r="C33" s="22"/>
      <c r="D33" s="15">
        <f>SUM(D5,D13,D16,D22,D27,D29)</f>
        <v>796082</v>
      </c>
      <c r="E33" s="15">
        <f t="shared" ref="E33:M33" si="9">SUM(E5,E13,E16,E22,E27,E29)</f>
        <v>0</v>
      </c>
      <c r="F33" s="15">
        <f t="shared" si="9"/>
        <v>0</v>
      </c>
      <c r="G33" s="15">
        <f t="shared" si="9"/>
        <v>0</v>
      </c>
      <c r="H33" s="15">
        <f t="shared" si="9"/>
        <v>0</v>
      </c>
      <c r="I33" s="15">
        <f t="shared" si="9"/>
        <v>196467</v>
      </c>
      <c r="J33" s="15">
        <f t="shared" si="9"/>
        <v>0</v>
      </c>
      <c r="K33" s="15">
        <f t="shared" si="9"/>
        <v>0</v>
      </c>
      <c r="L33" s="15">
        <f t="shared" si="9"/>
        <v>0</v>
      </c>
      <c r="M33" s="15">
        <f t="shared" si="9"/>
        <v>0</v>
      </c>
      <c r="N33" s="15">
        <f t="shared" si="4"/>
        <v>992549</v>
      </c>
      <c r="O33" s="38">
        <f t="shared" si="1"/>
        <v>1483.6307922272049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40"/>
      <c r="B35" s="41"/>
      <c r="C35" s="41"/>
      <c r="D35" s="42"/>
      <c r="E35" s="42"/>
      <c r="F35" s="42"/>
      <c r="G35" s="42"/>
      <c r="H35" s="42"/>
      <c r="I35" s="42"/>
      <c r="J35" s="42"/>
      <c r="K35" s="42"/>
      <c r="L35" s="117" t="s">
        <v>92</v>
      </c>
      <c r="M35" s="117"/>
      <c r="N35" s="117"/>
      <c r="O35" s="43">
        <v>669</v>
      </c>
    </row>
    <row r="36" spans="1:119">
      <c r="A36" s="118"/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6"/>
    </row>
    <row r="37" spans="1:119" ht="15.75" customHeight="1" thickBot="1">
      <c r="A37" s="119" t="s">
        <v>51</v>
      </c>
      <c r="B37" s="98"/>
      <c r="C37" s="98"/>
      <c r="D37" s="98"/>
      <c r="E37" s="98"/>
      <c r="F37" s="98"/>
      <c r="G37" s="98"/>
      <c r="H37" s="98"/>
      <c r="I37" s="98"/>
      <c r="J37" s="98"/>
      <c r="K37" s="98"/>
      <c r="L37" s="98"/>
      <c r="M37" s="98"/>
      <c r="N37" s="98"/>
      <c r="O37" s="99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0" t="s">
        <v>48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7"/>
      <c r="Q1"/>
    </row>
    <row r="2" spans="1:133" ht="24" thickBot="1">
      <c r="A2" s="123" t="s">
        <v>88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7"/>
      <c r="Q2"/>
    </row>
    <row r="3" spans="1:133" ht="18" customHeight="1">
      <c r="A3" s="126" t="s">
        <v>41</v>
      </c>
      <c r="B3" s="107"/>
      <c r="C3" s="108"/>
      <c r="D3" s="127" t="s">
        <v>24</v>
      </c>
      <c r="E3" s="128"/>
      <c r="F3" s="128"/>
      <c r="G3" s="128"/>
      <c r="H3" s="129"/>
      <c r="I3" s="127" t="s">
        <v>25</v>
      </c>
      <c r="J3" s="129"/>
      <c r="K3" s="127" t="s">
        <v>27</v>
      </c>
      <c r="L3" s="129"/>
      <c r="M3" s="36"/>
      <c r="N3" s="37"/>
      <c r="O3" s="130" t="s">
        <v>46</v>
      </c>
      <c r="P3" s="11"/>
      <c r="Q3"/>
    </row>
    <row r="4" spans="1:133" ht="32.25" customHeight="1" thickBot="1">
      <c r="A4" s="109"/>
      <c r="B4" s="110"/>
      <c r="C4" s="111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8</v>
      </c>
      <c r="N4" s="35" t="s">
        <v>26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435803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435803</v>
      </c>
      <c r="O5" s="33">
        <f t="shared" ref="O5:O31" si="1">(N5/O$33)</f>
        <v>708.62276422764228</v>
      </c>
      <c r="P5" s="6"/>
    </row>
    <row r="6" spans="1:133">
      <c r="A6" s="12"/>
      <c r="B6" s="25">
        <v>311</v>
      </c>
      <c r="C6" s="20" t="s">
        <v>1</v>
      </c>
      <c r="D6" s="46">
        <v>189380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189380</v>
      </c>
      <c r="O6" s="47">
        <f t="shared" si="1"/>
        <v>307.9349593495935</v>
      </c>
      <c r="P6" s="9"/>
    </row>
    <row r="7" spans="1:133">
      <c r="A7" s="12"/>
      <c r="B7" s="25">
        <v>312.10000000000002</v>
      </c>
      <c r="C7" s="20" t="s">
        <v>78</v>
      </c>
      <c r="D7" s="46">
        <v>124040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124040</v>
      </c>
      <c r="O7" s="47">
        <f t="shared" si="1"/>
        <v>201.6910569105691</v>
      </c>
      <c r="P7" s="9"/>
    </row>
    <row r="8" spans="1:133">
      <c r="A8" s="12"/>
      <c r="B8" s="25">
        <v>312.60000000000002</v>
      </c>
      <c r="C8" s="20" t="s">
        <v>10</v>
      </c>
      <c r="D8" s="46">
        <v>37131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37131</v>
      </c>
      <c r="O8" s="47">
        <f t="shared" si="1"/>
        <v>60.37560975609756</v>
      </c>
      <c r="P8" s="9"/>
    </row>
    <row r="9" spans="1:133">
      <c r="A9" s="12"/>
      <c r="B9" s="25">
        <v>314.10000000000002</v>
      </c>
      <c r="C9" s="20" t="s">
        <v>11</v>
      </c>
      <c r="D9" s="46">
        <v>46597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46597</v>
      </c>
      <c r="O9" s="47">
        <f t="shared" si="1"/>
        <v>75.767479674796746</v>
      </c>
      <c r="P9" s="9"/>
    </row>
    <row r="10" spans="1:133">
      <c r="A10" s="12"/>
      <c r="B10" s="25">
        <v>314.3</v>
      </c>
      <c r="C10" s="20" t="s">
        <v>79</v>
      </c>
      <c r="D10" s="46">
        <v>13358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13358</v>
      </c>
      <c r="O10" s="47">
        <f t="shared" si="1"/>
        <v>21.720325203252031</v>
      </c>
      <c r="P10" s="9"/>
    </row>
    <row r="11" spans="1:133">
      <c r="A11" s="12"/>
      <c r="B11" s="25">
        <v>314.8</v>
      </c>
      <c r="C11" s="20" t="s">
        <v>12</v>
      </c>
      <c r="D11" s="46">
        <v>4675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4675</v>
      </c>
      <c r="O11" s="47">
        <f t="shared" si="1"/>
        <v>7.6016260162601625</v>
      </c>
      <c r="P11" s="9"/>
    </row>
    <row r="12" spans="1:133">
      <c r="A12" s="12"/>
      <c r="B12" s="25">
        <v>315</v>
      </c>
      <c r="C12" s="20" t="s">
        <v>60</v>
      </c>
      <c r="D12" s="46">
        <v>20622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20622</v>
      </c>
      <c r="O12" s="47">
        <f t="shared" si="1"/>
        <v>33.53170731707317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SUM(D14:D15)</f>
        <v>48985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1" si="4">SUM(D13:M13)</f>
        <v>48985</v>
      </c>
      <c r="O13" s="45">
        <f t="shared" si="1"/>
        <v>79.650406504065046</v>
      </c>
      <c r="P13" s="10"/>
    </row>
    <row r="14" spans="1:133">
      <c r="A14" s="12"/>
      <c r="B14" s="25">
        <v>323.10000000000002</v>
      </c>
      <c r="C14" s="20" t="s">
        <v>15</v>
      </c>
      <c r="D14" s="46">
        <v>39204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39204</v>
      </c>
      <c r="O14" s="47">
        <f t="shared" si="1"/>
        <v>63.746341463414637</v>
      </c>
      <c r="P14" s="9"/>
    </row>
    <row r="15" spans="1:133">
      <c r="A15" s="12"/>
      <c r="B15" s="25">
        <v>329</v>
      </c>
      <c r="C15" s="20" t="s">
        <v>17</v>
      </c>
      <c r="D15" s="46">
        <v>9781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9781</v>
      </c>
      <c r="O15" s="47">
        <f t="shared" si="1"/>
        <v>15.904065040650407</v>
      </c>
      <c r="P15" s="9"/>
    </row>
    <row r="16" spans="1:133" ht="15.75">
      <c r="A16" s="29" t="s">
        <v>18</v>
      </c>
      <c r="B16" s="30"/>
      <c r="C16" s="31"/>
      <c r="D16" s="32">
        <f t="shared" ref="D16:M16" si="5">SUM(D17:D20)</f>
        <v>62297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62297</v>
      </c>
      <c r="O16" s="45">
        <f t="shared" si="1"/>
        <v>101.29593495934959</v>
      </c>
      <c r="P16" s="10"/>
    </row>
    <row r="17" spans="1:119">
      <c r="A17" s="12"/>
      <c r="B17" s="25">
        <v>335.12</v>
      </c>
      <c r="C17" s="20" t="s">
        <v>62</v>
      </c>
      <c r="D17" s="46">
        <v>22854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22854</v>
      </c>
      <c r="O17" s="47">
        <f t="shared" si="1"/>
        <v>37.1609756097561</v>
      </c>
      <c r="P17" s="9"/>
    </row>
    <row r="18" spans="1:119">
      <c r="A18" s="12"/>
      <c r="B18" s="25">
        <v>335.14</v>
      </c>
      <c r="C18" s="20" t="s">
        <v>63</v>
      </c>
      <c r="D18" s="46">
        <v>768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768</v>
      </c>
      <c r="O18" s="47">
        <f t="shared" si="1"/>
        <v>1.248780487804878</v>
      </c>
      <c r="P18" s="9"/>
    </row>
    <row r="19" spans="1:119">
      <c r="A19" s="12"/>
      <c r="B19" s="25">
        <v>335.15</v>
      </c>
      <c r="C19" s="20" t="s">
        <v>64</v>
      </c>
      <c r="D19" s="46">
        <v>392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392</v>
      </c>
      <c r="O19" s="47">
        <f t="shared" si="1"/>
        <v>0.63739837398373989</v>
      </c>
      <c r="P19" s="9"/>
    </row>
    <row r="20" spans="1:119">
      <c r="A20" s="12"/>
      <c r="B20" s="25">
        <v>335.18</v>
      </c>
      <c r="C20" s="20" t="s">
        <v>65</v>
      </c>
      <c r="D20" s="46">
        <v>38283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38283</v>
      </c>
      <c r="O20" s="47">
        <f t="shared" si="1"/>
        <v>62.248780487804879</v>
      </c>
      <c r="P20" s="9"/>
    </row>
    <row r="21" spans="1:119" ht="15.75">
      <c r="A21" s="29" t="s">
        <v>28</v>
      </c>
      <c r="B21" s="30"/>
      <c r="C21" s="31"/>
      <c r="D21" s="32">
        <f t="shared" ref="D21:M21" si="6">SUM(D22:D24)</f>
        <v>180973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143855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4"/>
        <v>324828</v>
      </c>
      <c r="O21" s="45">
        <f t="shared" si="1"/>
        <v>528.17560975609751</v>
      </c>
      <c r="P21" s="10"/>
    </row>
    <row r="22" spans="1:119">
      <c r="A22" s="12"/>
      <c r="B22" s="25">
        <v>342.2</v>
      </c>
      <c r="C22" s="20" t="s">
        <v>30</v>
      </c>
      <c r="D22" s="46">
        <v>175000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175000</v>
      </c>
      <c r="O22" s="47">
        <f t="shared" si="1"/>
        <v>284.55284552845529</v>
      </c>
      <c r="P22" s="9"/>
    </row>
    <row r="23" spans="1:119">
      <c r="A23" s="12"/>
      <c r="B23" s="25">
        <v>343.3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143855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143855</v>
      </c>
      <c r="O23" s="47">
        <f t="shared" si="1"/>
        <v>233.91056910569105</v>
      </c>
      <c r="P23" s="9"/>
    </row>
    <row r="24" spans="1:119">
      <c r="A24" s="12"/>
      <c r="B24" s="25">
        <v>343.4</v>
      </c>
      <c r="C24" s="20" t="s">
        <v>32</v>
      </c>
      <c r="D24" s="46">
        <v>5973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5973</v>
      </c>
      <c r="O24" s="47">
        <f t="shared" si="1"/>
        <v>9.7121951219512201</v>
      </c>
      <c r="P24" s="9"/>
    </row>
    <row r="25" spans="1:119" ht="15.75">
      <c r="A25" s="29" t="s">
        <v>29</v>
      </c>
      <c r="B25" s="30"/>
      <c r="C25" s="31"/>
      <c r="D25" s="32">
        <f t="shared" ref="D25:M25" si="7">SUM(D26:D26)</f>
        <v>4956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4"/>
        <v>4956</v>
      </c>
      <c r="O25" s="45">
        <f t="shared" si="1"/>
        <v>8.0585365853658537</v>
      </c>
      <c r="P25" s="10"/>
    </row>
    <row r="26" spans="1:119">
      <c r="A26" s="13"/>
      <c r="B26" s="39">
        <v>351.9</v>
      </c>
      <c r="C26" s="21" t="s">
        <v>82</v>
      </c>
      <c r="D26" s="46">
        <v>4956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4956</v>
      </c>
      <c r="O26" s="47">
        <f t="shared" si="1"/>
        <v>8.0585365853658537</v>
      </c>
      <c r="P26" s="9"/>
    </row>
    <row r="27" spans="1:119" ht="15.75">
      <c r="A27" s="29" t="s">
        <v>2</v>
      </c>
      <c r="B27" s="30"/>
      <c r="C27" s="31"/>
      <c r="D27" s="32">
        <f t="shared" ref="D27:M27" si="8">SUM(D28:D30)</f>
        <v>59285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4"/>
        <v>59285</v>
      </c>
      <c r="O27" s="45">
        <f t="shared" si="1"/>
        <v>96.39837398373983</v>
      </c>
      <c r="P27" s="10"/>
    </row>
    <row r="28" spans="1:119">
      <c r="A28" s="12"/>
      <c r="B28" s="25">
        <v>361.1</v>
      </c>
      <c r="C28" s="20" t="s">
        <v>38</v>
      </c>
      <c r="D28" s="46">
        <v>20104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20104</v>
      </c>
      <c r="O28" s="47">
        <f t="shared" si="1"/>
        <v>32.689430894308941</v>
      </c>
      <c r="P28" s="9"/>
    </row>
    <row r="29" spans="1:119">
      <c r="A29" s="12"/>
      <c r="B29" s="25">
        <v>362</v>
      </c>
      <c r="C29" s="20" t="s">
        <v>39</v>
      </c>
      <c r="D29" s="46">
        <v>8295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8295</v>
      </c>
      <c r="O29" s="47">
        <f t="shared" si="1"/>
        <v>13.487804878048781</v>
      </c>
      <c r="P29" s="9"/>
    </row>
    <row r="30" spans="1:119" ht="15.75" thickBot="1">
      <c r="A30" s="12"/>
      <c r="B30" s="25">
        <v>369.9</v>
      </c>
      <c r="C30" s="20" t="s">
        <v>40</v>
      </c>
      <c r="D30" s="46">
        <v>30886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30886</v>
      </c>
      <c r="O30" s="47">
        <f t="shared" si="1"/>
        <v>50.221138211382112</v>
      </c>
      <c r="P30" s="9"/>
    </row>
    <row r="31" spans="1:119" ht="16.5" thickBot="1">
      <c r="A31" s="14" t="s">
        <v>35</v>
      </c>
      <c r="B31" s="23"/>
      <c r="C31" s="22"/>
      <c r="D31" s="15">
        <f>SUM(D5,D13,D16,D21,D25,D27)</f>
        <v>792299</v>
      </c>
      <c r="E31" s="15">
        <f t="shared" ref="E31:M31" si="9">SUM(E5,E13,E16,E21,E25,E27)</f>
        <v>0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143855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0</v>
      </c>
      <c r="N31" s="15">
        <f t="shared" si="4"/>
        <v>936154</v>
      </c>
      <c r="O31" s="38">
        <f t="shared" si="1"/>
        <v>1522.2016260162602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7" t="s">
        <v>89</v>
      </c>
      <c r="M33" s="117"/>
      <c r="N33" s="117"/>
      <c r="O33" s="43">
        <v>615</v>
      </c>
    </row>
    <row r="34" spans="1:15">
      <c r="A34" s="118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119" t="s">
        <v>51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0" t="s">
        <v>48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7"/>
      <c r="Q1"/>
    </row>
    <row r="2" spans="1:133" ht="24" thickBot="1">
      <c r="A2" s="123" t="s">
        <v>86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7"/>
      <c r="Q2"/>
    </row>
    <row r="3" spans="1:133" ht="18" customHeight="1">
      <c r="A3" s="126" t="s">
        <v>41</v>
      </c>
      <c r="B3" s="107"/>
      <c r="C3" s="108"/>
      <c r="D3" s="127" t="s">
        <v>24</v>
      </c>
      <c r="E3" s="128"/>
      <c r="F3" s="128"/>
      <c r="G3" s="128"/>
      <c r="H3" s="129"/>
      <c r="I3" s="127" t="s">
        <v>25</v>
      </c>
      <c r="J3" s="129"/>
      <c r="K3" s="127" t="s">
        <v>27</v>
      </c>
      <c r="L3" s="129"/>
      <c r="M3" s="36"/>
      <c r="N3" s="37"/>
      <c r="O3" s="130" t="s">
        <v>46</v>
      </c>
      <c r="P3" s="11"/>
      <c r="Q3"/>
    </row>
    <row r="4" spans="1:133" ht="32.25" customHeight="1" thickBot="1">
      <c r="A4" s="109"/>
      <c r="B4" s="110"/>
      <c r="C4" s="111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8</v>
      </c>
      <c r="N4" s="35" t="s">
        <v>26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392395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392395</v>
      </c>
      <c r="O5" s="33">
        <f t="shared" ref="O5:O31" si="1">(N5/O$33)</f>
        <v>648.58677685950408</v>
      </c>
      <c r="P5" s="6"/>
    </row>
    <row r="6" spans="1:133">
      <c r="A6" s="12"/>
      <c r="B6" s="25">
        <v>311</v>
      </c>
      <c r="C6" s="20" t="s">
        <v>1</v>
      </c>
      <c r="D6" s="46">
        <v>161038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161038</v>
      </c>
      <c r="O6" s="47">
        <f t="shared" si="1"/>
        <v>266.1785123966942</v>
      </c>
      <c r="P6" s="9"/>
    </row>
    <row r="7" spans="1:133">
      <c r="A7" s="12"/>
      <c r="B7" s="25">
        <v>312.10000000000002</v>
      </c>
      <c r="C7" s="20" t="s">
        <v>78</v>
      </c>
      <c r="D7" s="46">
        <v>120333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120333</v>
      </c>
      <c r="O7" s="47">
        <f t="shared" si="1"/>
        <v>198.89752066115702</v>
      </c>
      <c r="P7" s="9"/>
    </row>
    <row r="8" spans="1:133">
      <c r="A8" s="12"/>
      <c r="B8" s="25">
        <v>312.60000000000002</v>
      </c>
      <c r="C8" s="20" t="s">
        <v>10</v>
      </c>
      <c r="D8" s="46">
        <v>36704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36704</v>
      </c>
      <c r="O8" s="47">
        <f t="shared" si="1"/>
        <v>60.667768595041323</v>
      </c>
      <c r="P8" s="9"/>
    </row>
    <row r="9" spans="1:133">
      <c r="A9" s="12"/>
      <c r="B9" s="25">
        <v>314.10000000000002</v>
      </c>
      <c r="C9" s="20" t="s">
        <v>11</v>
      </c>
      <c r="D9" s="46">
        <v>39914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39914</v>
      </c>
      <c r="O9" s="47">
        <f t="shared" si="1"/>
        <v>65.973553719008265</v>
      </c>
      <c r="P9" s="9"/>
    </row>
    <row r="10" spans="1:133">
      <c r="A10" s="12"/>
      <c r="B10" s="25">
        <v>314.3</v>
      </c>
      <c r="C10" s="20" t="s">
        <v>79</v>
      </c>
      <c r="D10" s="46">
        <v>12684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12684</v>
      </c>
      <c r="O10" s="47">
        <f t="shared" si="1"/>
        <v>20.965289256198346</v>
      </c>
      <c r="P10" s="9"/>
    </row>
    <row r="11" spans="1:133">
      <c r="A11" s="12"/>
      <c r="B11" s="25">
        <v>314.8</v>
      </c>
      <c r="C11" s="20" t="s">
        <v>12</v>
      </c>
      <c r="D11" s="46">
        <v>4195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4195</v>
      </c>
      <c r="O11" s="47">
        <f t="shared" si="1"/>
        <v>6.9338842975206614</v>
      </c>
      <c r="P11" s="9"/>
    </row>
    <row r="12" spans="1:133">
      <c r="A12" s="12"/>
      <c r="B12" s="25">
        <v>315</v>
      </c>
      <c r="C12" s="20" t="s">
        <v>60</v>
      </c>
      <c r="D12" s="46">
        <v>17527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17527</v>
      </c>
      <c r="O12" s="47">
        <f t="shared" si="1"/>
        <v>28.970247933884298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SUM(D14:D15)</f>
        <v>42744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1" si="4">SUM(D13:M13)</f>
        <v>42744</v>
      </c>
      <c r="O13" s="45">
        <f t="shared" si="1"/>
        <v>70.651239669421486</v>
      </c>
      <c r="P13" s="10"/>
    </row>
    <row r="14" spans="1:133">
      <c r="A14" s="12"/>
      <c r="B14" s="25">
        <v>323.10000000000002</v>
      </c>
      <c r="C14" s="20" t="s">
        <v>15</v>
      </c>
      <c r="D14" s="46">
        <v>33634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33634</v>
      </c>
      <c r="O14" s="47">
        <f t="shared" si="1"/>
        <v>55.593388429752068</v>
      </c>
      <c r="P14" s="9"/>
    </row>
    <row r="15" spans="1:133">
      <c r="A15" s="12"/>
      <c r="B15" s="25">
        <v>329</v>
      </c>
      <c r="C15" s="20" t="s">
        <v>17</v>
      </c>
      <c r="D15" s="46">
        <v>9110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9110</v>
      </c>
      <c r="O15" s="47">
        <f t="shared" si="1"/>
        <v>15.057851239669422</v>
      </c>
      <c r="P15" s="9"/>
    </row>
    <row r="16" spans="1:133" ht="15.75">
      <c r="A16" s="29" t="s">
        <v>18</v>
      </c>
      <c r="B16" s="30"/>
      <c r="C16" s="31"/>
      <c r="D16" s="32">
        <f t="shared" ref="D16:M16" si="5">SUM(D17:D20)</f>
        <v>60127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60127</v>
      </c>
      <c r="O16" s="45">
        <f t="shared" si="1"/>
        <v>99.383471074380168</v>
      </c>
      <c r="P16" s="10"/>
    </row>
    <row r="17" spans="1:119">
      <c r="A17" s="12"/>
      <c r="B17" s="25">
        <v>335.12</v>
      </c>
      <c r="C17" s="20" t="s">
        <v>62</v>
      </c>
      <c r="D17" s="46">
        <v>22296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22296</v>
      </c>
      <c r="O17" s="47">
        <f t="shared" si="1"/>
        <v>36.852892561983474</v>
      </c>
      <c r="P17" s="9"/>
    </row>
    <row r="18" spans="1:119">
      <c r="A18" s="12"/>
      <c r="B18" s="25">
        <v>335.14</v>
      </c>
      <c r="C18" s="20" t="s">
        <v>63</v>
      </c>
      <c r="D18" s="46">
        <v>705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705</v>
      </c>
      <c r="O18" s="47">
        <f t="shared" si="1"/>
        <v>1.165289256198347</v>
      </c>
      <c r="P18" s="9"/>
    </row>
    <row r="19" spans="1:119">
      <c r="A19" s="12"/>
      <c r="B19" s="25">
        <v>335.15</v>
      </c>
      <c r="C19" s="20" t="s">
        <v>64</v>
      </c>
      <c r="D19" s="46">
        <v>343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343</v>
      </c>
      <c r="O19" s="47">
        <f t="shared" si="1"/>
        <v>0.56694214876033056</v>
      </c>
      <c r="P19" s="9"/>
    </row>
    <row r="20" spans="1:119">
      <c r="A20" s="12"/>
      <c r="B20" s="25">
        <v>335.18</v>
      </c>
      <c r="C20" s="20" t="s">
        <v>65</v>
      </c>
      <c r="D20" s="46">
        <v>36783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36783</v>
      </c>
      <c r="O20" s="47">
        <f t="shared" si="1"/>
        <v>60.798347107438019</v>
      </c>
      <c r="P20" s="9"/>
    </row>
    <row r="21" spans="1:119" ht="15.75">
      <c r="A21" s="29" t="s">
        <v>28</v>
      </c>
      <c r="B21" s="30"/>
      <c r="C21" s="31"/>
      <c r="D21" s="32">
        <f t="shared" ref="D21:M21" si="6">SUM(D22:D24)</f>
        <v>181000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138215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4"/>
        <v>319215</v>
      </c>
      <c r="O21" s="45">
        <f t="shared" si="1"/>
        <v>527.62809917355366</v>
      </c>
      <c r="P21" s="10"/>
    </row>
    <row r="22" spans="1:119">
      <c r="A22" s="12"/>
      <c r="B22" s="25">
        <v>342.2</v>
      </c>
      <c r="C22" s="20" t="s">
        <v>30</v>
      </c>
      <c r="D22" s="46">
        <v>175000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175000</v>
      </c>
      <c r="O22" s="47">
        <f t="shared" si="1"/>
        <v>289.25619834710744</v>
      </c>
      <c r="P22" s="9"/>
    </row>
    <row r="23" spans="1:119">
      <c r="A23" s="12"/>
      <c r="B23" s="25">
        <v>343.3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138215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138215</v>
      </c>
      <c r="O23" s="47">
        <f t="shared" si="1"/>
        <v>228.45454545454547</v>
      </c>
      <c r="P23" s="9"/>
    </row>
    <row r="24" spans="1:119">
      <c r="A24" s="12"/>
      <c r="B24" s="25">
        <v>343.4</v>
      </c>
      <c r="C24" s="20" t="s">
        <v>32</v>
      </c>
      <c r="D24" s="46">
        <v>6000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6000</v>
      </c>
      <c r="O24" s="47">
        <f t="shared" si="1"/>
        <v>9.9173553719008272</v>
      </c>
      <c r="P24" s="9"/>
    </row>
    <row r="25" spans="1:119" ht="15.75">
      <c r="A25" s="29" t="s">
        <v>29</v>
      </c>
      <c r="B25" s="30"/>
      <c r="C25" s="31"/>
      <c r="D25" s="32">
        <f t="shared" ref="D25:M25" si="7">SUM(D26:D26)</f>
        <v>2126</v>
      </c>
      <c r="E25" s="32">
        <f t="shared" si="7"/>
        <v>0</v>
      </c>
      <c r="F25" s="32">
        <f t="shared" si="7"/>
        <v>0</v>
      </c>
      <c r="G25" s="32">
        <f t="shared" si="7"/>
        <v>0</v>
      </c>
      <c r="H25" s="32">
        <f t="shared" si="7"/>
        <v>0</v>
      </c>
      <c r="I25" s="32">
        <f t="shared" si="7"/>
        <v>0</v>
      </c>
      <c r="J25" s="32">
        <f t="shared" si="7"/>
        <v>0</v>
      </c>
      <c r="K25" s="32">
        <f t="shared" si="7"/>
        <v>0</v>
      </c>
      <c r="L25" s="32">
        <f t="shared" si="7"/>
        <v>0</v>
      </c>
      <c r="M25" s="32">
        <f t="shared" si="7"/>
        <v>0</v>
      </c>
      <c r="N25" s="32">
        <f t="shared" si="4"/>
        <v>2126</v>
      </c>
      <c r="O25" s="45">
        <f t="shared" si="1"/>
        <v>3.5140495867768595</v>
      </c>
      <c r="P25" s="10"/>
    </row>
    <row r="26" spans="1:119">
      <c r="A26" s="13"/>
      <c r="B26" s="39">
        <v>351.9</v>
      </c>
      <c r="C26" s="21" t="s">
        <v>82</v>
      </c>
      <c r="D26" s="46">
        <v>2126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2126</v>
      </c>
      <c r="O26" s="47">
        <f t="shared" si="1"/>
        <v>3.5140495867768595</v>
      </c>
      <c r="P26" s="9"/>
    </row>
    <row r="27" spans="1:119" ht="15.75">
      <c r="A27" s="29" t="s">
        <v>2</v>
      </c>
      <c r="B27" s="30"/>
      <c r="C27" s="31"/>
      <c r="D27" s="32">
        <f t="shared" ref="D27:M27" si="8">SUM(D28:D30)</f>
        <v>69083</v>
      </c>
      <c r="E27" s="32">
        <f t="shared" si="8"/>
        <v>0</v>
      </c>
      <c r="F27" s="32">
        <f t="shared" si="8"/>
        <v>0</v>
      </c>
      <c r="G27" s="32">
        <f t="shared" si="8"/>
        <v>0</v>
      </c>
      <c r="H27" s="32">
        <f t="shared" si="8"/>
        <v>0</v>
      </c>
      <c r="I27" s="32">
        <f t="shared" si="8"/>
        <v>0</v>
      </c>
      <c r="J27" s="32">
        <f t="shared" si="8"/>
        <v>0</v>
      </c>
      <c r="K27" s="32">
        <f t="shared" si="8"/>
        <v>0</v>
      </c>
      <c r="L27" s="32">
        <f t="shared" si="8"/>
        <v>0</v>
      </c>
      <c r="M27" s="32">
        <f t="shared" si="8"/>
        <v>0</v>
      </c>
      <c r="N27" s="32">
        <f t="shared" si="4"/>
        <v>69083</v>
      </c>
      <c r="O27" s="45">
        <f t="shared" si="1"/>
        <v>114.18677685950414</v>
      </c>
      <c r="P27" s="10"/>
    </row>
    <row r="28" spans="1:119">
      <c r="A28" s="12"/>
      <c r="B28" s="25">
        <v>361.1</v>
      </c>
      <c r="C28" s="20" t="s">
        <v>38</v>
      </c>
      <c r="D28" s="46">
        <v>18084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18084</v>
      </c>
      <c r="O28" s="47">
        <f t="shared" si="1"/>
        <v>29.890909090909091</v>
      </c>
      <c r="P28" s="9"/>
    </row>
    <row r="29" spans="1:119">
      <c r="A29" s="12"/>
      <c r="B29" s="25">
        <v>362</v>
      </c>
      <c r="C29" s="20" t="s">
        <v>39</v>
      </c>
      <c r="D29" s="46">
        <v>7992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7992</v>
      </c>
      <c r="O29" s="47">
        <f t="shared" si="1"/>
        <v>13.209917355371902</v>
      </c>
      <c r="P29" s="9"/>
    </row>
    <row r="30" spans="1:119" ht="15.75" thickBot="1">
      <c r="A30" s="12"/>
      <c r="B30" s="25">
        <v>369.9</v>
      </c>
      <c r="C30" s="20" t="s">
        <v>40</v>
      </c>
      <c r="D30" s="46">
        <v>43007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43007</v>
      </c>
      <c r="O30" s="47">
        <f t="shared" si="1"/>
        <v>71.085950413223145</v>
      </c>
      <c r="P30" s="9"/>
    </row>
    <row r="31" spans="1:119" ht="16.5" thickBot="1">
      <c r="A31" s="14" t="s">
        <v>35</v>
      </c>
      <c r="B31" s="23"/>
      <c r="C31" s="22"/>
      <c r="D31" s="15">
        <f>SUM(D5,D13,D16,D21,D25,D27)</f>
        <v>747475</v>
      </c>
      <c r="E31" s="15">
        <f t="shared" ref="E31:M31" si="9">SUM(E5,E13,E16,E21,E25,E27)</f>
        <v>0</v>
      </c>
      <c r="F31" s="15">
        <f t="shared" si="9"/>
        <v>0</v>
      </c>
      <c r="G31" s="15">
        <f t="shared" si="9"/>
        <v>0</v>
      </c>
      <c r="H31" s="15">
        <f t="shared" si="9"/>
        <v>0</v>
      </c>
      <c r="I31" s="15">
        <f t="shared" si="9"/>
        <v>138215</v>
      </c>
      <c r="J31" s="15">
        <f t="shared" si="9"/>
        <v>0</v>
      </c>
      <c r="K31" s="15">
        <f t="shared" si="9"/>
        <v>0</v>
      </c>
      <c r="L31" s="15">
        <f t="shared" si="9"/>
        <v>0</v>
      </c>
      <c r="M31" s="15">
        <f t="shared" si="9"/>
        <v>0</v>
      </c>
      <c r="N31" s="15">
        <f t="shared" si="4"/>
        <v>885690</v>
      </c>
      <c r="O31" s="38">
        <f t="shared" si="1"/>
        <v>1463.9504132231405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7" t="s">
        <v>87</v>
      </c>
      <c r="M33" s="117"/>
      <c r="N33" s="117"/>
      <c r="O33" s="43">
        <v>605</v>
      </c>
    </row>
    <row r="34" spans="1:15">
      <c r="A34" s="118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119" t="s">
        <v>51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0" t="s">
        <v>48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7"/>
      <c r="Q1"/>
    </row>
    <row r="2" spans="1:133" ht="24" thickBot="1">
      <c r="A2" s="123" t="s">
        <v>84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7"/>
      <c r="Q2"/>
    </row>
    <row r="3" spans="1:133" ht="18" customHeight="1">
      <c r="A3" s="126" t="s">
        <v>41</v>
      </c>
      <c r="B3" s="107"/>
      <c r="C3" s="108"/>
      <c r="D3" s="127" t="s">
        <v>24</v>
      </c>
      <c r="E3" s="128"/>
      <c r="F3" s="128"/>
      <c r="G3" s="128"/>
      <c r="H3" s="129"/>
      <c r="I3" s="127" t="s">
        <v>25</v>
      </c>
      <c r="J3" s="129"/>
      <c r="K3" s="127" t="s">
        <v>27</v>
      </c>
      <c r="L3" s="129"/>
      <c r="M3" s="36"/>
      <c r="N3" s="37"/>
      <c r="O3" s="130" t="s">
        <v>46</v>
      </c>
      <c r="P3" s="11"/>
      <c r="Q3"/>
    </row>
    <row r="4" spans="1:133" ht="32.25" customHeight="1" thickBot="1">
      <c r="A4" s="109"/>
      <c r="B4" s="110"/>
      <c r="C4" s="111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8</v>
      </c>
      <c r="N4" s="35" t="s">
        <v>26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372802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372802</v>
      </c>
      <c r="O5" s="33">
        <f t="shared" ref="O5:O32" si="1">(N5/O$34)</f>
        <v>616.20165289256204</v>
      </c>
      <c r="P5" s="6"/>
    </row>
    <row r="6" spans="1:133">
      <c r="A6" s="12"/>
      <c r="B6" s="25">
        <v>311</v>
      </c>
      <c r="C6" s="20" t="s">
        <v>1</v>
      </c>
      <c r="D6" s="46">
        <v>161551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161551</v>
      </c>
      <c r="O6" s="47">
        <f t="shared" si="1"/>
        <v>267.02644628099176</v>
      </c>
      <c r="P6" s="9"/>
    </row>
    <row r="7" spans="1:133">
      <c r="A7" s="12"/>
      <c r="B7" s="25">
        <v>312.10000000000002</v>
      </c>
      <c r="C7" s="20" t="s">
        <v>78</v>
      </c>
      <c r="D7" s="46">
        <v>119932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119932</v>
      </c>
      <c r="O7" s="47">
        <f t="shared" si="1"/>
        <v>198.23471074380166</v>
      </c>
      <c r="P7" s="9"/>
    </row>
    <row r="8" spans="1:133">
      <c r="A8" s="12"/>
      <c r="B8" s="25">
        <v>312.60000000000002</v>
      </c>
      <c r="C8" s="20" t="s">
        <v>10</v>
      </c>
      <c r="D8" s="46">
        <v>20727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20727</v>
      </c>
      <c r="O8" s="47">
        <f t="shared" si="1"/>
        <v>34.259504132231406</v>
      </c>
      <c r="P8" s="9"/>
    </row>
    <row r="9" spans="1:133">
      <c r="A9" s="12"/>
      <c r="B9" s="25">
        <v>314.10000000000002</v>
      </c>
      <c r="C9" s="20" t="s">
        <v>11</v>
      </c>
      <c r="D9" s="46">
        <v>37908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37908</v>
      </c>
      <c r="O9" s="47">
        <f t="shared" si="1"/>
        <v>62.657851239669419</v>
      </c>
      <c r="P9" s="9"/>
    </row>
    <row r="10" spans="1:133">
      <c r="A10" s="12"/>
      <c r="B10" s="25">
        <v>314.3</v>
      </c>
      <c r="C10" s="20" t="s">
        <v>79</v>
      </c>
      <c r="D10" s="46">
        <v>13398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13398</v>
      </c>
      <c r="O10" s="47">
        <f t="shared" si="1"/>
        <v>22.145454545454545</v>
      </c>
      <c r="P10" s="9"/>
    </row>
    <row r="11" spans="1:133">
      <c r="A11" s="12"/>
      <c r="B11" s="25">
        <v>314.8</v>
      </c>
      <c r="C11" s="20" t="s">
        <v>12</v>
      </c>
      <c r="D11" s="46">
        <v>4139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4139</v>
      </c>
      <c r="O11" s="47">
        <f t="shared" si="1"/>
        <v>6.8413223140495871</v>
      </c>
      <c r="P11" s="9"/>
    </row>
    <row r="12" spans="1:133">
      <c r="A12" s="12"/>
      <c r="B12" s="25">
        <v>315</v>
      </c>
      <c r="C12" s="20" t="s">
        <v>60</v>
      </c>
      <c r="D12" s="46">
        <v>15147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15147</v>
      </c>
      <c r="O12" s="47">
        <f t="shared" si="1"/>
        <v>25.036363636363635</v>
      </c>
      <c r="P12" s="9"/>
    </row>
    <row r="13" spans="1:133" ht="15.75">
      <c r="A13" s="29" t="s">
        <v>14</v>
      </c>
      <c r="B13" s="30"/>
      <c r="C13" s="31"/>
      <c r="D13" s="32">
        <f t="shared" ref="D13:M13" si="3">SUM(D14:D15)</f>
        <v>38018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2" si="4">SUM(D13:M13)</f>
        <v>38018</v>
      </c>
      <c r="O13" s="45">
        <f t="shared" si="1"/>
        <v>62.839669421487606</v>
      </c>
      <c r="P13" s="10"/>
    </row>
    <row r="14" spans="1:133">
      <c r="A14" s="12"/>
      <c r="B14" s="25">
        <v>323.10000000000002</v>
      </c>
      <c r="C14" s="20" t="s">
        <v>15</v>
      </c>
      <c r="D14" s="46">
        <v>29918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29918</v>
      </c>
      <c r="O14" s="47">
        <f t="shared" si="1"/>
        <v>49.45123966942149</v>
      </c>
      <c r="P14" s="9"/>
    </row>
    <row r="15" spans="1:133">
      <c r="A15" s="12"/>
      <c r="B15" s="25">
        <v>329</v>
      </c>
      <c r="C15" s="20" t="s">
        <v>17</v>
      </c>
      <c r="D15" s="46">
        <v>8100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8100</v>
      </c>
      <c r="O15" s="47">
        <f t="shared" si="1"/>
        <v>13.388429752066116</v>
      </c>
      <c r="P15" s="9"/>
    </row>
    <row r="16" spans="1:133" ht="15.75">
      <c r="A16" s="29" t="s">
        <v>18</v>
      </c>
      <c r="B16" s="30"/>
      <c r="C16" s="31"/>
      <c r="D16" s="32">
        <f t="shared" ref="D16:M16" si="5">SUM(D17:D20)</f>
        <v>58923</v>
      </c>
      <c r="E16" s="32">
        <f t="shared" si="5"/>
        <v>0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58923</v>
      </c>
      <c r="O16" s="45">
        <f t="shared" si="1"/>
        <v>97.393388429752065</v>
      </c>
      <c r="P16" s="10"/>
    </row>
    <row r="17" spans="1:119">
      <c r="A17" s="12"/>
      <c r="B17" s="25">
        <v>335.12</v>
      </c>
      <c r="C17" s="20" t="s">
        <v>62</v>
      </c>
      <c r="D17" s="46">
        <v>22124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22124</v>
      </c>
      <c r="O17" s="47">
        <f t="shared" si="1"/>
        <v>36.568595041322311</v>
      </c>
      <c r="P17" s="9"/>
    </row>
    <row r="18" spans="1:119">
      <c r="A18" s="12"/>
      <c r="B18" s="25">
        <v>335.14</v>
      </c>
      <c r="C18" s="20" t="s">
        <v>63</v>
      </c>
      <c r="D18" s="46">
        <v>251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251</v>
      </c>
      <c r="O18" s="47">
        <f t="shared" si="1"/>
        <v>0.41487603305785126</v>
      </c>
      <c r="P18" s="9"/>
    </row>
    <row r="19" spans="1:119">
      <c r="A19" s="12"/>
      <c r="B19" s="25">
        <v>335.15</v>
      </c>
      <c r="C19" s="20" t="s">
        <v>64</v>
      </c>
      <c r="D19" s="46">
        <v>343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343</v>
      </c>
      <c r="O19" s="47">
        <f t="shared" si="1"/>
        <v>0.56694214876033056</v>
      </c>
      <c r="P19" s="9"/>
    </row>
    <row r="20" spans="1:119">
      <c r="A20" s="12"/>
      <c r="B20" s="25">
        <v>335.18</v>
      </c>
      <c r="C20" s="20" t="s">
        <v>65</v>
      </c>
      <c r="D20" s="46">
        <v>36205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36205</v>
      </c>
      <c r="O20" s="47">
        <f t="shared" si="1"/>
        <v>59.84297520661157</v>
      </c>
      <c r="P20" s="9"/>
    </row>
    <row r="21" spans="1:119" ht="15.75">
      <c r="A21" s="29" t="s">
        <v>28</v>
      </c>
      <c r="B21" s="30"/>
      <c r="C21" s="31"/>
      <c r="D21" s="32">
        <f t="shared" ref="D21:M21" si="6">SUM(D22:D25)</f>
        <v>182467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145083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32">
        <f t="shared" si="4"/>
        <v>327550</v>
      </c>
      <c r="O21" s="45">
        <f t="shared" si="1"/>
        <v>541.40495867768595</v>
      </c>
      <c r="P21" s="10"/>
    </row>
    <row r="22" spans="1:119">
      <c r="A22" s="12"/>
      <c r="B22" s="25">
        <v>342.2</v>
      </c>
      <c r="C22" s="20" t="s">
        <v>30</v>
      </c>
      <c r="D22" s="46">
        <v>175000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175000</v>
      </c>
      <c r="O22" s="47">
        <f t="shared" si="1"/>
        <v>289.25619834710744</v>
      </c>
      <c r="P22" s="9"/>
    </row>
    <row r="23" spans="1:119">
      <c r="A23" s="12"/>
      <c r="B23" s="25">
        <v>343.3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145083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145083</v>
      </c>
      <c r="O23" s="47">
        <f t="shared" si="1"/>
        <v>239.80661157024792</v>
      </c>
      <c r="P23" s="9"/>
    </row>
    <row r="24" spans="1:119">
      <c r="A24" s="12"/>
      <c r="B24" s="25">
        <v>343.4</v>
      </c>
      <c r="C24" s="20" t="s">
        <v>32</v>
      </c>
      <c r="D24" s="46">
        <v>5926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5926</v>
      </c>
      <c r="O24" s="47">
        <f t="shared" si="1"/>
        <v>9.7950413223140504</v>
      </c>
      <c r="P24" s="9"/>
    </row>
    <row r="25" spans="1:119">
      <c r="A25" s="12"/>
      <c r="B25" s="25">
        <v>344.9</v>
      </c>
      <c r="C25" s="20" t="s">
        <v>81</v>
      </c>
      <c r="D25" s="46">
        <v>1541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1541</v>
      </c>
      <c r="O25" s="47">
        <f t="shared" si="1"/>
        <v>2.5471074380165288</v>
      </c>
      <c r="P25" s="9"/>
    </row>
    <row r="26" spans="1:119" ht="15.75">
      <c r="A26" s="29" t="s">
        <v>29</v>
      </c>
      <c r="B26" s="30"/>
      <c r="C26" s="31"/>
      <c r="D26" s="32">
        <f t="shared" ref="D26:M26" si="7">SUM(D27:D27)</f>
        <v>5020</v>
      </c>
      <c r="E26" s="32">
        <f t="shared" si="7"/>
        <v>0</v>
      </c>
      <c r="F26" s="32">
        <f t="shared" si="7"/>
        <v>0</v>
      </c>
      <c r="G26" s="32">
        <f t="shared" si="7"/>
        <v>0</v>
      </c>
      <c r="H26" s="32">
        <f t="shared" si="7"/>
        <v>0</v>
      </c>
      <c r="I26" s="32">
        <f t="shared" si="7"/>
        <v>0</v>
      </c>
      <c r="J26" s="32">
        <f t="shared" si="7"/>
        <v>0</v>
      </c>
      <c r="K26" s="32">
        <f t="shared" si="7"/>
        <v>0</v>
      </c>
      <c r="L26" s="32">
        <f t="shared" si="7"/>
        <v>0</v>
      </c>
      <c r="M26" s="32">
        <f t="shared" si="7"/>
        <v>0</v>
      </c>
      <c r="N26" s="32">
        <f t="shared" si="4"/>
        <v>5020</v>
      </c>
      <c r="O26" s="45">
        <f t="shared" si="1"/>
        <v>8.2975206611570247</v>
      </c>
      <c r="P26" s="10"/>
    </row>
    <row r="27" spans="1:119">
      <c r="A27" s="13"/>
      <c r="B27" s="39">
        <v>351.9</v>
      </c>
      <c r="C27" s="21" t="s">
        <v>82</v>
      </c>
      <c r="D27" s="46">
        <v>5020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5020</v>
      </c>
      <c r="O27" s="47">
        <f t="shared" si="1"/>
        <v>8.2975206611570247</v>
      </c>
      <c r="P27" s="9"/>
    </row>
    <row r="28" spans="1:119" ht="15.75">
      <c r="A28" s="29" t="s">
        <v>2</v>
      </c>
      <c r="B28" s="30"/>
      <c r="C28" s="31"/>
      <c r="D28" s="32">
        <f t="shared" ref="D28:M28" si="8">SUM(D29:D31)</f>
        <v>24953</v>
      </c>
      <c r="E28" s="32">
        <f t="shared" si="8"/>
        <v>0</v>
      </c>
      <c r="F28" s="32">
        <f t="shared" si="8"/>
        <v>0</v>
      </c>
      <c r="G28" s="32">
        <f t="shared" si="8"/>
        <v>0</v>
      </c>
      <c r="H28" s="32">
        <f t="shared" si="8"/>
        <v>0</v>
      </c>
      <c r="I28" s="32">
        <f t="shared" si="8"/>
        <v>0</v>
      </c>
      <c r="J28" s="32">
        <f t="shared" si="8"/>
        <v>0</v>
      </c>
      <c r="K28" s="32">
        <f t="shared" si="8"/>
        <v>0</v>
      </c>
      <c r="L28" s="32">
        <f t="shared" si="8"/>
        <v>0</v>
      </c>
      <c r="M28" s="32">
        <f t="shared" si="8"/>
        <v>0</v>
      </c>
      <c r="N28" s="32">
        <f t="shared" si="4"/>
        <v>24953</v>
      </c>
      <c r="O28" s="45">
        <f t="shared" si="1"/>
        <v>41.244628099173553</v>
      </c>
      <c r="P28" s="10"/>
    </row>
    <row r="29" spans="1:119">
      <c r="A29" s="12"/>
      <c r="B29" s="25">
        <v>361.1</v>
      </c>
      <c r="C29" s="20" t="s">
        <v>38</v>
      </c>
      <c r="D29" s="46">
        <v>13601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13601</v>
      </c>
      <c r="O29" s="47">
        <f t="shared" si="1"/>
        <v>22.480991735537192</v>
      </c>
      <c r="P29" s="9"/>
    </row>
    <row r="30" spans="1:119">
      <c r="A30" s="12"/>
      <c r="B30" s="25">
        <v>362</v>
      </c>
      <c r="C30" s="20" t="s">
        <v>39</v>
      </c>
      <c r="D30" s="46">
        <v>7961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7961</v>
      </c>
      <c r="O30" s="47">
        <f t="shared" si="1"/>
        <v>13.158677685950414</v>
      </c>
      <c r="P30" s="9"/>
    </row>
    <row r="31" spans="1:119" ht="15.75" thickBot="1">
      <c r="A31" s="12"/>
      <c r="B31" s="25">
        <v>369.9</v>
      </c>
      <c r="C31" s="20" t="s">
        <v>40</v>
      </c>
      <c r="D31" s="46">
        <v>3391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3391</v>
      </c>
      <c r="O31" s="47">
        <f t="shared" si="1"/>
        <v>5.6049586776859508</v>
      </c>
      <c r="P31" s="9"/>
    </row>
    <row r="32" spans="1:119" ht="16.5" thickBot="1">
      <c r="A32" s="14" t="s">
        <v>35</v>
      </c>
      <c r="B32" s="23"/>
      <c r="C32" s="22"/>
      <c r="D32" s="15">
        <f>SUM(D5,D13,D16,D21,D26,D28)</f>
        <v>682183</v>
      </c>
      <c r="E32" s="15">
        <f t="shared" ref="E32:M32" si="9">SUM(E5,E13,E16,E21,E26,E28)</f>
        <v>0</v>
      </c>
      <c r="F32" s="15">
        <f t="shared" si="9"/>
        <v>0</v>
      </c>
      <c r="G32" s="15">
        <f t="shared" si="9"/>
        <v>0</v>
      </c>
      <c r="H32" s="15">
        <f t="shared" si="9"/>
        <v>0</v>
      </c>
      <c r="I32" s="15">
        <f t="shared" si="9"/>
        <v>145083</v>
      </c>
      <c r="J32" s="15">
        <f t="shared" si="9"/>
        <v>0</v>
      </c>
      <c r="K32" s="15">
        <f t="shared" si="9"/>
        <v>0</v>
      </c>
      <c r="L32" s="15">
        <f t="shared" si="9"/>
        <v>0</v>
      </c>
      <c r="M32" s="15">
        <f t="shared" si="9"/>
        <v>0</v>
      </c>
      <c r="N32" s="15">
        <f t="shared" si="4"/>
        <v>827266</v>
      </c>
      <c r="O32" s="38">
        <f t="shared" si="1"/>
        <v>1367.3818181818183</v>
      </c>
      <c r="P32" s="6"/>
      <c r="Q32" s="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</row>
    <row r="33" spans="1:15">
      <c r="A33" s="16"/>
      <c r="B33" s="18"/>
      <c r="C33" s="18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9"/>
    </row>
    <row r="34" spans="1:15">
      <c r="A34" s="40"/>
      <c r="B34" s="41"/>
      <c r="C34" s="41"/>
      <c r="D34" s="42"/>
      <c r="E34" s="42"/>
      <c r="F34" s="42"/>
      <c r="G34" s="42"/>
      <c r="H34" s="42"/>
      <c r="I34" s="42"/>
      <c r="J34" s="42"/>
      <c r="K34" s="42"/>
      <c r="L34" s="117" t="s">
        <v>85</v>
      </c>
      <c r="M34" s="117"/>
      <c r="N34" s="117"/>
      <c r="O34" s="43">
        <v>605</v>
      </c>
    </row>
    <row r="35" spans="1:15">
      <c r="A35" s="118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6"/>
    </row>
    <row r="36" spans="1:15" ht="15.75" customHeight="1" thickBot="1">
      <c r="A36" s="119" t="s">
        <v>51</v>
      </c>
      <c r="B36" s="98"/>
      <c r="C36" s="98"/>
      <c r="D36" s="98"/>
      <c r="E36" s="98"/>
      <c r="F36" s="98"/>
      <c r="G36" s="98"/>
      <c r="H36" s="98"/>
      <c r="I36" s="98"/>
      <c r="J36" s="98"/>
      <c r="K36" s="98"/>
      <c r="L36" s="98"/>
      <c r="M36" s="98"/>
      <c r="N36" s="98"/>
      <c r="O36" s="99"/>
    </row>
  </sheetData>
  <mergeCells count="10">
    <mergeCell ref="L34:N34"/>
    <mergeCell ref="A35:O35"/>
    <mergeCell ref="A36:O3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0" t="s">
        <v>48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7"/>
      <c r="Q1"/>
    </row>
    <row r="2" spans="1:133" ht="24" thickBot="1">
      <c r="A2" s="123" t="s">
        <v>77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7"/>
      <c r="Q2"/>
    </row>
    <row r="3" spans="1:133" ht="18" customHeight="1">
      <c r="A3" s="126" t="s">
        <v>41</v>
      </c>
      <c r="B3" s="107"/>
      <c r="C3" s="108"/>
      <c r="D3" s="127" t="s">
        <v>24</v>
      </c>
      <c r="E3" s="128"/>
      <c r="F3" s="128"/>
      <c r="G3" s="128"/>
      <c r="H3" s="129"/>
      <c r="I3" s="127" t="s">
        <v>25</v>
      </c>
      <c r="J3" s="129"/>
      <c r="K3" s="127" t="s">
        <v>27</v>
      </c>
      <c r="L3" s="129"/>
      <c r="M3" s="36"/>
      <c r="N3" s="37"/>
      <c r="O3" s="130" t="s">
        <v>46</v>
      </c>
      <c r="P3" s="11"/>
      <c r="Q3"/>
    </row>
    <row r="4" spans="1:133" ht="32.25" customHeight="1" thickBot="1">
      <c r="A4" s="109"/>
      <c r="B4" s="110"/>
      <c r="C4" s="111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8</v>
      </c>
      <c r="N4" s="35" t="s">
        <v>26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356472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356472</v>
      </c>
      <c r="O5" s="33">
        <f t="shared" ref="O5:O31" si="2">(N5/O$33)</f>
        <v>594.12</v>
      </c>
      <c r="P5" s="6"/>
    </row>
    <row r="6" spans="1:133">
      <c r="A6" s="12"/>
      <c r="B6" s="25">
        <v>311</v>
      </c>
      <c r="C6" s="20" t="s">
        <v>1</v>
      </c>
      <c r="D6" s="46">
        <v>163995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163995</v>
      </c>
      <c r="O6" s="47">
        <f t="shared" si="2"/>
        <v>273.32499999999999</v>
      </c>
      <c r="P6" s="9"/>
    </row>
    <row r="7" spans="1:133">
      <c r="A7" s="12"/>
      <c r="B7" s="25">
        <v>312.10000000000002</v>
      </c>
      <c r="C7" s="20" t="s">
        <v>78</v>
      </c>
      <c r="D7" s="46">
        <v>118866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118866</v>
      </c>
      <c r="O7" s="47">
        <f t="shared" si="2"/>
        <v>198.11</v>
      </c>
      <c r="P7" s="9"/>
    </row>
    <row r="8" spans="1:133">
      <c r="A8" s="12"/>
      <c r="B8" s="25">
        <v>314.10000000000002</v>
      </c>
      <c r="C8" s="20" t="s">
        <v>11</v>
      </c>
      <c r="D8" s="46">
        <v>40863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40863</v>
      </c>
      <c r="O8" s="47">
        <f t="shared" si="2"/>
        <v>68.105000000000004</v>
      </c>
      <c r="P8" s="9"/>
    </row>
    <row r="9" spans="1:133">
      <c r="A9" s="12"/>
      <c r="B9" s="25">
        <v>314.3</v>
      </c>
      <c r="C9" s="20" t="s">
        <v>79</v>
      </c>
      <c r="D9" s="46">
        <v>13197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13197</v>
      </c>
      <c r="O9" s="47">
        <f t="shared" si="2"/>
        <v>21.995000000000001</v>
      </c>
      <c r="P9" s="9"/>
    </row>
    <row r="10" spans="1:133">
      <c r="A10" s="12"/>
      <c r="B10" s="25">
        <v>314.8</v>
      </c>
      <c r="C10" s="20" t="s">
        <v>12</v>
      </c>
      <c r="D10" s="46">
        <v>3324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3324</v>
      </c>
      <c r="O10" s="47">
        <f t="shared" si="2"/>
        <v>5.54</v>
      </c>
      <c r="P10" s="9"/>
    </row>
    <row r="11" spans="1:133">
      <c r="A11" s="12"/>
      <c r="B11" s="25">
        <v>315</v>
      </c>
      <c r="C11" s="20" t="s">
        <v>60</v>
      </c>
      <c r="D11" s="46">
        <v>16227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16227</v>
      </c>
      <c r="O11" s="47">
        <f t="shared" si="2"/>
        <v>27.045000000000002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SUM(D13:D14)</f>
        <v>40858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40858</v>
      </c>
      <c r="O12" s="45">
        <f t="shared" si="2"/>
        <v>68.096666666666664</v>
      </c>
      <c r="P12" s="10"/>
    </row>
    <row r="13" spans="1:133">
      <c r="A13" s="12"/>
      <c r="B13" s="25">
        <v>323.10000000000002</v>
      </c>
      <c r="C13" s="20" t="s">
        <v>15</v>
      </c>
      <c r="D13" s="46">
        <v>32278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32278</v>
      </c>
      <c r="O13" s="47">
        <f t="shared" si="2"/>
        <v>53.796666666666667</v>
      </c>
      <c r="P13" s="9"/>
    </row>
    <row r="14" spans="1:133">
      <c r="A14" s="12"/>
      <c r="B14" s="25">
        <v>329</v>
      </c>
      <c r="C14" s="20" t="s">
        <v>17</v>
      </c>
      <c r="D14" s="46">
        <v>8580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8580</v>
      </c>
      <c r="O14" s="47">
        <f t="shared" si="2"/>
        <v>14.3</v>
      </c>
      <c r="P14" s="9"/>
    </row>
    <row r="15" spans="1:133" ht="15.75">
      <c r="A15" s="29" t="s">
        <v>18</v>
      </c>
      <c r="B15" s="30"/>
      <c r="C15" s="31"/>
      <c r="D15" s="32">
        <f t="shared" ref="D15:M15" si="4">SUM(D16:D19)</f>
        <v>57351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57351</v>
      </c>
      <c r="O15" s="45">
        <f t="shared" si="2"/>
        <v>95.584999999999994</v>
      </c>
      <c r="P15" s="10"/>
    </row>
    <row r="16" spans="1:133">
      <c r="A16" s="12"/>
      <c r="B16" s="25">
        <v>335.12</v>
      </c>
      <c r="C16" s="20" t="s">
        <v>62</v>
      </c>
      <c r="D16" s="46">
        <v>22047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22047</v>
      </c>
      <c r="O16" s="47">
        <f t="shared" si="2"/>
        <v>36.744999999999997</v>
      </c>
      <c r="P16" s="9"/>
    </row>
    <row r="17" spans="1:119">
      <c r="A17" s="12"/>
      <c r="B17" s="25">
        <v>335.14</v>
      </c>
      <c r="C17" s="20" t="s">
        <v>63</v>
      </c>
      <c r="D17" s="46">
        <v>401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401</v>
      </c>
      <c r="O17" s="47">
        <f t="shared" si="2"/>
        <v>0.66833333333333333</v>
      </c>
      <c r="P17" s="9"/>
    </row>
    <row r="18" spans="1:119">
      <c r="A18" s="12"/>
      <c r="B18" s="25">
        <v>335.15</v>
      </c>
      <c r="C18" s="20" t="s">
        <v>64</v>
      </c>
      <c r="D18" s="46">
        <v>343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343</v>
      </c>
      <c r="O18" s="47">
        <f t="shared" si="2"/>
        <v>0.57166666666666666</v>
      </c>
      <c r="P18" s="9"/>
    </row>
    <row r="19" spans="1:119">
      <c r="A19" s="12"/>
      <c r="B19" s="25">
        <v>335.18</v>
      </c>
      <c r="C19" s="20" t="s">
        <v>65</v>
      </c>
      <c r="D19" s="46">
        <v>34560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34560</v>
      </c>
      <c r="O19" s="47">
        <f t="shared" si="2"/>
        <v>57.6</v>
      </c>
      <c r="P19" s="9"/>
    </row>
    <row r="20" spans="1:119" ht="15.75">
      <c r="A20" s="29" t="s">
        <v>28</v>
      </c>
      <c r="B20" s="30"/>
      <c r="C20" s="31"/>
      <c r="D20" s="32">
        <f t="shared" ref="D20:M20" si="5">SUM(D21:D24)</f>
        <v>152558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141976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1"/>
        <v>294534</v>
      </c>
      <c r="O20" s="45">
        <f t="shared" si="2"/>
        <v>490.89</v>
      </c>
      <c r="P20" s="10"/>
    </row>
    <row r="21" spans="1:119">
      <c r="A21" s="12"/>
      <c r="B21" s="25">
        <v>342.1</v>
      </c>
      <c r="C21" s="20" t="s">
        <v>80</v>
      </c>
      <c r="D21" s="46">
        <v>145000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145000</v>
      </c>
      <c r="O21" s="47">
        <f t="shared" si="2"/>
        <v>241.66666666666666</v>
      </c>
      <c r="P21" s="9"/>
    </row>
    <row r="22" spans="1:119">
      <c r="A22" s="12"/>
      <c r="B22" s="25">
        <v>343.3</v>
      </c>
      <c r="C22" s="20" t="s">
        <v>31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141976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141976</v>
      </c>
      <c r="O22" s="47">
        <f t="shared" si="2"/>
        <v>236.62666666666667</v>
      </c>
      <c r="P22" s="9"/>
    </row>
    <row r="23" spans="1:119">
      <c r="A23" s="12"/>
      <c r="B23" s="25">
        <v>343.4</v>
      </c>
      <c r="C23" s="20" t="s">
        <v>32</v>
      </c>
      <c r="D23" s="46">
        <v>6017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6017</v>
      </c>
      <c r="O23" s="47">
        <f t="shared" si="2"/>
        <v>10.028333333333334</v>
      </c>
      <c r="P23" s="9"/>
    </row>
    <row r="24" spans="1:119">
      <c r="A24" s="12"/>
      <c r="B24" s="25">
        <v>344.9</v>
      </c>
      <c r="C24" s="20" t="s">
        <v>81</v>
      </c>
      <c r="D24" s="46">
        <v>1541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1541</v>
      </c>
      <c r="O24" s="47">
        <f t="shared" si="2"/>
        <v>2.5683333333333334</v>
      </c>
      <c r="P24" s="9"/>
    </row>
    <row r="25" spans="1:119" ht="15.75">
      <c r="A25" s="29" t="s">
        <v>29</v>
      </c>
      <c r="B25" s="30"/>
      <c r="C25" s="31"/>
      <c r="D25" s="32">
        <f t="shared" ref="D25:M25" si="6">SUM(D26:D26)</f>
        <v>12481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12481</v>
      </c>
      <c r="O25" s="45">
        <f t="shared" si="2"/>
        <v>20.801666666666666</v>
      </c>
      <c r="P25" s="10"/>
    </row>
    <row r="26" spans="1:119">
      <c r="A26" s="13"/>
      <c r="B26" s="39">
        <v>351.9</v>
      </c>
      <c r="C26" s="21" t="s">
        <v>82</v>
      </c>
      <c r="D26" s="46">
        <v>12481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12481</v>
      </c>
      <c r="O26" s="47">
        <f t="shared" si="2"/>
        <v>20.801666666666666</v>
      </c>
      <c r="P26" s="9"/>
    </row>
    <row r="27" spans="1:119" ht="15.75">
      <c r="A27" s="29" t="s">
        <v>2</v>
      </c>
      <c r="B27" s="30"/>
      <c r="C27" s="31"/>
      <c r="D27" s="32">
        <f t="shared" ref="D27:M27" si="7">SUM(D28:D30)</f>
        <v>38756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1"/>
        <v>38756</v>
      </c>
      <c r="O27" s="45">
        <f t="shared" si="2"/>
        <v>64.593333333333334</v>
      </c>
      <c r="P27" s="10"/>
    </row>
    <row r="28" spans="1:119">
      <c r="A28" s="12"/>
      <c r="B28" s="25">
        <v>361.1</v>
      </c>
      <c r="C28" s="20" t="s">
        <v>38</v>
      </c>
      <c r="D28" s="46">
        <v>13157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13157</v>
      </c>
      <c r="O28" s="47">
        <f t="shared" si="2"/>
        <v>21.928333333333335</v>
      </c>
      <c r="P28" s="9"/>
    </row>
    <row r="29" spans="1:119">
      <c r="A29" s="12"/>
      <c r="B29" s="25">
        <v>362</v>
      </c>
      <c r="C29" s="20" t="s">
        <v>39</v>
      </c>
      <c r="D29" s="46">
        <v>8225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8225</v>
      </c>
      <c r="O29" s="47">
        <f t="shared" si="2"/>
        <v>13.708333333333334</v>
      </c>
      <c r="P29" s="9"/>
    </row>
    <row r="30" spans="1:119" ht="15.75" thickBot="1">
      <c r="A30" s="12"/>
      <c r="B30" s="25">
        <v>369.9</v>
      </c>
      <c r="C30" s="20" t="s">
        <v>40</v>
      </c>
      <c r="D30" s="46">
        <v>17374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17374</v>
      </c>
      <c r="O30" s="47">
        <f t="shared" si="2"/>
        <v>28.956666666666667</v>
      </c>
      <c r="P30" s="9"/>
    </row>
    <row r="31" spans="1:119" ht="16.5" thickBot="1">
      <c r="A31" s="14" t="s">
        <v>35</v>
      </c>
      <c r="B31" s="23"/>
      <c r="C31" s="22"/>
      <c r="D31" s="15">
        <f>SUM(D5,D12,D15,D20,D25,D27)</f>
        <v>658476</v>
      </c>
      <c r="E31" s="15">
        <f t="shared" ref="E31:M31" si="8">SUM(E5,E12,E15,E20,E25,E27)</f>
        <v>0</v>
      </c>
      <c r="F31" s="15">
        <f t="shared" si="8"/>
        <v>0</v>
      </c>
      <c r="G31" s="15">
        <f t="shared" si="8"/>
        <v>0</v>
      </c>
      <c r="H31" s="15">
        <f t="shared" si="8"/>
        <v>0</v>
      </c>
      <c r="I31" s="15">
        <f t="shared" si="8"/>
        <v>141976</v>
      </c>
      <c r="J31" s="15">
        <f t="shared" si="8"/>
        <v>0</v>
      </c>
      <c r="K31" s="15">
        <f t="shared" si="8"/>
        <v>0</v>
      </c>
      <c r="L31" s="15">
        <f t="shared" si="8"/>
        <v>0</v>
      </c>
      <c r="M31" s="15">
        <f t="shared" si="8"/>
        <v>0</v>
      </c>
      <c r="N31" s="15">
        <f t="shared" si="1"/>
        <v>800452</v>
      </c>
      <c r="O31" s="38">
        <f t="shared" si="2"/>
        <v>1334.0866666666666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7" t="s">
        <v>83</v>
      </c>
      <c r="M33" s="117"/>
      <c r="N33" s="117"/>
      <c r="O33" s="43">
        <v>600</v>
      </c>
    </row>
    <row r="34" spans="1:15">
      <c r="A34" s="118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119" t="s">
        <v>51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0" t="s">
        <v>48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2"/>
      <c r="P1" s="7"/>
      <c r="Q1"/>
    </row>
    <row r="2" spans="1:133" ht="24" thickBot="1">
      <c r="A2" s="123" t="s">
        <v>74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5"/>
      <c r="P2" s="7"/>
      <c r="Q2"/>
    </row>
    <row r="3" spans="1:133" ht="18" customHeight="1">
      <c r="A3" s="126" t="s">
        <v>41</v>
      </c>
      <c r="B3" s="107"/>
      <c r="C3" s="108"/>
      <c r="D3" s="127" t="s">
        <v>24</v>
      </c>
      <c r="E3" s="128"/>
      <c r="F3" s="128"/>
      <c r="G3" s="128"/>
      <c r="H3" s="129"/>
      <c r="I3" s="127" t="s">
        <v>25</v>
      </c>
      <c r="J3" s="129"/>
      <c r="K3" s="127" t="s">
        <v>27</v>
      </c>
      <c r="L3" s="129"/>
      <c r="M3" s="36"/>
      <c r="N3" s="37"/>
      <c r="O3" s="130" t="s">
        <v>46</v>
      </c>
      <c r="P3" s="11"/>
      <c r="Q3"/>
    </row>
    <row r="4" spans="1:133" ht="32.25" customHeight="1" thickBot="1">
      <c r="A4" s="109"/>
      <c r="B4" s="110"/>
      <c r="C4" s="111"/>
      <c r="D4" s="34" t="s">
        <v>3</v>
      </c>
      <c r="E4" s="34" t="s">
        <v>42</v>
      </c>
      <c r="F4" s="34" t="s">
        <v>43</v>
      </c>
      <c r="G4" s="34" t="s">
        <v>44</v>
      </c>
      <c r="H4" s="34" t="s">
        <v>4</v>
      </c>
      <c r="I4" s="34" t="s">
        <v>5</v>
      </c>
      <c r="J4" s="35" t="s">
        <v>45</v>
      </c>
      <c r="K4" s="35" t="s">
        <v>6</v>
      </c>
      <c r="L4" s="35" t="s">
        <v>7</v>
      </c>
      <c r="M4" s="35" t="s">
        <v>8</v>
      </c>
      <c r="N4" s="35" t="s">
        <v>26</v>
      </c>
      <c r="O4" s="11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334430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31" si="1">SUM(D5:M5)</f>
        <v>334430</v>
      </c>
      <c r="O5" s="33">
        <f t="shared" ref="O5:O31" si="2">(N5/O$33)</f>
        <v>563.96290050590221</v>
      </c>
      <c r="P5" s="6"/>
    </row>
    <row r="6" spans="1:133">
      <c r="A6" s="12"/>
      <c r="B6" s="25">
        <v>311</v>
      </c>
      <c r="C6" s="20" t="s">
        <v>1</v>
      </c>
      <c r="D6" s="46">
        <v>163624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163624</v>
      </c>
      <c r="O6" s="47">
        <f t="shared" si="2"/>
        <v>275.92580101180437</v>
      </c>
      <c r="P6" s="9"/>
    </row>
    <row r="7" spans="1:133">
      <c r="A7" s="12"/>
      <c r="B7" s="25">
        <v>312.41000000000003</v>
      </c>
      <c r="C7" s="20" t="s">
        <v>9</v>
      </c>
      <c r="D7" s="46">
        <v>64589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64589</v>
      </c>
      <c r="O7" s="47">
        <f t="shared" si="2"/>
        <v>108.91905564924114</v>
      </c>
      <c r="P7" s="9"/>
    </row>
    <row r="8" spans="1:133">
      <c r="A8" s="12"/>
      <c r="B8" s="25">
        <v>312.42</v>
      </c>
      <c r="C8" s="20" t="s">
        <v>53</v>
      </c>
      <c r="D8" s="46">
        <v>46391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46391</v>
      </c>
      <c r="O8" s="47">
        <f t="shared" si="2"/>
        <v>78.231028667790895</v>
      </c>
      <c r="P8" s="9"/>
    </row>
    <row r="9" spans="1:133">
      <c r="A9" s="12"/>
      <c r="B9" s="25">
        <v>314.10000000000002</v>
      </c>
      <c r="C9" s="20" t="s">
        <v>11</v>
      </c>
      <c r="D9" s="46">
        <v>40214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40214</v>
      </c>
      <c r="O9" s="47">
        <f t="shared" si="2"/>
        <v>67.81450252951096</v>
      </c>
      <c r="P9" s="9"/>
    </row>
    <row r="10" spans="1:133">
      <c r="A10" s="12"/>
      <c r="B10" s="25">
        <v>314.8</v>
      </c>
      <c r="C10" s="20" t="s">
        <v>12</v>
      </c>
      <c r="D10" s="46">
        <v>2133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2133</v>
      </c>
      <c r="O10" s="47">
        <f t="shared" si="2"/>
        <v>3.5969645868465432</v>
      </c>
      <c r="P10" s="9"/>
    </row>
    <row r="11" spans="1:133">
      <c r="A11" s="12"/>
      <c r="B11" s="25">
        <v>315</v>
      </c>
      <c r="C11" s="20" t="s">
        <v>60</v>
      </c>
      <c r="D11" s="46">
        <v>17479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17479</v>
      </c>
      <c r="O11" s="47">
        <f t="shared" si="2"/>
        <v>29.475548060708263</v>
      </c>
      <c r="P11" s="9"/>
    </row>
    <row r="12" spans="1:133" ht="15.75">
      <c r="A12" s="29" t="s">
        <v>14</v>
      </c>
      <c r="B12" s="30"/>
      <c r="C12" s="31"/>
      <c r="D12" s="32">
        <f t="shared" ref="D12:M12" si="3">SUM(D13:D15)</f>
        <v>46257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46257</v>
      </c>
      <c r="O12" s="45">
        <f t="shared" si="2"/>
        <v>78.005059021922435</v>
      </c>
      <c r="P12" s="10"/>
    </row>
    <row r="13" spans="1:133">
      <c r="A13" s="12"/>
      <c r="B13" s="25">
        <v>323.10000000000002</v>
      </c>
      <c r="C13" s="20" t="s">
        <v>15</v>
      </c>
      <c r="D13" s="46">
        <v>34474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34474</v>
      </c>
      <c r="O13" s="47">
        <f t="shared" si="2"/>
        <v>58.134907251264757</v>
      </c>
      <c r="P13" s="9"/>
    </row>
    <row r="14" spans="1:133">
      <c r="A14" s="12"/>
      <c r="B14" s="25">
        <v>325.10000000000002</v>
      </c>
      <c r="C14" s="20" t="s">
        <v>75</v>
      </c>
      <c r="D14" s="46">
        <v>3963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3963</v>
      </c>
      <c r="O14" s="47">
        <f t="shared" si="2"/>
        <v>6.6829679595278249</v>
      </c>
      <c r="P14" s="9"/>
    </row>
    <row r="15" spans="1:133">
      <c r="A15" s="12"/>
      <c r="B15" s="25">
        <v>329</v>
      </c>
      <c r="C15" s="20" t="s">
        <v>17</v>
      </c>
      <c r="D15" s="46">
        <v>7820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7820</v>
      </c>
      <c r="O15" s="47">
        <f t="shared" si="2"/>
        <v>13.187183811129849</v>
      </c>
      <c r="P15" s="9"/>
    </row>
    <row r="16" spans="1:133" ht="15.75">
      <c r="A16" s="29" t="s">
        <v>18</v>
      </c>
      <c r="B16" s="30"/>
      <c r="C16" s="31"/>
      <c r="D16" s="32">
        <f t="shared" ref="D16:M16" si="4">SUM(D17:D20)</f>
        <v>56888</v>
      </c>
      <c r="E16" s="32">
        <f t="shared" si="4"/>
        <v>0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56888</v>
      </c>
      <c r="O16" s="45">
        <f t="shared" si="2"/>
        <v>95.932546374367618</v>
      </c>
      <c r="P16" s="10"/>
    </row>
    <row r="17" spans="1:119">
      <c r="A17" s="12"/>
      <c r="B17" s="25">
        <v>335.12</v>
      </c>
      <c r="C17" s="20" t="s">
        <v>62</v>
      </c>
      <c r="D17" s="46">
        <v>22058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22058</v>
      </c>
      <c r="O17" s="47">
        <f t="shared" si="2"/>
        <v>37.197301854974704</v>
      </c>
      <c r="P17" s="9"/>
    </row>
    <row r="18" spans="1:119">
      <c r="A18" s="12"/>
      <c r="B18" s="25">
        <v>335.14</v>
      </c>
      <c r="C18" s="20" t="s">
        <v>63</v>
      </c>
      <c r="D18" s="46">
        <v>603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603</v>
      </c>
      <c r="O18" s="47">
        <f t="shared" si="2"/>
        <v>1.0168634064080944</v>
      </c>
      <c r="P18" s="9"/>
    </row>
    <row r="19" spans="1:119">
      <c r="A19" s="12"/>
      <c r="B19" s="25">
        <v>335.15</v>
      </c>
      <c r="C19" s="20" t="s">
        <v>64</v>
      </c>
      <c r="D19" s="46">
        <v>294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294</v>
      </c>
      <c r="O19" s="47">
        <f t="shared" si="2"/>
        <v>0.49578414839797641</v>
      </c>
      <c r="P19" s="9"/>
    </row>
    <row r="20" spans="1:119">
      <c r="A20" s="12"/>
      <c r="B20" s="25">
        <v>335.18</v>
      </c>
      <c r="C20" s="20" t="s">
        <v>65</v>
      </c>
      <c r="D20" s="46">
        <v>33933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33933</v>
      </c>
      <c r="O20" s="47">
        <f t="shared" si="2"/>
        <v>57.222596964586849</v>
      </c>
      <c r="P20" s="9"/>
    </row>
    <row r="21" spans="1:119" ht="15.75">
      <c r="A21" s="29" t="s">
        <v>28</v>
      </c>
      <c r="B21" s="30"/>
      <c r="C21" s="31"/>
      <c r="D21" s="32">
        <f t="shared" ref="D21:M21" si="5">SUM(D22:D24)</f>
        <v>150999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159021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1"/>
        <v>310020</v>
      </c>
      <c r="O21" s="45">
        <f t="shared" si="2"/>
        <v>522.79932546374368</v>
      </c>
      <c r="P21" s="10"/>
    </row>
    <row r="22" spans="1:119">
      <c r="A22" s="12"/>
      <c r="B22" s="25">
        <v>342.2</v>
      </c>
      <c r="C22" s="20" t="s">
        <v>30</v>
      </c>
      <c r="D22" s="46">
        <v>145000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145000</v>
      </c>
      <c r="O22" s="47">
        <f t="shared" si="2"/>
        <v>244.51939291736932</v>
      </c>
      <c r="P22" s="9"/>
    </row>
    <row r="23" spans="1:119">
      <c r="A23" s="12"/>
      <c r="B23" s="25">
        <v>343.3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159021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159021</v>
      </c>
      <c r="O23" s="47">
        <f t="shared" si="2"/>
        <v>268.16357504215853</v>
      </c>
      <c r="P23" s="9"/>
    </row>
    <row r="24" spans="1:119">
      <c r="A24" s="12"/>
      <c r="B24" s="25">
        <v>343.4</v>
      </c>
      <c r="C24" s="20" t="s">
        <v>32</v>
      </c>
      <c r="D24" s="46">
        <v>5999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5999</v>
      </c>
      <c r="O24" s="47">
        <f t="shared" si="2"/>
        <v>10.116357504215852</v>
      </c>
      <c r="P24" s="9"/>
    </row>
    <row r="25" spans="1:119" ht="15.75">
      <c r="A25" s="29" t="s">
        <v>29</v>
      </c>
      <c r="B25" s="30"/>
      <c r="C25" s="31"/>
      <c r="D25" s="32">
        <f t="shared" ref="D25:M25" si="6">SUM(D26:D26)</f>
        <v>14186</v>
      </c>
      <c r="E25" s="32">
        <f t="shared" si="6"/>
        <v>0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 t="shared" si="1"/>
        <v>14186</v>
      </c>
      <c r="O25" s="45">
        <f t="shared" si="2"/>
        <v>23.922428330522767</v>
      </c>
      <c r="P25" s="10"/>
    </row>
    <row r="26" spans="1:119">
      <c r="A26" s="13"/>
      <c r="B26" s="39">
        <v>351.5</v>
      </c>
      <c r="C26" s="21" t="s">
        <v>37</v>
      </c>
      <c r="D26" s="46">
        <v>14186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14186</v>
      </c>
      <c r="O26" s="47">
        <f t="shared" si="2"/>
        <v>23.922428330522767</v>
      </c>
      <c r="P26" s="9"/>
    </row>
    <row r="27" spans="1:119" ht="15.75">
      <c r="A27" s="29" t="s">
        <v>2</v>
      </c>
      <c r="B27" s="30"/>
      <c r="C27" s="31"/>
      <c r="D27" s="32">
        <f t="shared" ref="D27:M27" si="7">SUM(D28:D30)</f>
        <v>24460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0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1"/>
        <v>24460</v>
      </c>
      <c r="O27" s="45">
        <f t="shared" si="2"/>
        <v>41.247892074198987</v>
      </c>
      <c r="P27" s="10"/>
    </row>
    <row r="28" spans="1:119">
      <c r="A28" s="12"/>
      <c r="B28" s="25">
        <v>361.1</v>
      </c>
      <c r="C28" s="20" t="s">
        <v>38</v>
      </c>
      <c r="D28" s="46">
        <v>10051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10051</v>
      </c>
      <c r="O28" s="47">
        <f t="shared" si="2"/>
        <v>16.949409780775717</v>
      </c>
      <c r="P28" s="9"/>
    </row>
    <row r="29" spans="1:119">
      <c r="A29" s="12"/>
      <c r="B29" s="25">
        <v>362</v>
      </c>
      <c r="C29" s="20" t="s">
        <v>39</v>
      </c>
      <c r="D29" s="46">
        <v>8505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8505</v>
      </c>
      <c r="O29" s="47">
        <f t="shared" si="2"/>
        <v>14.342327150084317</v>
      </c>
      <c r="P29" s="9"/>
    </row>
    <row r="30" spans="1:119" ht="15.75" thickBot="1">
      <c r="A30" s="12"/>
      <c r="B30" s="25">
        <v>369.9</v>
      </c>
      <c r="C30" s="20" t="s">
        <v>40</v>
      </c>
      <c r="D30" s="46">
        <v>5904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1"/>
        <v>5904</v>
      </c>
      <c r="O30" s="47">
        <f t="shared" si="2"/>
        <v>9.9561551433389539</v>
      </c>
      <c r="P30" s="9"/>
    </row>
    <row r="31" spans="1:119" ht="16.5" thickBot="1">
      <c r="A31" s="14" t="s">
        <v>35</v>
      </c>
      <c r="B31" s="23"/>
      <c r="C31" s="22"/>
      <c r="D31" s="15">
        <f>SUM(D5,D12,D16,D21,D25,D27)</f>
        <v>627220</v>
      </c>
      <c r="E31" s="15">
        <f t="shared" ref="E31:M31" si="8">SUM(E5,E12,E16,E21,E25,E27)</f>
        <v>0</v>
      </c>
      <c r="F31" s="15">
        <f t="shared" si="8"/>
        <v>0</v>
      </c>
      <c r="G31" s="15">
        <f t="shared" si="8"/>
        <v>0</v>
      </c>
      <c r="H31" s="15">
        <f t="shared" si="8"/>
        <v>0</v>
      </c>
      <c r="I31" s="15">
        <f t="shared" si="8"/>
        <v>159021</v>
      </c>
      <c r="J31" s="15">
        <f t="shared" si="8"/>
        <v>0</v>
      </c>
      <c r="K31" s="15">
        <f t="shared" si="8"/>
        <v>0</v>
      </c>
      <c r="L31" s="15">
        <f t="shared" si="8"/>
        <v>0</v>
      </c>
      <c r="M31" s="15">
        <f t="shared" si="8"/>
        <v>0</v>
      </c>
      <c r="N31" s="15">
        <f t="shared" si="1"/>
        <v>786241</v>
      </c>
      <c r="O31" s="38">
        <f t="shared" si="2"/>
        <v>1325.8701517706577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40"/>
      <c r="B33" s="41"/>
      <c r="C33" s="41"/>
      <c r="D33" s="42"/>
      <c r="E33" s="42"/>
      <c r="F33" s="42"/>
      <c r="G33" s="42"/>
      <c r="H33" s="42"/>
      <c r="I33" s="42"/>
      <c r="J33" s="42"/>
      <c r="K33" s="42"/>
      <c r="L33" s="117" t="s">
        <v>76</v>
      </c>
      <c r="M33" s="117"/>
      <c r="N33" s="117"/>
      <c r="O33" s="43">
        <v>593</v>
      </c>
    </row>
    <row r="34" spans="1:15">
      <c r="A34" s="118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6"/>
    </row>
    <row r="35" spans="1:15" ht="15.75" customHeight="1" thickBot="1">
      <c r="A35" s="119" t="s">
        <v>51</v>
      </c>
      <c r="B35" s="98"/>
      <c r="C35" s="98"/>
      <c r="D35" s="98"/>
      <c r="E35" s="98"/>
      <c r="F35" s="98"/>
      <c r="G35" s="98"/>
      <c r="H35" s="98"/>
      <c r="I35" s="98"/>
      <c r="J35" s="98"/>
      <c r="K35" s="98"/>
      <c r="L35" s="98"/>
      <c r="M35" s="98"/>
      <c r="N35" s="98"/>
      <c r="O35" s="99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2025-04-15T18:37:22Z</cp:lastPrinted>
  <dcterms:created xsi:type="dcterms:W3CDTF">2000-08-31T21:26:31Z</dcterms:created>
  <dcterms:modified xsi:type="dcterms:W3CDTF">2025-04-15T18:37:27Z</dcterms:modified>
</cp:coreProperties>
</file>