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3" documentId="11_240FE49D1D6419345D42BD89D748F290AC360EBE" xr6:coauthVersionLast="47" xr6:coauthVersionMax="47" xr10:uidLastSave="{00DCCA84-3C09-44C3-AC0E-7E0D63822D7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'2008'!$A$1:$O$26</definedName>
    <definedName name="_xlnm.Print_Area" localSheetId="14">'2009'!$A$1:$O$23</definedName>
    <definedName name="_xlnm.Print_Area" localSheetId="13">'2010'!$A$1:$O$24</definedName>
    <definedName name="_xlnm.Print_Area" localSheetId="12">'2011'!$A$1:$O$26</definedName>
    <definedName name="_xlnm.Print_Area" localSheetId="11">'2012'!$A$1:$O$26</definedName>
    <definedName name="_xlnm.Print_Area" localSheetId="10">'2013'!$A$1:$O$24</definedName>
    <definedName name="_xlnm.Print_Area" localSheetId="9">'2014'!$A$1:$O$23</definedName>
    <definedName name="_xlnm.Print_Area" localSheetId="8">'2015'!$A$1:$O$22</definedName>
    <definedName name="_xlnm.Print_Area" localSheetId="7">'2016'!$A$1:$O$22</definedName>
    <definedName name="_xlnm.Print_Area" localSheetId="6">'2017'!$A$1:$O$22</definedName>
    <definedName name="_xlnm.Print_Area" localSheetId="5">'2018'!$A$1:$O$22</definedName>
    <definedName name="_xlnm.Print_Area" localSheetId="4">'2019'!$A$1:$O$22</definedName>
    <definedName name="_xlnm.Print_Area" localSheetId="3">'2020'!$A$1:$O$22</definedName>
    <definedName name="_xlnm.Print_Area" localSheetId="2">'2021'!$A$1:$P$22</definedName>
    <definedName name="_xlnm.Print_Area" localSheetId="1">'2022'!$A$1:$P$24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7" i="49"/>
  <c r="P17" i="49" s="1"/>
  <c r="O15" i="49"/>
  <c r="P15" i="49" s="1"/>
  <c r="O10" i="49"/>
  <c r="P10" i="49" s="1"/>
  <c r="O5" i="49"/>
  <c r="P5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9" l="1"/>
  <c r="P19" i="49" s="1"/>
  <c r="E20" i="48"/>
  <c r="F20" i="48"/>
  <c r="G20" i="48"/>
  <c r="H20" i="48"/>
  <c r="I20" i="48"/>
  <c r="J20" i="48"/>
  <c r="D20" i="48"/>
  <c r="K20" i="48"/>
  <c r="L20" i="48"/>
  <c r="M20" i="48"/>
  <c r="N20" i="48"/>
  <c r="O18" i="48"/>
  <c r="P18" i="48" s="1"/>
  <c r="O16" i="48"/>
  <c r="P16" i="48" s="1"/>
  <c r="O14" i="48"/>
  <c r="P14" i="48" s="1"/>
  <c r="O12" i="48"/>
  <c r="P12" i="48" s="1"/>
  <c r="O10" i="48"/>
  <c r="P10" i="48" s="1"/>
  <c r="O5" i="48"/>
  <c r="P5" i="48" s="1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E18" i="47" s="1"/>
  <c r="D12" i="47"/>
  <c r="O11" i="47"/>
  <c r="P11" i="47"/>
  <c r="N10" i="47"/>
  <c r="N18" i="47" s="1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/>
  <c r="N5" i="47"/>
  <c r="M5" i="47"/>
  <c r="L5" i="47"/>
  <c r="L18" i="47" s="1"/>
  <c r="K5" i="47"/>
  <c r="K18" i="47" s="1"/>
  <c r="J5" i="47"/>
  <c r="J18" i="47" s="1"/>
  <c r="I5" i="47"/>
  <c r="I18" i="47" s="1"/>
  <c r="H5" i="47"/>
  <c r="G5" i="47"/>
  <c r="F5" i="47"/>
  <c r="E5" i="47"/>
  <c r="D5" i="47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M10" i="46"/>
  <c r="L10" i="46"/>
  <c r="K10" i="46"/>
  <c r="J10" i="46"/>
  <c r="J18" i="46" s="1"/>
  <c r="I10" i="46"/>
  <c r="H10" i="46"/>
  <c r="G10" i="46"/>
  <c r="F10" i="46"/>
  <c r="E10" i="46"/>
  <c r="D10" i="46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18" i="46" s="1"/>
  <c r="D5" i="46"/>
  <c r="N17" i="45"/>
  <c r="O17" i="45" s="1"/>
  <c r="M16" i="45"/>
  <c r="L16" i="45"/>
  <c r="K16" i="45"/>
  <c r="J16" i="45"/>
  <c r="I16" i="45"/>
  <c r="H16" i="45"/>
  <c r="G16" i="45"/>
  <c r="N16" i="45" s="1"/>
  <c r="O16" i="45" s="1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M18" i="45" s="1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K18" i="44" s="1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H18" i="44" s="1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17" i="43"/>
  <c r="O17" i="43"/>
  <c r="M16" i="43"/>
  <c r="L16" i="43"/>
  <c r="K16" i="43"/>
  <c r="J16" i="43"/>
  <c r="N16" i="43" s="1"/>
  <c r="O16" i="43" s="1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M10" i="43"/>
  <c r="L10" i="43"/>
  <c r="K10" i="43"/>
  <c r="J10" i="43"/>
  <c r="J18" i="43" s="1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18" i="43" s="1"/>
  <c r="D5" i="43"/>
  <c r="L18" i="42"/>
  <c r="M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N10" i="42" s="1"/>
  <c r="O10" i="42" s="1"/>
  <c r="G10" i="42"/>
  <c r="F10" i="42"/>
  <c r="E10" i="42"/>
  <c r="D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18" i="42" s="1"/>
  <c r="D5" i="42"/>
  <c r="D18" i="42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L26" i="41" s="1"/>
  <c r="K14" i="41"/>
  <c r="K26" i="41" s="1"/>
  <c r="J14" i="41"/>
  <c r="I14" i="41"/>
  <c r="N14" i="41" s="1"/>
  <c r="O14" i="41" s="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H26" i="41" s="1"/>
  <c r="G5" i="41"/>
  <c r="G26" i="41" s="1"/>
  <c r="F5" i="41"/>
  <c r="F26" i="41" s="1"/>
  <c r="E5" i="41"/>
  <c r="E26" i="41" s="1"/>
  <c r="D5" i="41"/>
  <c r="D26" i="41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/>
  <c r="M10" i="40"/>
  <c r="L10" i="40"/>
  <c r="K10" i="40"/>
  <c r="K18" i="40" s="1"/>
  <c r="J10" i="40"/>
  <c r="J18" i="40" s="1"/>
  <c r="I10" i="40"/>
  <c r="N10" i="40" s="1"/>
  <c r="O10" i="40" s="1"/>
  <c r="H10" i="40"/>
  <c r="G10" i="40"/>
  <c r="F10" i="40"/>
  <c r="E10" i="40"/>
  <c r="D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H18" i="40" s="1"/>
  <c r="G5" i="40"/>
  <c r="G18" i="40" s="1"/>
  <c r="F5" i="40"/>
  <c r="F18" i="40" s="1"/>
  <c r="E5" i="40"/>
  <c r="D5" i="40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L19" i="39"/>
  <c r="K5" i="39"/>
  <c r="K19" i="39" s="1"/>
  <c r="J5" i="39"/>
  <c r="I5" i="39"/>
  <c r="I19" i="39" s="1"/>
  <c r="H5" i="39"/>
  <c r="G5" i="39"/>
  <c r="F5" i="39"/>
  <c r="E5" i="39"/>
  <c r="D5" i="39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K22" i="38" s="1"/>
  <c r="J5" i="38"/>
  <c r="J22" i="38" s="1"/>
  <c r="I5" i="38"/>
  <c r="N5" i="38" s="1"/>
  <c r="O5" i="38" s="1"/>
  <c r="H5" i="38"/>
  <c r="G5" i="38"/>
  <c r="F5" i="38"/>
  <c r="E5" i="38"/>
  <c r="D5" i="38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M16" i="37"/>
  <c r="L16" i="37"/>
  <c r="K16" i="37"/>
  <c r="J16" i="37"/>
  <c r="I16" i="37"/>
  <c r="H16" i="37"/>
  <c r="G16" i="37"/>
  <c r="F16" i="37"/>
  <c r="N16" i="37" s="1"/>
  <c r="O16" i="37" s="1"/>
  <c r="E16" i="37"/>
  <c r="D16" i="37"/>
  <c r="N15" i="37"/>
  <c r="O15" i="37" s="1"/>
  <c r="M14" i="37"/>
  <c r="L14" i="37"/>
  <c r="L20" i="37" s="1"/>
  <c r="K14" i="37"/>
  <c r="J14" i="37"/>
  <c r="I14" i="37"/>
  <c r="H14" i="37"/>
  <c r="G14" i="37"/>
  <c r="F14" i="37"/>
  <c r="F20" i="37" s="1"/>
  <c r="E14" i="37"/>
  <c r="N14" i="37" s="1"/>
  <c r="O14" i="37" s="1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K20" i="37" s="1"/>
  <c r="J5" i="37"/>
  <c r="I5" i="37"/>
  <c r="H5" i="37"/>
  <c r="G5" i="37"/>
  <c r="F5" i="37"/>
  <c r="E5" i="37"/>
  <c r="D5" i="37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M12" i="36"/>
  <c r="M22" i="36" s="1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L22" i="36" s="1"/>
  <c r="K5" i="36"/>
  <c r="J5" i="36"/>
  <c r="I5" i="36"/>
  <c r="H5" i="36"/>
  <c r="G5" i="36"/>
  <c r="G22" i="36" s="1"/>
  <c r="F5" i="36"/>
  <c r="E5" i="36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22" i="35" s="1"/>
  <c r="F5" i="35"/>
  <c r="E5" i="35"/>
  <c r="D5" i="35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M14" i="34"/>
  <c r="L14" i="34"/>
  <c r="K14" i="34"/>
  <c r="J14" i="34"/>
  <c r="I14" i="34"/>
  <c r="I20" i="34" s="1"/>
  <c r="H14" i="34"/>
  <c r="G14" i="34"/>
  <c r="F14" i="34"/>
  <c r="E14" i="34"/>
  <c r="D14" i="34"/>
  <c r="N14" i="34" s="1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20" i="34" s="1"/>
  <c r="J5" i="34"/>
  <c r="I5" i="34"/>
  <c r="H5" i="34"/>
  <c r="G5" i="34"/>
  <c r="F5" i="34"/>
  <c r="F20" i="34" s="1"/>
  <c r="E5" i="34"/>
  <c r="D5" i="34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K19" i="33" s="1"/>
  <c r="L13" i="33"/>
  <c r="M13" i="33"/>
  <c r="E11" i="33"/>
  <c r="F11" i="33"/>
  <c r="F19" i="33" s="1"/>
  <c r="G11" i="33"/>
  <c r="H11" i="33"/>
  <c r="H19" i="33" s="1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D17" i="33"/>
  <c r="D15" i="33"/>
  <c r="D13" i="33"/>
  <c r="N13" i="33" s="1"/>
  <c r="O13" i="33" s="1"/>
  <c r="D11" i="33"/>
  <c r="D5" i="33"/>
  <c r="N5" i="33" s="1"/>
  <c r="O5" i="33" s="1"/>
  <c r="N18" i="33"/>
  <c r="O18" i="33" s="1"/>
  <c r="N16" i="33"/>
  <c r="O16" i="33" s="1"/>
  <c r="N12" i="33"/>
  <c r="O12" i="33" s="1"/>
  <c r="N7" i="33"/>
  <c r="O7" i="33"/>
  <c r="N8" i="33"/>
  <c r="O8" i="33" s="1"/>
  <c r="N9" i="33"/>
  <c r="O9" i="33"/>
  <c r="N10" i="33"/>
  <c r="O10" i="33" s="1"/>
  <c r="N6" i="33"/>
  <c r="O6" i="33"/>
  <c r="N14" i="33"/>
  <c r="O14" i="33"/>
  <c r="G20" i="34"/>
  <c r="G20" i="37"/>
  <c r="E19" i="33"/>
  <c r="N14" i="46"/>
  <c r="O14" i="46" s="1"/>
  <c r="O16" i="47"/>
  <c r="P16" i="47" s="1"/>
  <c r="N22" i="41" l="1"/>
  <c r="O22" i="41" s="1"/>
  <c r="J19" i="33"/>
  <c r="M18" i="40"/>
  <c r="N12" i="42"/>
  <c r="O12" i="42" s="1"/>
  <c r="N12" i="40"/>
  <c r="O12" i="40" s="1"/>
  <c r="I26" i="41"/>
  <c r="N16" i="42"/>
  <c r="O16" i="42" s="1"/>
  <c r="L18" i="43"/>
  <c r="F18" i="44"/>
  <c r="N14" i="44"/>
  <c r="O14" i="44" s="1"/>
  <c r="E18" i="45"/>
  <c r="N16" i="46"/>
  <c r="O16" i="46" s="1"/>
  <c r="M19" i="39"/>
  <c r="H22" i="35"/>
  <c r="N18" i="41"/>
  <c r="O18" i="41" s="1"/>
  <c r="G18" i="43"/>
  <c r="I18" i="43"/>
  <c r="O12" i="47"/>
  <c r="P12" i="47" s="1"/>
  <c r="D18" i="44"/>
  <c r="N18" i="44" s="1"/>
  <c r="O18" i="44" s="1"/>
  <c r="J19" i="39"/>
  <c r="N11" i="39"/>
  <c r="O11" i="39" s="1"/>
  <c r="J26" i="41"/>
  <c r="N11" i="41"/>
  <c r="O11" i="41" s="1"/>
  <c r="M18" i="43"/>
  <c r="N14" i="43"/>
  <c r="O14" i="43" s="1"/>
  <c r="G18" i="44"/>
  <c r="F18" i="45"/>
  <c r="F18" i="46"/>
  <c r="M20" i="34"/>
  <c r="F18" i="43"/>
  <c r="M22" i="35"/>
  <c r="J20" i="34"/>
  <c r="E22" i="36"/>
  <c r="H20" i="37"/>
  <c r="I20" i="37"/>
  <c r="N11" i="38"/>
  <c r="O11" i="38" s="1"/>
  <c r="G18" i="45"/>
  <c r="G18" i="46"/>
  <c r="I18" i="40"/>
  <c r="L19" i="33"/>
  <c r="L18" i="40"/>
  <c r="H18" i="43"/>
  <c r="N14" i="35"/>
  <c r="O14" i="35" s="1"/>
  <c r="E19" i="39"/>
  <c r="F19" i="39"/>
  <c r="N16" i="41"/>
  <c r="O16" i="41" s="1"/>
  <c r="H18" i="45"/>
  <c r="H18" i="46"/>
  <c r="N14" i="40"/>
  <c r="O14" i="40" s="1"/>
  <c r="L22" i="35"/>
  <c r="I22" i="35"/>
  <c r="J18" i="42"/>
  <c r="I19" i="33"/>
  <c r="J22" i="36"/>
  <c r="N5" i="42"/>
  <c r="O5" i="42" s="1"/>
  <c r="N17" i="33"/>
  <c r="O17" i="33" s="1"/>
  <c r="J20" i="37"/>
  <c r="N16" i="40"/>
  <c r="O16" i="40" s="1"/>
  <c r="J18" i="44"/>
  <c r="I18" i="45"/>
  <c r="I18" i="46"/>
  <c r="N10" i="46"/>
  <c r="O10" i="46" s="1"/>
  <c r="N16" i="44"/>
  <c r="O16" i="44" s="1"/>
  <c r="N15" i="33"/>
  <c r="O15" i="33" s="1"/>
  <c r="F22" i="38"/>
  <c r="E20" i="34"/>
  <c r="N5" i="36"/>
  <c r="O5" i="36" s="1"/>
  <c r="M19" i="33"/>
  <c r="D22" i="35"/>
  <c r="N18" i="35"/>
  <c r="O18" i="35" s="1"/>
  <c r="E22" i="38"/>
  <c r="G19" i="39"/>
  <c r="D19" i="39"/>
  <c r="N19" i="39" s="1"/>
  <c r="O19" i="39" s="1"/>
  <c r="N20" i="41"/>
  <c r="O20" i="41" s="1"/>
  <c r="J18" i="45"/>
  <c r="O5" i="47"/>
  <c r="P5" i="47" s="1"/>
  <c r="H18" i="47"/>
  <c r="J22" i="35"/>
  <c r="F18" i="42"/>
  <c r="N5" i="35"/>
  <c r="O5" i="35" s="1"/>
  <c r="G18" i="42"/>
  <c r="K22" i="35"/>
  <c r="I18" i="44"/>
  <c r="L18" i="44"/>
  <c r="N5" i="45"/>
  <c r="O5" i="45" s="1"/>
  <c r="N12" i="45"/>
  <c r="O12" i="45" s="1"/>
  <c r="K18" i="46"/>
  <c r="L22" i="38"/>
  <c r="M18" i="47"/>
  <c r="N14" i="38"/>
  <c r="O14" i="38" s="1"/>
  <c r="N20" i="38"/>
  <c r="O20" i="38" s="1"/>
  <c r="K18" i="43"/>
  <c r="E18" i="44"/>
  <c r="D18" i="45"/>
  <c r="D18" i="46"/>
  <c r="D20" i="34"/>
  <c r="N20" i="34" s="1"/>
  <c r="O20" i="34" s="1"/>
  <c r="D22" i="36"/>
  <c r="H22" i="38"/>
  <c r="N5" i="39"/>
  <c r="O5" i="39" s="1"/>
  <c r="D19" i="33"/>
  <c r="N19" i="33" s="1"/>
  <c r="O19" i="33" s="1"/>
  <c r="N5" i="34"/>
  <c r="O5" i="34" s="1"/>
  <c r="I22" i="36"/>
  <c r="N16" i="36"/>
  <c r="O16" i="36" s="1"/>
  <c r="G22" i="38"/>
  <c r="N16" i="38"/>
  <c r="O16" i="38" s="1"/>
  <c r="M22" i="38"/>
  <c r="N24" i="41"/>
  <c r="O24" i="41" s="1"/>
  <c r="M18" i="44"/>
  <c r="L18" i="45"/>
  <c r="L18" i="46"/>
  <c r="F18" i="47"/>
  <c r="H18" i="42"/>
  <c r="N10" i="45"/>
  <c r="O10" i="45" s="1"/>
  <c r="D18" i="40"/>
  <c r="N18" i="40" s="1"/>
  <c r="O18" i="40" s="1"/>
  <c r="M18" i="46"/>
  <c r="G18" i="47"/>
  <c r="O18" i="47" s="1"/>
  <c r="P18" i="47" s="1"/>
  <c r="O14" i="47"/>
  <c r="P14" i="47" s="1"/>
  <c r="D18" i="43"/>
  <c r="N18" i="43" s="1"/>
  <c r="O18" i="43" s="1"/>
  <c r="L20" i="34"/>
  <c r="I18" i="42"/>
  <c r="N12" i="46"/>
  <c r="O12" i="46" s="1"/>
  <c r="N10" i="43"/>
  <c r="O10" i="43" s="1"/>
  <c r="N14" i="45"/>
  <c r="O14" i="45" s="1"/>
  <c r="D20" i="37"/>
  <c r="N20" i="37" s="1"/>
  <c r="O20" i="37" s="1"/>
  <c r="E22" i="35"/>
  <c r="M20" i="37"/>
  <c r="G19" i="33"/>
  <c r="F22" i="35"/>
  <c r="N16" i="35"/>
  <c r="O16" i="35" s="1"/>
  <c r="K22" i="36"/>
  <c r="N12" i="36"/>
  <c r="O12" i="36" s="1"/>
  <c r="I22" i="38"/>
  <c r="E18" i="40"/>
  <c r="N14" i="42"/>
  <c r="O14" i="42" s="1"/>
  <c r="N12" i="43"/>
  <c r="O12" i="43" s="1"/>
  <c r="N12" i="44"/>
  <c r="O12" i="44" s="1"/>
  <c r="O20" i="48"/>
  <c r="P20" i="48" s="1"/>
  <c r="N22" i="35"/>
  <c r="O22" i="35" s="1"/>
  <c r="H20" i="34"/>
  <c r="N12" i="34"/>
  <c r="O12" i="34" s="1"/>
  <c r="F22" i="36"/>
  <c r="N20" i="36"/>
  <c r="O20" i="36" s="1"/>
  <c r="H19" i="39"/>
  <c r="E20" i="37"/>
  <c r="K18" i="42"/>
  <c r="K18" i="45"/>
  <c r="N15" i="39"/>
  <c r="O15" i="39" s="1"/>
  <c r="H22" i="36"/>
  <c r="D22" i="38"/>
  <c r="N5" i="46"/>
  <c r="O5" i="46" s="1"/>
  <c r="N5" i="44"/>
  <c r="O5" i="44" s="1"/>
  <c r="N5" i="43"/>
  <c r="O5" i="43" s="1"/>
  <c r="N5" i="41"/>
  <c r="O5" i="41" s="1"/>
  <c r="N16" i="34"/>
  <c r="O16" i="34" s="1"/>
  <c r="N12" i="37"/>
  <c r="O12" i="37" s="1"/>
  <c r="O10" i="47"/>
  <c r="P10" i="47" s="1"/>
  <c r="N5" i="37"/>
  <c r="O5" i="37" s="1"/>
  <c r="M26" i="41"/>
  <c r="N26" i="41" s="1"/>
  <c r="O26" i="41" s="1"/>
  <c r="N20" i="35"/>
  <c r="O20" i="35" s="1"/>
  <c r="N11" i="33"/>
  <c r="O11" i="33" s="1"/>
  <c r="N5" i="40"/>
  <c r="O5" i="40" s="1"/>
  <c r="N18" i="46" l="1"/>
  <c r="O18" i="46" s="1"/>
  <c r="N18" i="42"/>
  <c r="O18" i="42" s="1"/>
  <c r="N22" i="38"/>
  <c r="O22" i="38" s="1"/>
  <c r="N18" i="45"/>
  <c r="O18" i="45" s="1"/>
  <c r="N22" i="36"/>
  <c r="O22" i="36" s="1"/>
</calcChain>
</file>

<file path=xl/sharedStrings.xml><?xml version="1.0" encoding="utf-8"?>
<sst xmlns="http://schemas.openxmlformats.org/spreadsheetml/2006/main" count="610" uniqueCount="85">
  <si>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</si>
  <si>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</si>
  <si>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</si>
  <si>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</si>
  <si>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</si>
  <si>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</si>
  <si>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</si>
  <si>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</si>
  <si>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</si>
  <si>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</si>
  <si>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</si>
  <si>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</si>
  <si>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</si>
  <si>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</si>
  <si>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</si>
  <si>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</si>
  <si>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</si>
  <si>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</si>
  <si>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</si>
  <si>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</si>
  <si>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</si>
  <si>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</si>
  <si>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</si>
  <si>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</si>
  <si>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</si>
  <si>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Fire Control</t>
  </si>
  <si>
    <t>Physical Environment</t>
  </si>
  <si>
    <t>Water Utility Services</t>
  </si>
  <si>
    <t>Transportation</t>
  </si>
  <si>
    <t>Road and Street Facilities</t>
  </si>
  <si>
    <t>Culture / Recreation</t>
  </si>
  <si>
    <t>Parks and Recreation</t>
  </si>
  <si>
    <t>2009 Municipal Population:</t>
  </si>
  <si>
    <t>Micanopy Expenditures Reported by Account Code and Fund Type</t>
  </si>
  <si>
    <t>Local Fiscal Year Ended September 30, 2010</t>
  </si>
  <si>
    <t>Comprehensive Planning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</si>
  <si>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</si>
  <si>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</si>
  <si>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</si>
  <si>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</si>
  <si>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Other Economic Environment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</si>
  <si>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</si>
  <si>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</si>
  <si>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</si>
  <si>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</si>
  <si>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</si>
  <si>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</si>
  <si>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Law Enforcement</t>
  </si>
  <si>
    <t>Human Services</t>
  </si>
  <si>
    <t>Other Human Services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</si>
  <si>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</si>
  <si>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</si>
  <si>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</si>
  <si>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</si>
  <si>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</si>
  <si>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</si>
  <si>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</si>
  <si>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</si>
  <si>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</si>
  <si>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Housing and Urban Development</t>
  </si>
  <si>
    <t>Other Uses and Non-Operating</t>
  </si>
  <si>
    <t>Inter-Fund Group Transfers Out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</si>
  <si>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</si>
  <si>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</si>
  <si>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</si>
  <si>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</si>
  <si>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</si>
  <si>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</si>
  <si>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</si>
  <si>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</si>
  <si>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</si>
  <si>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</si>
  <si>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</si>
  <si>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</si>
  <si>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</si>
  <si>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</si>
  <si>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</si>
  <si>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</si>
  <si>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</si>
  <si>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Proprietary - Non-Operating Interest Expense</t>
  </si>
  <si>
    <t>2022 Municipal Population:</t>
  </si>
  <si>
    <t>Local Fiscal Year Ended September 30, 2023</t>
  </si>
  <si>
    <t>Sewer / Wastewater Services</t>
  </si>
  <si>
    <t>Other Transportation Systems /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</si>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</sst>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ABF57-2CCA-44C0-88D3-F71D4154B310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75</v>
      </c>
      <c r="N4" s="98" t="s">
        <v>5</v>
      </c>
      <c r="O4" s="98" t="s">
        <v>76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257833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257833</v>
      </c>
      <c r="P5" s="105">
        <f>(O5/P$21)</f>
        <v>390.65606060606058</v>
      </c>
      <c r="Q5" s="106"/>
    </row>
    <row r="6" spans="1:134">
      <c r="A6" s="108"/>
      <c r="B6" s="109">
        <v>511</v>
      </c>
      <c r="C6" s="110" t="s">
        <v>19</v>
      </c>
      <c r="D6" s="111">
        <v>38939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38939</v>
      </c>
      <c r="P6" s="112">
        <f>(O6/P$21)</f>
        <v>58.99848484848485</v>
      </c>
      <c r="Q6" s="113"/>
    </row>
    <row r="7" spans="1:134">
      <c r="A7" s="108"/>
      <c r="B7" s="109">
        <v>513</v>
      </c>
      <c r="C7" s="110" t="s">
        <v>21</v>
      </c>
      <c r="D7" s="111">
        <v>96308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96308</v>
      </c>
      <c r="P7" s="112">
        <f>(O7/P$21)</f>
        <v>145.92121212121211</v>
      </c>
      <c r="Q7" s="113"/>
    </row>
    <row r="8" spans="1:134">
      <c r="A8" s="108"/>
      <c r="B8" s="109">
        <v>514</v>
      </c>
      <c r="C8" s="110" t="s">
        <v>22</v>
      </c>
      <c r="D8" s="111">
        <v>22746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22746</v>
      </c>
      <c r="P8" s="112">
        <f>(O8/P$21)</f>
        <v>34.463636363636361</v>
      </c>
      <c r="Q8" s="113"/>
    </row>
    <row r="9" spans="1:134">
      <c r="A9" s="108"/>
      <c r="B9" s="109">
        <v>519</v>
      </c>
      <c r="C9" s="110" t="s">
        <v>23</v>
      </c>
      <c r="D9" s="111">
        <v>99840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99840</v>
      </c>
      <c r="P9" s="112">
        <f>(O9/P$21)</f>
        <v>151.27272727272728</v>
      </c>
      <c r="Q9" s="113"/>
    </row>
    <row r="10" spans="1:134" ht="15.75">
      <c r="A10" s="114" t="s">
        <v>24</v>
      </c>
      <c r="B10" s="115"/>
      <c r="C10" s="116"/>
      <c r="D10" s="117">
        <f>SUM(D11:D11)</f>
        <v>343914</v>
      </c>
      <c r="E10" s="117">
        <f>SUM(E11:E11)</f>
        <v>0</v>
      </c>
      <c r="F10" s="117">
        <f>SUM(F11:F11)</f>
        <v>0</v>
      </c>
      <c r="G10" s="117">
        <f>SUM(G11:G11)</f>
        <v>0</v>
      </c>
      <c r="H10" s="117">
        <f>SUM(H11:H11)</f>
        <v>0</v>
      </c>
      <c r="I10" s="117">
        <f>SUM(I11:I11)</f>
        <v>0</v>
      </c>
      <c r="J10" s="117">
        <f>SUM(J11:J11)</f>
        <v>0</v>
      </c>
      <c r="K10" s="117">
        <f>SUM(K11:K11)</f>
        <v>0</v>
      </c>
      <c r="L10" s="117">
        <f>SUM(L11:L11)</f>
        <v>0</v>
      </c>
      <c r="M10" s="117">
        <f>SUM(M11:M11)</f>
        <v>0</v>
      </c>
      <c r="N10" s="117">
        <f>SUM(N11:N11)</f>
        <v>0</v>
      </c>
      <c r="O10" s="118">
        <f>SUM(D10:N10)</f>
        <v>343914</v>
      </c>
      <c r="P10" s="119">
        <f>(O10/P$21)</f>
        <v>521.08181818181822</v>
      </c>
      <c r="Q10" s="120"/>
    </row>
    <row r="11" spans="1:134">
      <c r="A11" s="108"/>
      <c r="B11" s="109">
        <v>522</v>
      </c>
      <c r="C11" s="110" t="s">
        <v>25</v>
      </c>
      <c r="D11" s="111">
        <v>343914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1">SUM(D11:N11)</f>
        <v>343914</v>
      </c>
      <c r="P11" s="112">
        <f>(O11/P$21)</f>
        <v>521.08181818181822</v>
      </c>
      <c r="Q11" s="113"/>
    </row>
    <row r="12" spans="1:134" ht="15.75">
      <c r="A12" s="114" t="s">
        <v>26</v>
      </c>
      <c r="B12" s="115"/>
      <c r="C12" s="116"/>
      <c r="D12" s="117">
        <f>SUM(D13:D14)</f>
        <v>0</v>
      </c>
      <c r="E12" s="117">
        <f>SUM(E13:E14)</f>
        <v>0</v>
      </c>
      <c r="F12" s="117">
        <f>SUM(F13:F14)</f>
        <v>0</v>
      </c>
      <c r="G12" s="117">
        <f>SUM(G13:G14)</f>
        <v>0</v>
      </c>
      <c r="H12" s="117">
        <f>SUM(H13:H14)</f>
        <v>0</v>
      </c>
      <c r="I12" s="117">
        <f>SUM(I13:I14)</f>
        <v>292672</v>
      </c>
      <c r="J12" s="117">
        <f>SUM(J13:J14)</f>
        <v>0</v>
      </c>
      <c r="K12" s="117">
        <f>SUM(K13:K14)</f>
        <v>0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292672</v>
      </c>
      <c r="P12" s="119">
        <f>(O12/P$21)</f>
        <v>443.44242424242424</v>
      </c>
      <c r="Q12" s="120"/>
    </row>
    <row r="13" spans="1:134">
      <c r="A13" s="108"/>
      <c r="B13" s="109">
        <v>533</v>
      </c>
      <c r="C13" s="110" t="s">
        <v>27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184741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8" si="2">SUM(D13:N13)</f>
        <v>184741</v>
      </c>
      <c r="P13" s="112">
        <f>(O13/P$21)</f>
        <v>279.91060606060609</v>
      </c>
      <c r="Q13" s="113"/>
    </row>
    <row r="14" spans="1:134">
      <c r="A14" s="108"/>
      <c r="B14" s="109">
        <v>535</v>
      </c>
      <c r="C14" s="110" t="s">
        <v>82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107931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107931</v>
      </c>
      <c r="P14" s="112">
        <f>(O14/P$21)</f>
        <v>163.53181818181818</v>
      </c>
      <c r="Q14" s="113"/>
    </row>
    <row r="15" spans="1:134" ht="15.75">
      <c r="A15" s="114" t="s">
        <v>28</v>
      </c>
      <c r="B15" s="115"/>
      <c r="C15" s="116"/>
      <c r="D15" s="117">
        <f>SUM(D16:D16)</f>
        <v>164087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 t="shared" si="2"/>
        <v>164087</v>
      </c>
      <c r="P15" s="119">
        <f>(O15/P$21)</f>
        <v>248.61666666666667</v>
      </c>
      <c r="Q15" s="120"/>
    </row>
    <row r="16" spans="1:134">
      <c r="A16" s="108"/>
      <c r="B16" s="109">
        <v>549</v>
      </c>
      <c r="C16" s="110" t="s">
        <v>83</v>
      </c>
      <c r="D16" s="111">
        <v>164087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164087</v>
      </c>
      <c r="P16" s="112">
        <f>(O16/P$21)</f>
        <v>248.61666666666667</v>
      </c>
      <c r="Q16" s="113"/>
    </row>
    <row r="17" spans="1:120" ht="15.75">
      <c r="A17" s="114" t="s">
        <v>30</v>
      </c>
      <c r="B17" s="115"/>
      <c r="C17" s="116"/>
      <c r="D17" s="117">
        <f>SUM(D18:D18)</f>
        <v>25944</v>
      </c>
      <c r="E17" s="117">
        <f>SUM(E18:E18)</f>
        <v>0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>SUM(D17:N17)</f>
        <v>25944</v>
      </c>
      <c r="P17" s="119">
        <f>(O17/P$21)</f>
        <v>39.309090909090912</v>
      </c>
      <c r="Q17" s="113"/>
    </row>
    <row r="18" spans="1:120" ht="15.75" thickBot="1">
      <c r="A18" s="108"/>
      <c r="B18" s="109">
        <v>572</v>
      </c>
      <c r="C18" s="110" t="s">
        <v>31</v>
      </c>
      <c r="D18" s="111">
        <v>25944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25944</v>
      </c>
      <c r="P18" s="112">
        <f>(O18/P$21)</f>
        <v>39.309090909090912</v>
      </c>
      <c r="Q18" s="113"/>
    </row>
    <row r="19" spans="1:120" ht="16.5" thickBot="1">
      <c r="A19" s="121" t="s">
        <v>10</v>
      </c>
      <c r="B19" s="122"/>
      <c r="C19" s="123"/>
      <c r="D19" s="124">
        <f>SUM(D5,D10,D12,D15,D17)</f>
        <v>791778</v>
      </c>
      <c r="E19" s="124">
        <f t="shared" ref="E19:N19" si="3">SUM(E5,E10,E12,E15,E17)</f>
        <v>0</v>
      </c>
      <c r="F19" s="124">
        <f t="shared" si="3"/>
        <v>0</v>
      </c>
      <c r="G19" s="124">
        <f t="shared" si="3"/>
        <v>0</v>
      </c>
      <c r="H19" s="124">
        <f t="shared" si="3"/>
        <v>0</v>
      </c>
      <c r="I19" s="124">
        <f t="shared" si="3"/>
        <v>292672</v>
      </c>
      <c r="J19" s="124">
        <f t="shared" si="3"/>
        <v>0</v>
      </c>
      <c r="K19" s="124">
        <f t="shared" si="3"/>
        <v>0</v>
      </c>
      <c r="L19" s="124">
        <f t="shared" si="3"/>
        <v>0</v>
      </c>
      <c r="M19" s="124">
        <f t="shared" si="3"/>
        <v>0</v>
      </c>
      <c r="N19" s="124">
        <f t="shared" si="3"/>
        <v>0</v>
      </c>
      <c r="O19" s="124">
        <f>SUM(D19:N19)</f>
        <v>1084450</v>
      </c>
      <c r="P19" s="125">
        <f>(O19/P$21)</f>
        <v>1643.1060606060605</v>
      </c>
      <c r="Q19" s="106"/>
      <c r="R19" s="12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</row>
    <row r="20" spans="1:120">
      <c r="A20" s="127"/>
      <c r="B20" s="128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</row>
    <row r="21" spans="1:120">
      <c r="A21" s="131"/>
      <c r="B21" s="132"/>
      <c r="C21" s="132"/>
      <c r="D21" s="133"/>
      <c r="E21" s="133"/>
      <c r="F21" s="133"/>
      <c r="G21" s="133"/>
      <c r="H21" s="133"/>
      <c r="I21" s="133"/>
      <c r="J21" s="133"/>
      <c r="K21" s="133"/>
      <c r="L21" s="133"/>
      <c r="M21" s="136" t="s">
        <v>84</v>
      </c>
      <c r="N21" s="136"/>
      <c r="O21" s="136"/>
      <c r="P21" s="134">
        <v>660</v>
      </c>
    </row>
    <row r="22" spans="1:120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40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288597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9" si="1">SUM(D5:M5)</f>
        <v>288597</v>
      </c>
      <c r="O5" s="61">
        <f t="shared" ref="O5:O19" si="2">(N5/O$21)</f>
        <v>485.85353535353534</v>
      </c>
      <c r="P5" s="62"/>
    </row>
    <row r="6" spans="1:133">
      <c r="A6" s="64"/>
      <c r="B6" s="65">
        <v>511</v>
      </c>
      <c r="C6" s="66" t="s">
        <v>19</v>
      </c>
      <c r="D6" s="67">
        <v>21122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21122</v>
      </c>
      <c r="O6" s="68">
        <f t="shared" si="2"/>
        <v>35.558922558922561</v>
      </c>
      <c r="P6" s="69"/>
    </row>
    <row r="7" spans="1:133">
      <c r="A7" s="64"/>
      <c r="B7" s="65">
        <v>512</v>
      </c>
      <c r="C7" s="66" t="s">
        <v>20</v>
      </c>
      <c r="D7" s="67">
        <v>69071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69071</v>
      </c>
      <c r="O7" s="68">
        <f t="shared" si="2"/>
        <v>116.28114478114477</v>
      </c>
      <c r="P7" s="69"/>
    </row>
    <row r="8" spans="1:133">
      <c r="A8" s="64"/>
      <c r="B8" s="65">
        <v>513</v>
      </c>
      <c r="C8" s="66" t="s">
        <v>21</v>
      </c>
      <c r="D8" s="67">
        <v>51923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51923</v>
      </c>
      <c r="O8" s="68">
        <f t="shared" si="2"/>
        <v>87.41245791245791</v>
      </c>
      <c r="P8" s="69"/>
    </row>
    <row r="9" spans="1:133">
      <c r="A9" s="64"/>
      <c r="B9" s="65">
        <v>514</v>
      </c>
      <c r="C9" s="66" t="s">
        <v>22</v>
      </c>
      <c r="D9" s="67">
        <v>23175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23175</v>
      </c>
      <c r="O9" s="68">
        <f t="shared" si="2"/>
        <v>39.015151515151516</v>
      </c>
      <c r="P9" s="69"/>
    </row>
    <row r="10" spans="1:133">
      <c r="A10" s="64"/>
      <c r="B10" s="65">
        <v>519</v>
      </c>
      <c r="C10" s="66" t="s">
        <v>52</v>
      </c>
      <c r="D10" s="67">
        <v>123306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123306</v>
      </c>
      <c r="O10" s="68">
        <f t="shared" si="2"/>
        <v>207.58585858585857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SUM(D12:D12)</f>
        <v>241742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241742</v>
      </c>
      <c r="O11" s="75">
        <f t="shared" si="2"/>
        <v>406.97306397306397</v>
      </c>
      <c r="P11" s="76"/>
    </row>
    <row r="12" spans="1:133">
      <c r="A12" s="64"/>
      <c r="B12" s="65">
        <v>522</v>
      </c>
      <c r="C12" s="66" t="s">
        <v>25</v>
      </c>
      <c r="D12" s="67">
        <v>241742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241742</v>
      </c>
      <c r="O12" s="68">
        <f t="shared" si="2"/>
        <v>406.97306397306397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SUM(D14:D14)</f>
        <v>0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106207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106207</v>
      </c>
      <c r="O13" s="75">
        <f t="shared" si="2"/>
        <v>178.79966329966331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106207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106207</v>
      </c>
      <c r="O14" s="68">
        <f t="shared" si="2"/>
        <v>178.79966329966331</v>
      </c>
      <c r="P14" s="69"/>
    </row>
    <row r="15" spans="1:133" ht="15.75">
      <c r="A15" s="70" t="s">
        <v>28</v>
      </c>
      <c r="B15" s="71"/>
      <c r="C15" s="72"/>
      <c r="D15" s="73">
        <f t="shared" ref="D15:M15" si="5">SUM(D16:D16)</f>
        <v>91836</v>
      </c>
      <c r="E15" s="73">
        <f t="shared" si="5"/>
        <v>0</v>
      </c>
      <c r="F15" s="73">
        <f t="shared" si="5"/>
        <v>0</v>
      </c>
      <c r="G15" s="73">
        <f t="shared" si="5"/>
        <v>0</v>
      </c>
      <c r="H15" s="73">
        <f t="shared" si="5"/>
        <v>0</v>
      </c>
      <c r="I15" s="73">
        <f t="shared" si="5"/>
        <v>0</v>
      </c>
      <c r="J15" s="73">
        <f t="shared" si="5"/>
        <v>0</v>
      </c>
      <c r="K15" s="73">
        <f t="shared" si="5"/>
        <v>0</v>
      </c>
      <c r="L15" s="73">
        <f t="shared" si="5"/>
        <v>0</v>
      </c>
      <c r="M15" s="73">
        <f t="shared" si="5"/>
        <v>0</v>
      </c>
      <c r="N15" s="73">
        <f t="shared" si="1"/>
        <v>91836</v>
      </c>
      <c r="O15" s="75">
        <f t="shared" si="2"/>
        <v>154.60606060606059</v>
      </c>
      <c r="P15" s="76"/>
    </row>
    <row r="16" spans="1:133">
      <c r="A16" s="64"/>
      <c r="B16" s="65">
        <v>541</v>
      </c>
      <c r="C16" s="66" t="s">
        <v>53</v>
      </c>
      <c r="D16" s="67">
        <v>91836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91836</v>
      </c>
      <c r="O16" s="68">
        <f t="shared" si="2"/>
        <v>154.60606060606059</v>
      </c>
      <c r="P16" s="69"/>
    </row>
    <row r="17" spans="1:119" ht="15.75">
      <c r="A17" s="70" t="s">
        <v>30</v>
      </c>
      <c r="B17" s="71"/>
      <c r="C17" s="72"/>
      <c r="D17" s="73">
        <f t="shared" ref="D17:M17" si="6">SUM(D18:D18)</f>
        <v>27091</v>
      </c>
      <c r="E17" s="73">
        <f t="shared" si="6"/>
        <v>0</v>
      </c>
      <c r="F17" s="73">
        <f t="shared" si="6"/>
        <v>0</v>
      </c>
      <c r="G17" s="73">
        <f t="shared" si="6"/>
        <v>0</v>
      </c>
      <c r="H17" s="73">
        <f t="shared" si="6"/>
        <v>0</v>
      </c>
      <c r="I17" s="73">
        <f t="shared" si="6"/>
        <v>0</v>
      </c>
      <c r="J17" s="73">
        <f t="shared" si="6"/>
        <v>0</v>
      </c>
      <c r="K17" s="73">
        <f t="shared" si="6"/>
        <v>0</v>
      </c>
      <c r="L17" s="73">
        <f t="shared" si="6"/>
        <v>0</v>
      </c>
      <c r="M17" s="73">
        <f t="shared" si="6"/>
        <v>0</v>
      </c>
      <c r="N17" s="73">
        <f t="shared" si="1"/>
        <v>27091</v>
      </c>
      <c r="O17" s="75">
        <f t="shared" si="2"/>
        <v>45.607744107744111</v>
      </c>
      <c r="P17" s="69"/>
    </row>
    <row r="18" spans="1:119" ht="15.75" thickBot="1">
      <c r="A18" s="64"/>
      <c r="B18" s="65">
        <v>572</v>
      </c>
      <c r="C18" s="66" t="s">
        <v>54</v>
      </c>
      <c r="D18" s="67">
        <v>27091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27091</v>
      </c>
      <c r="O18" s="68">
        <f t="shared" si="2"/>
        <v>45.607744107744111</v>
      </c>
      <c r="P18" s="69"/>
    </row>
    <row r="19" spans="1:119" ht="16.5" thickBot="1">
      <c r="A19" s="77" t="s">
        <v>10</v>
      </c>
      <c r="B19" s="78"/>
      <c r="C19" s="79"/>
      <c r="D19" s="80">
        <f>SUM(D5,D11,D13,D15,D17)</f>
        <v>649266</v>
      </c>
      <c r="E19" s="80">
        <f t="shared" ref="E19:M19" si="7">SUM(E5,E11,E13,E15,E17)</f>
        <v>0</v>
      </c>
      <c r="F19" s="80">
        <f t="shared" si="7"/>
        <v>0</v>
      </c>
      <c r="G19" s="80">
        <f t="shared" si="7"/>
        <v>0</v>
      </c>
      <c r="H19" s="80">
        <f t="shared" si="7"/>
        <v>0</v>
      </c>
      <c r="I19" s="80">
        <f t="shared" si="7"/>
        <v>106207</v>
      </c>
      <c r="J19" s="80">
        <f t="shared" si="7"/>
        <v>0</v>
      </c>
      <c r="K19" s="80">
        <f t="shared" si="7"/>
        <v>0</v>
      </c>
      <c r="L19" s="80">
        <f t="shared" si="7"/>
        <v>0</v>
      </c>
      <c r="M19" s="80">
        <f t="shared" si="7"/>
        <v>0</v>
      </c>
      <c r="N19" s="80">
        <f t="shared" si="1"/>
        <v>755473</v>
      </c>
      <c r="O19" s="81">
        <f t="shared" si="2"/>
        <v>1271.8400673400674</v>
      </c>
      <c r="P19" s="62"/>
      <c r="Q19" s="82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</row>
    <row r="20" spans="1:119">
      <c r="A20" s="84"/>
      <c r="B20" s="85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  <row r="21" spans="1:119">
      <c r="A21" s="88"/>
      <c r="B21" s="89"/>
      <c r="C21" s="89"/>
      <c r="D21" s="90"/>
      <c r="E21" s="90"/>
      <c r="F21" s="90"/>
      <c r="G21" s="90"/>
      <c r="H21" s="90"/>
      <c r="I21" s="90"/>
      <c r="J21" s="90"/>
      <c r="K21" s="90"/>
      <c r="L21" s="174" t="s">
        <v>55</v>
      </c>
      <c r="M21" s="174"/>
      <c r="N21" s="174"/>
      <c r="O21" s="91">
        <v>594</v>
      </c>
    </row>
    <row r="22" spans="1:119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  <row r="23" spans="1:119" ht="15.75" customHeight="1" thickBot="1">
      <c r="A23" s="178" t="s">
        <v>37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292978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292978</v>
      </c>
      <c r="O5" s="30">
        <f t="shared" ref="O5:O20" si="2">(N5/O$22)</f>
        <v>488.29666666666668</v>
      </c>
      <c r="P5" s="6"/>
    </row>
    <row r="6" spans="1:133">
      <c r="A6" s="12"/>
      <c r="B6" s="42">
        <v>511</v>
      </c>
      <c r="C6" s="19" t="s">
        <v>19</v>
      </c>
      <c r="D6" s="43">
        <v>19120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19120</v>
      </c>
      <c r="O6" s="44">
        <f t="shared" si="2"/>
        <v>31.866666666666667</v>
      </c>
      <c r="P6" s="9"/>
    </row>
    <row r="7" spans="1:133">
      <c r="A7" s="12"/>
      <c r="B7" s="42">
        <v>512</v>
      </c>
      <c r="C7" s="19" t="s">
        <v>20</v>
      </c>
      <c r="D7" s="43">
        <v>49680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49680</v>
      </c>
      <c r="O7" s="44">
        <f t="shared" si="2"/>
        <v>82.8</v>
      </c>
      <c r="P7" s="9"/>
    </row>
    <row r="8" spans="1:133">
      <c r="A8" s="12"/>
      <c r="B8" s="42">
        <v>513</v>
      </c>
      <c r="C8" s="19" t="s">
        <v>21</v>
      </c>
      <c r="D8" s="43">
        <v>96370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96370</v>
      </c>
      <c r="O8" s="44">
        <f t="shared" si="2"/>
        <v>160.61666666666667</v>
      </c>
      <c r="P8" s="9"/>
    </row>
    <row r="9" spans="1:133">
      <c r="A9" s="12"/>
      <c r="B9" s="42">
        <v>514</v>
      </c>
      <c r="C9" s="19" t="s">
        <v>22</v>
      </c>
      <c r="D9" s="43">
        <v>21000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21000</v>
      </c>
      <c r="O9" s="44">
        <f t="shared" si="2"/>
        <v>35</v>
      </c>
      <c r="P9" s="9"/>
    </row>
    <row r="10" spans="1:133">
      <c r="A10" s="12"/>
      <c r="B10" s="42">
        <v>515</v>
      </c>
      <c r="C10" s="19" t="s">
        <v>35</v>
      </c>
      <c r="D10" s="43">
        <v>7263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7263</v>
      </c>
      <c r="O10" s="44">
        <f t="shared" si="2"/>
        <v>12.105</v>
      </c>
      <c r="P10" s="9"/>
    </row>
    <row r="11" spans="1:133">
      <c r="A11" s="12"/>
      <c r="B11" s="42">
        <v>519</v>
      </c>
      <c r="C11" s="19" t="s">
        <v>23</v>
      </c>
      <c r="D11" s="43">
        <v>99545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99545</v>
      </c>
      <c r="O11" s="44">
        <f t="shared" si="2"/>
        <v>165.90833333333333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223811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223811</v>
      </c>
      <c r="O12" s="41">
        <f t="shared" si="2"/>
        <v>373.01833333333332</v>
      </c>
      <c r="P12" s="10"/>
    </row>
    <row r="13" spans="1:133">
      <c r="A13" s="12"/>
      <c r="B13" s="42">
        <v>522</v>
      </c>
      <c r="C13" s="19" t="s">
        <v>25</v>
      </c>
      <c r="D13" s="43">
        <v>223811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223811</v>
      </c>
      <c r="O13" s="44">
        <f t="shared" si="2"/>
        <v>373.01833333333332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112214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112214</v>
      </c>
      <c r="O14" s="41">
        <f t="shared" si="2"/>
        <v>187.02333333333334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112214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112214</v>
      </c>
      <c r="O15" s="44">
        <f t="shared" si="2"/>
        <v>187.02333333333334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80093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80093</v>
      </c>
      <c r="O16" s="41">
        <f t="shared" si="2"/>
        <v>133.48833333333334</v>
      </c>
      <c r="P16" s="10"/>
    </row>
    <row r="17" spans="1:119">
      <c r="A17" s="12"/>
      <c r="B17" s="42">
        <v>541</v>
      </c>
      <c r="C17" s="19" t="s">
        <v>29</v>
      </c>
      <c r="D17" s="43">
        <v>80093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80093</v>
      </c>
      <c r="O17" s="44">
        <f t="shared" si="2"/>
        <v>133.48833333333334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25904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25904</v>
      </c>
      <c r="O18" s="41">
        <f t="shared" si="2"/>
        <v>43.173333333333332</v>
      </c>
      <c r="P18" s="9"/>
    </row>
    <row r="19" spans="1:119" ht="15.75" thickBot="1">
      <c r="A19" s="12"/>
      <c r="B19" s="42">
        <v>572</v>
      </c>
      <c r="C19" s="19" t="s">
        <v>31</v>
      </c>
      <c r="D19" s="43">
        <v>25904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25904</v>
      </c>
      <c r="O19" s="44">
        <f t="shared" si="2"/>
        <v>43.173333333333332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622786</v>
      </c>
      <c r="E20" s="14">
        <f t="shared" ref="E20:M20" si="7">SUM(E5,E12,E14,E16,E18)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112214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735000</v>
      </c>
      <c r="O20" s="35">
        <f t="shared" si="2"/>
        <v>1225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45</v>
      </c>
      <c r="M22" s="160"/>
      <c r="N22" s="160"/>
      <c r="O22" s="39">
        <v>600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245157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245157</v>
      </c>
      <c r="O5" s="30">
        <f t="shared" ref="O5:O22" si="2">(N5/O$24)</f>
        <v>405.21818181818179</v>
      </c>
      <c r="P5" s="6"/>
    </row>
    <row r="6" spans="1:133">
      <c r="A6" s="12"/>
      <c r="B6" s="42">
        <v>511</v>
      </c>
      <c r="C6" s="19" t="s">
        <v>19</v>
      </c>
      <c r="D6" s="43">
        <v>19380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19380</v>
      </c>
      <c r="O6" s="44">
        <f t="shared" si="2"/>
        <v>32.033057851239668</v>
      </c>
      <c r="P6" s="9"/>
    </row>
    <row r="7" spans="1:133">
      <c r="A7" s="12"/>
      <c r="B7" s="42">
        <v>512</v>
      </c>
      <c r="C7" s="19" t="s">
        <v>20</v>
      </c>
      <c r="D7" s="43">
        <v>49680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49680</v>
      </c>
      <c r="O7" s="44">
        <f t="shared" si="2"/>
        <v>82.115702479338836</v>
      </c>
      <c r="P7" s="9"/>
    </row>
    <row r="8" spans="1:133">
      <c r="A8" s="12"/>
      <c r="B8" s="42">
        <v>513</v>
      </c>
      <c r="C8" s="19" t="s">
        <v>21</v>
      </c>
      <c r="D8" s="43">
        <v>81324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81324</v>
      </c>
      <c r="O8" s="44">
        <f t="shared" si="2"/>
        <v>134.4198347107438</v>
      </c>
      <c r="P8" s="9"/>
    </row>
    <row r="9" spans="1:133">
      <c r="A9" s="12"/>
      <c r="B9" s="42">
        <v>514</v>
      </c>
      <c r="C9" s="19" t="s">
        <v>22</v>
      </c>
      <c r="D9" s="43">
        <v>21000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21000</v>
      </c>
      <c r="O9" s="44">
        <f t="shared" si="2"/>
        <v>34.710743801652896</v>
      </c>
      <c r="P9" s="9"/>
    </row>
    <row r="10" spans="1:133">
      <c r="A10" s="12"/>
      <c r="B10" s="42">
        <v>515</v>
      </c>
      <c r="C10" s="19" t="s">
        <v>35</v>
      </c>
      <c r="D10" s="43">
        <v>13443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13443</v>
      </c>
      <c r="O10" s="44">
        <f t="shared" si="2"/>
        <v>22.2198347107438</v>
      </c>
      <c r="P10" s="9"/>
    </row>
    <row r="11" spans="1:133">
      <c r="A11" s="12"/>
      <c r="B11" s="42">
        <v>519</v>
      </c>
      <c r="C11" s="19" t="s">
        <v>23</v>
      </c>
      <c r="D11" s="43">
        <v>60330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60330</v>
      </c>
      <c r="O11" s="44">
        <f t="shared" si="2"/>
        <v>99.719008264462815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240181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240181</v>
      </c>
      <c r="O12" s="41">
        <f t="shared" si="2"/>
        <v>396.99338842975209</v>
      </c>
      <c r="P12" s="10"/>
    </row>
    <row r="13" spans="1:133">
      <c r="A13" s="12"/>
      <c r="B13" s="42">
        <v>522</v>
      </c>
      <c r="C13" s="19" t="s">
        <v>25</v>
      </c>
      <c r="D13" s="43">
        <v>240181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240181</v>
      </c>
      <c r="O13" s="44">
        <f t="shared" si="2"/>
        <v>396.99338842975209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113025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113025</v>
      </c>
      <c r="O14" s="41">
        <f t="shared" si="2"/>
        <v>186.81818181818181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113025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113025</v>
      </c>
      <c r="O15" s="44">
        <f t="shared" si="2"/>
        <v>186.81818181818181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72523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72523</v>
      </c>
      <c r="O16" s="41">
        <f t="shared" si="2"/>
        <v>119.87272727272727</v>
      </c>
      <c r="P16" s="10"/>
    </row>
    <row r="17" spans="1:119">
      <c r="A17" s="12"/>
      <c r="B17" s="42">
        <v>541</v>
      </c>
      <c r="C17" s="19" t="s">
        <v>29</v>
      </c>
      <c r="D17" s="43">
        <v>72523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72523</v>
      </c>
      <c r="O17" s="44">
        <f t="shared" si="2"/>
        <v>119.87272727272727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471697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471697</v>
      </c>
      <c r="O18" s="41">
        <f t="shared" si="2"/>
        <v>779.66446280991738</v>
      </c>
      <c r="P18" s="10"/>
    </row>
    <row r="19" spans="1:119">
      <c r="A19" s="45"/>
      <c r="B19" s="46">
        <v>559</v>
      </c>
      <c r="C19" s="47" t="s">
        <v>40</v>
      </c>
      <c r="D19" s="43">
        <v>471697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471697</v>
      </c>
      <c r="O19" s="44">
        <f t="shared" si="2"/>
        <v>779.66446280991738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SUM(D21:D21)</f>
        <v>62891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62891</v>
      </c>
      <c r="O20" s="41">
        <f t="shared" si="2"/>
        <v>103.95206611570248</v>
      </c>
      <c r="P20" s="9"/>
    </row>
    <row r="21" spans="1:119" ht="15.75" thickBot="1">
      <c r="A21" s="12"/>
      <c r="B21" s="42">
        <v>572</v>
      </c>
      <c r="C21" s="19" t="s">
        <v>31</v>
      </c>
      <c r="D21" s="43">
        <v>62891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62891</v>
      </c>
      <c r="O21" s="44">
        <f t="shared" si="2"/>
        <v>103.95206611570248</v>
      </c>
      <c r="P21" s="9"/>
    </row>
    <row r="22" spans="1:119" ht="16.5" thickBot="1">
      <c r="A22" s="13" t="s">
        <v>10</v>
      </c>
      <c r="B22" s="21"/>
      <c r="C22" s="20"/>
      <c r="D22" s="14">
        <f>SUM(D5,D12,D14,D16,D18,D20)</f>
        <v>1092449</v>
      </c>
      <c r="E22" s="14">
        <f t="shared" ref="E22:M22" si="8">SUM(E5,E12,E14,E16,E18,E20)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113025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1205474</v>
      </c>
      <c r="O22" s="35">
        <f t="shared" si="2"/>
        <v>1992.5190082644629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43</v>
      </c>
      <c r="M24" s="160"/>
      <c r="N24" s="160"/>
      <c r="O24" s="39">
        <v>605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242436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242436</v>
      </c>
      <c r="O5" s="30">
        <f t="shared" ref="O5:O22" si="2">(N5/O$24)</f>
        <v>408.14141414141415</v>
      </c>
      <c r="P5" s="6"/>
    </row>
    <row r="6" spans="1:133">
      <c r="A6" s="12"/>
      <c r="B6" s="42">
        <v>511</v>
      </c>
      <c r="C6" s="19" t="s">
        <v>19</v>
      </c>
      <c r="D6" s="43">
        <v>19380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19380</v>
      </c>
      <c r="O6" s="44">
        <f t="shared" si="2"/>
        <v>32.626262626262623</v>
      </c>
      <c r="P6" s="9"/>
    </row>
    <row r="7" spans="1:133">
      <c r="A7" s="12"/>
      <c r="B7" s="42">
        <v>512</v>
      </c>
      <c r="C7" s="19" t="s">
        <v>20</v>
      </c>
      <c r="D7" s="43">
        <v>49680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49680</v>
      </c>
      <c r="O7" s="44">
        <f t="shared" si="2"/>
        <v>83.63636363636364</v>
      </c>
      <c r="P7" s="9"/>
    </row>
    <row r="8" spans="1:133">
      <c r="A8" s="12"/>
      <c r="B8" s="42">
        <v>513</v>
      </c>
      <c r="C8" s="19" t="s">
        <v>21</v>
      </c>
      <c r="D8" s="43">
        <v>75544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75544</v>
      </c>
      <c r="O8" s="44">
        <f t="shared" si="2"/>
        <v>127.17845117845118</v>
      </c>
      <c r="P8" s="9"/>
    </row>
    <row r="9" spans="1:133">
      <c r="A9" s="12"/>
      <c r="B9" s="42">
        <v>514</v>
      </c>
      <c r="C9" s="19" t="s">
        <v>22</v>
      </c>
      <c r="D9" s="43">
        <v>20750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20750</v>
      </c>
      <c r="O9" s="44">
        <f t="shared" si="2"/>
        <v>34.932659932659931</v>
      </c>
      <c r="P9" s="9"/>
    </row>
    <row r="10" spans="1:133">
      <c r="A10" s="12"/>
      <c r="B10" s="42">
        <v>515</v>
      </c>
      <c r="C10" s="19" t="s">
        <v>35</v>
      </c>
      <c r="D10" s="43">
        <v>18580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18580</v>
      </c>
      <c r="O10" s="44">
        <f t="shared" si="2"/>
        <v>31.27946127946128</v>
      </c>
      <c r="P10" s="9"/>
    </row>
    <row r="11" spans="1:133">
      <c r="A11" s="12"/>
      <c r="B11" s="42">
        <v>519</v>
      </c>
      <c r="C11" s="19" t="s">
        <v>23</v>
      </c>
      <c r="D11" s="43">
        <v>58502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58502</v>
      </c>
      <c r="O11" s="44">
        <f t="shared" si="2"/>
        <v>98.488215488215488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204630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204630</v>
      </c>
      <c r="O12" s="41">
        <f t="shared" si="2"/>
        <v>344.49494949494948</v>
      </c>
      <c r="P12" s="10"/>
    </row>
    <row r="13" spans="1:133">
      <c r="A13" s="12"/>
      <c r="B13" s="42">
        <v>522</v>
      </c>
      <c r="C13" s="19" t="s">
        <v>25</v>
      </c>
      <c r="D13" s="43">
        <v>204630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204630</v>
      </c>
      <c r="O13" s="44">
        <f t="shared" si="2"/>
        <v>344.49494949494948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106861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106861</v>
      </c>
      <c r="O14" s="41">
        <f t="shared" si="2"/>
        <v>179.90067340067341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106861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106861</v>
      </c>
      <c r="O15" s="44">
        <f t="shared" si="2"/>
        <v>179.90067340067341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118141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118141</v>
      </c>
      <c r="O16" s="41">
        <f t="shared" si="2"/>
        <v>198.8905723905724</v>
      </c>
      <c r="P16" s="10"/>
    </row>
    <row r="17" spans="1:119">
      <c r="A17" s="12"/>
      <c r="B17" s="42">
        <v>541</v>
      </c>
      <c r="C17" s="19" t="s">
        <v>29</v>
      </c>
      <c r="D17" s="43">
        <v>118141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118141</v>
      </c>
      <c r="O17" s="44">
        <f t="shared" si="2"/>
        <v>198.8905723905724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109557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109557</v>
      </c>
      <c r="O18" s="41">
        <f t="shared" si="2"/>
        <v>184.43939393939394</v>
      </c>
      <c r="P18" s="10"/>
    </row>
    <row r="19" spans="1:119">
      <c r="A19" s="45"/>
      <c r="B19" s="46">
        <v>559</v>
      </c>
      <c r="C19" s="47" t="s">
        <v>40</v>
      </c>
      <c r="D19" s="43">
        <v>109557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109557</v>
      </c>
      <c r="O19" s="44">
        <f t="shared" si="2"/>
        <v>184.43939393939394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SUM(D21:D21)</f>
        <v>71523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71523</v>
      </c>
      <c r="O20" s="41">
        <f t="shared" si="2"/>
        <v>120.40909090909091</v>
      </c>
      <c r="P20" s="9"/>
    </row>
    <row r="21" spans="1:119" ht="15.75" thickBot="1">
      <c r="A21" s="12"/>
      <c r="B21" s="42">
        <v>572</v>
      </c>
      <c r="C21" s="19" t="s">
        <v>31</v>
      </c>
      <c r="D21" s="43">
        <v>71523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71523</v>
      </c>
      <c r="O21" s="44">
        <f t="shared" si="2"/>
        <v>120.40909090909091</v>
      </c>
      <c r="P21" s="9"/>
    </row>
    <row r="22" spans="1:119" ht="16.5" thickBot="1">
      <c r="A22" s="13" t="s">
        <v>10</v>
      </c>
      <c r="B22" s="21"/>
      <c r="C22" s="20"/>
      <c r="D22" s="14">
        <f>SUM(D5,D12,D14,D16,D18,D20)</f>
        <v>746287</v>
      </c>
      <c r="E22" s="14">
        <f t="shared" ref="E22:M22" si="8">SUM(E5,E12,E14,E16,E18,E20)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106861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853148</v>
      </c>
      <c r="O22" s="35">
        <f t="shared" si="2"/>
        <v>1436.2760942760942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41</v>
      </c>
      <c r="M24" s="160"/>
      <c r="N24" s="160"/>
      <c r="O24" s="39">
        <v>594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246387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246387</v>
      </c>
      <c r="O5" s="30">
        <f t="shared" ref="O5:O20" si="2">(N5/O$22)</f>
        <v>410.64499999999998</v>
      </c>
      <c r="P5" s="6"/>
    </row>
    <row r="6" spans="1:133">
      <c r="A6" s="12"/>
      <c r="B6" s="42">
        <v>511</v>
      </c>
      <c r="C6" s="19" t="s">
        <v>19</v>
      </c>
      <c r="D6" s="43">
        <v>19105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19105</v>
      </c>
      <c r="O6" s="44">
        <f t="shared" si="2"/>
        <v>31.841666666666665</v>
      </c>
      <c r="P6" s="9"/>
    </row>
    <row r="7" spans="1:133">
      <c r="A7" s="12"/>
      <c r="B7" s="42">
        <v>512</v>
      </c>
      <c r="C7" s="19" t="s">
        <v>20</v>
      </c>
      <c r="D7" s="43">
        <v>51520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51520</v>
      </c>
      <c r="O7" s="44">
        <f t="shared" si="2"/>
        <v>85.86666666666666</v>
      </c>
      <c r="P7" s="9"/>
    </row>
    <row r="8" spans="1:133">
      <c r="A8" s="12"/>
      <c r="B8" s="42">
        <v>513</v>
      </c>
      <c r="C8" s="19" t="s">
        <v>21</v>
      </c>
      <c r="D8" s="43">
        <v>79737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79737</v>
      </c>
      <c r="O8" s="44">
        <f t="shared" si="2"/>
        <v>132.89500000000001</v>
      </c>
      <c r="P8" s="9"/>
    </row>
    <row r="9" spans="1:133">
      <c r="A9" s="12"/>
      <c r="B9" s="42">
        <v>514</v>
      </c>
      <c r="C9" s="19" t="s">
        <v>22</v>
      </c>
      <c r="D9" s="43">
        <v>19955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19955</v>
      </c>
      <c r="O9" s="44">
        <f t="shared" si="2"/>
        <v>33.258333333333333</v>
      </c>
      <c r="P9" s="9"/>
    </row>
    <row r="10" spans="1:133">
      <c r="A10" s="12"/>
      <c r="B10" s="42">
        <v>515</v>
      </c>
      <c r="C10" s="19" t="s">
        <v>35</v>
      </c>
      <c r="D10" s="43">
        <v>13223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13223</v>
      </c>
      <c r="O10" s="44">
        <f t="shared" si="2"/>
        <v>22.038333333333334</v>
      </c>
      <c r="P10" s="9"/>
    </row>
    <row r="11" spans="1:133">
      <c r="A11" s="12"/>
      <c r="B11" s="42">
        <v>519</v>
      </c>
      <c r="C11" s="19" t="s">
        <v>23</v>
      </c>
      <c r="D11" s="43">
        <v>62847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62847</v>
      </c>
      <c r="O11" s="44">
        <f t="shared" si="2"/>
        <v>104.745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202394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202394</v>
      </c>
      <c r="O12" s="41">
        <f t="shared" si="2"/>
        <v>337.32333333333332</v>
      </c>
      <c r="P12" s="10"/>
    </row>
    <row r="13" spans="1:133">
      <c r="A13" s="12"/>
      <c r="B13" s="42">
        <v>522</v>
      </c>
      <c r="C13" s="19" t="s">
        <v>25</v>
      </c>
      <c r="D13" s="43">
        <v>202394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202394</v>
      </c>
      <c r="O13" s="44">
        <f t="shared" si="2"/>
        <v>337.32333333333332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117936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117936</v>
      </c>
      <c r="O14" s="41">
        <f t="shared" si="2"/>
        <v>196.56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117936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117936</v>
      </c>
      <c r="O15" s="44">
        <f t="shared" si="2"/>
        <v>196.56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95763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95763</v>
      </c>
      <c r="O16" s="41">
        <f t="shared" si="2"/>
        <v>159.60499999999999</v>
      </c>
      <c r="P16" s="10"/>
    </row>
    <row r="17" spans="1:119">
      <c r="A17" s="12"/>
      <c r="B17" s="42">
        <v>541</v>
      </c>
      <c r="C17" s="19" t="s">
        <v>29</v>
      </c>
      <c r="D17" s="43">
        <v>95763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95763</v>
      </c>
      <c r="O17" s="44">
        <f t="shared" si="2"/>
        <v>159.60499999999999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112096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112096</v>
      </c>
      <c r="O18" s="41">
        <f t="shared" si="2"/>
        <v>186.82666666666665</v>
      </c>
      <c r="P18" s="9"/>
    </row>
    <row r="19" spans="1:119" ht="15.75" thickBot="1">
      <c r="A19" s="12"/>
      <c r="B19" s="42">
        <v>572</v>
      </c>
      <c r="C19" s="19" t="s">
        <v>31</v>
      </c>
      <c r="D19" s="43">
        <v>112096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112096</v>
      </c>
      <c r="O19" s="44">
        <f t="shared" si="2"/>
        <v>186.82666666666665</v>
      </c>
      <c r="P19" s="9"/>
    </row>
    <row r="20" spans="1:119" ht="16.5" thickBot="1">
      <c r="A20" s="13" t="s">
        <v>10</v>
      </c>
      <c r="B20" s="21"/>
      <c r="C20" s="20"/>
      <c r="D20" s="14">
        <f>SUM(D5,D12,D14,D16,D18)</f>
        <v>656640</v>
      </c>
      <c r="E20" s="14">
        <f t="shared" ref="E20:M20" si="7">SUM(E5,E12,E14,E16,E18)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117936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774576</v>
      </c>
      <c r="O20" s="35">
        <f t="shared" si="2"/>
        <v>1290.96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36</v>
      </c>
      <c r="M22" s="160"/>
      <c r="N22" s="160"/>
      <c r="O22" s="39">
        <v>600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204417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204417</v>
      </c>
      <c r="O5" s="30">
        <f t="shared" ref="O5:O19" si="2">(N5/O$21)</f>
        <v>320.40282131661439</v>
      </c>
      <c r="P5" s="6"/>
    </row>
    <row r="6" spans="1:133">
      <c r="A6" s="12"/>
      <c r="B6" s="42">
        <v>511</v>
      </c>
      <c r="C6" s="19" t="s">
        <v>19</v>
      </c>
      <c r="D6" s="43">
        <v>17770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17770</v>
      </c>
      <c r="O6" s="44">
        <f t="shared" si="2"/>
        <v>27.852664576802507</v>
      </c>
      <c r="P6" s="9"/>
    </row>
    <row r="7" spans="1:133">
      <c r="A7" s="12"/>
      <c r="B7" s="42">
        <v>512</v>
      </c>
      <c r="C7" s="19" t="s">
        <v>20</v>
      </c>
      <c r="D7" s="43">
        <v>49355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49355</v>
      </c>
      <c r="O7" s="44">
        <f t="shared" si="2"/>
        <v>77.358934169278996</v>
      </c>
      <c r="P7" s="9"/>
    </row>
    <row r="8" spans="1:133">
      <c r="A8" s="12"/>
      <c r="B8" s="42">
        <v>513</v>
      </c>
      <c r="C8" s="19" t="s">
        <v>21</v>
      </c>
      <c r="D8" s="43">
        <v>64980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64980</v>
      </c>
      <c r="O8" s="44">
        <f t="shared" si="2"/>
        <v>101.84952978056427</v>
      </c>
      <c r="P8" s="9"/>
    </row>
    <row r="9" spans="1:133">
      <c r="A9" s="12"/>
      <c r="B9" s="42">
        <v>514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28.213166144200628</v>
      </c>
      <c r="P9" s="9"/>
    </row>
    <row r="10" spans="1:133">
      <c r="A10" s="12"/>
      <c r="B10" s="42">
        <v>519</v>
      </c>
      <c r="C10" s="19" t="s">
        <v>23</v>
      </c>
      <c r="D10" s="43">
        <v>54312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54312</v>
      </c>
      <c r="O10" s="44">
        <f t="shared" si="2"/>
        <v>85.128526645768019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174380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174380</v>
      </c>
      <c r="O11" s="41">
        <f t="shared" si="2"/>
        <v>273.32288401253919</v>
      </c>
      <c r="P11" s="10"/>
    </row>
    <row r="12" spans="1:133">
      <c r="A12" s="12"/>
      <c r="B12" s="42">
        <v>522</v>
      </c>
      <c r="C12" s="19" t="s">
        <v>25</v>
      </c>
      <c r="D12" s="43">
        <v>174380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174380</v>
      </c>
      <c r="O12" s="44">
        <f t="shared" si="2"/>
        <v>273.32288401253919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125072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125072</v>
      </c>
      <c r="O13" s="41">
        <f t="shared" si="2"/>
        <v>196.03761755485894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125072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125072</v>
      </c>
      <c r="O14" s="44">
        <f t="shared" si="2"/>
        <v>196.03761755485894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136179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136179</v>
      </c>
      <c r="O15" s="41">
        <f t="shared" si="2"/>
        <v>213.44670846394985</v>
      </c>
      <c r="P15" s="10"/>
    </row>
    <row r="16" spans="1:133">
      <c r="A16" s="12"/>
      <c r="B16" s="42">
        <v>541</v>
      </c>
      <c r="C16" s="19" t="s">
        <v>29</v>
      </c>
      <c r="D16" s="43">
        <v>136179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136179</v>
      </c>
      <c r="O16" s="44">
        <f t="shared" si="2"/>
        <v>213.44670846394985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87203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87203</v>
      </c>
      <c r="O17" s="41">
        <f t="shared" si="2"/>
        <v>136.68181818181819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87203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87203</v>
      </c>
      <c r="O18" s="44">
        <f t="shared" si="2"/>
        <v>136.68181818181819</v>
      </c>
      <c r="P18" s="9"/>
    </row>
    <row r="19" spans="1:119" ht="16.5" thickBot="1">
      <c r="A19" s="13" t="s">
        <v>10</v>
      </c>
      <c r="B19" s="21"/>
      <c r="C19" s="20"/>
      <c r="D19" s="14">
        <f>SUM(D5,D11,D13,D15,D17)</f>
        <v>602179</v>
      </c>
      <c r="E19" s="14">
        <f t="shared" ref="E19:M19" si="7">SUM(E5,E11,E13,E15,E17)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125072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727251</v>
      </c>
      <c r="O19" s="35">
        <f t="shared" si="2"/>
        <v>1139.8918495297805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32</v>
      </c>
      <c r="M21" s="160"/>
      <c r="N21" s="160"/>
      <c r="O21" s="39">
        <v>638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249827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249827</v>
      </c>
      <c r="O5" s="30">
        <f t="shared" ref="O5:O22" si="2">(N5/O$24)</f>
        <v>392.80974842767296</v>
      </c>
      <c r="P5" s="6"/>
    </row>
    <row r="6" spans="1:133">
      <c r="A6" s="12"/>
      <c r="B6" s="42">
        <v>511</v>
      </c>
      <c r="C6" s="19" t="s">
        <v>19</v>
      </c>
      <c r="D6" s="43">
        <v>16860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16860</v>
      </c>
      <c r="O6" s="44">
        <f t="shared" si="2"/>
        <v>26.509433962264151</v>
      </c>
      <c r="P6" s="9"/>
    </row>
    <row r="7" spans="1:133">
      <c r="A7" s="12"/>
      <c r="B7" s="42">
        <v>512</v>
      </c>
      <c r="C7" s="19" t="s">
        <v>20</v>
      </c>
      <c r="D7" s="43">
        <v>54456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54456</v>
      </c>
      <c r="O7" s="44">
        <f t="shared" si="2"/>
        <v>85.622641509433961</v>
      </c>
      <c r="P7" s="9"/>
    </row>
    <row r="8" spans="1:133">
      <c r="A8" s="12"/>
      <c r="B8" s="42">
        <v>513</v>
      </c>
      <c r="C8" s="19" t="s">
        <v>21</v>
      </c>
      <c r="D8" s="43">
        <v>74917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74917</v>
      </c>
      <c r="O8" s="44">
        <f t="shared" si="2"/>
        <v>117.79402515723271</v>
      </c>
      <c r="P8" s="9"/>
    </row>
    <row r="9" spans="1:133">
      <c r="A9" s="12"/>
      <c r="B9" s="42">
        <v>514</v>
      </c>
      <c r="C9" s="19" t="s">
        <v>22</v>
      </c>
      <c r="D9" s="43">
        <v>18491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18491</v>
      </c>
      <c r="O9" s="44">
        <f t="shared" si="2"/>
        <v>29.073899371069182</v>
      </c>
      <c r="P9" s="9"/>
    </row>
    <row r="10" spans="1:133">
      <c r="A10" s="12"/>
      <c r="B10" s="42">
        <v>519</v>
      </c>
      <c r="C10" s="19" t="s">
        <v>23</v>
      </c>
      <c r="D10" s="43">
        <v>85103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85103</v>
      </c>
      <c r="O10" s="44">
        <f t="shared" si="2"/>
        <v>133.80974842767296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188949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188949</v>
      </c>
      <c r="O11" s="41">
        <f t="shared" si="2"/>
        <v>297.08962264150944</v>
      </c>
      <c r="P11" s="10"/>
    </row>
    <row r="12" spans="1:133">
      <c r="A12" s="12"/>
      <c r="B12" s="42">
        <v>521</v>
      </c>
      <c r="C12" s="19" t="s">
        <v>47</v>
      </c>
      <c r="D12" s="43">
        <v>9588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9588</v>
      </c>
      <c r="O12" s="44">
        <f t="shared" si="2"/>
        <v>15.075471698113208</v>
      </c>
      <c r="P12" s="9"/>
    </row>
    <row r="13" spans="1:133">
      <c r="A13" s="12"/>
      <c r="B13" s="42">
        <v>522</v>
      </c>
      <c r="C13" s="19" t="s">
        <v>25</v>
      </c>
      <c r="D13" s="43">
        <v>179361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179361</v>
      </c>
      <c r="O13" s="44">
        <f t="shared" si="2"/>
        <v>282.0141509433962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117383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117383</v>
      </c>
      <c r="O14" s="41">
        <f t="shared" si="2"/>
        <v>184.56446540880503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117383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117383</v>
      </c>
      <c r="O15" s="44">
        <f t="shared" si="2"/>
        <v>184.56446540880503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88240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88240</v>
      </c>
      <c r="O16" s="41">
        <f t="shared" si="2"/>
        <v>138.74213836477986</v>
      </c>
      <c r="P16" s="10"/>
    </row>
    <row r="17" spans="1:119">
      <c r="A17" s="12"/>
      <c r="B17" s="42">
        <v>541</v>
      </c>
      <c r="C17" s="19" t="s">
        <v>29</v>
      </c>
      <c r="D17" s="43">
        <v>88240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88240</v>
      </c>
      <c r="O17" s="44">
        <f t="shared" si="2"/>
        <v>138.74213836477986</v>
      </c>
      <c r="P17" s="9"/>
    </row>
    <row r="18" spans="1:119" ht="15.75">
      <c r="A18" s="26" t="s">
        <v>48</v>
      </c>
      <c r="B18" s="27"/>
      <c r="C18" s="28"/>
      <c r="D18" s="29">
        <f t="shared" ref="D18:M18" si="6">SUM(D19:D19)</f>
        <v>1393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1393</v>
      </c>
      <c r="O18" s="41">
        <f t="shared" si="2"/>
        <v>2.1902515723270439</v>
      </c>
      <c r="P18" s="10"/>
    </row>
    <row r="19" spans="1:119">
      <c r="A19" s="12"/>
      <c r="B19" s="42">
        <v>569</v>
      </c>
      <c r="C19" s="19" t="s">
        <v>49</v>
      </c>
      <c r="D19" s="43">
        <v>1393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1393</v>
      </c>
      <c r="O19" s="44">
        <f t="shared" si="2"/>
        <v>2.1902515723270439</v>
      </c>
      <c r="P19" s="9"/>
    </row>
    <row r="20" spans="1:119" ht="15.75">
      <c r="A20" s="26" t="s">
        <v>30</v>
      </c>
      <c r="B20" s="27"/>
      <c r="C20" s="28"/>
      <c r="D20" s="29">
        <f t="shared" ref="D20:M20" si="7">SUM(D21:D21)</f>
        <v>203079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203079</v>
      </c>
      <c r="O20" s="41">
        <f t="shared" si="2"/>
        <v>319.30660377358492</v>
      </c>
      <c r="P20" s="9"/>
    </row>
    <row r="21" spans="1:119" ht="15.75" thickBot="1">
      <c r="A21" s="12"/>
      <c r="B21" s="42">
        <v>572</v>
      </c>
      <c r="C21" s="19" t="s">
        <v>31</v>
      </c>
      <c r="D21" s="43">
        <v>203079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203079</v>
      </c>
      <c r="O21" s="44">
        <f t="shared" si="2"/>
        <v>319.30660377358492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731488</v>
      </c>
      <c r="E22" s="14">
        <f t="shared" ref="E22:M22" si="8">SUM(E5,E11,E14,E16,E18,E20)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117383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848871</v>
      </c>
      <c r="O22" s="35">
        <f t="shared" si="2"/>
        <v>1334.7028301886792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50</v>
      </c>
      <c r="M24" s="160"/>
      <c r="N24" s="160"/>
      <c r="O24" s="39">
        <v>636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283470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283470</v>
      </c>
      <c r="O5" s="30">
        <f t="shared" ref="O5:O26" si="2">(N5/O$28)</f>
        <v>445.00784929356359</v>
      </c>
      <c r="P5" s="6"/>
    </row>
    <row r="6" spans="1:133">
      <c r="A6" s="12"/>
      <c r="B6" s="42">
        <v>511</v>
      </c>
      <c r="C6" s="19" t="s">
        <v>19</v>
      </c>
      <c r="D6" s="43">
        <v>16200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16200</v>
      </c>
      <c r="O6" s="44">
        <f t="shared" si="2"/>
        <v>25.431711145996861</v>
      </c>
      <c r="P6" s="9"/>
    </row>
    <row r="7" spans="1:133">
      <c r="A7" s="12"/>
      <c r="B7" s="42">
        <v>512</v>
      </c>
      <c r="C7" s="19" t="s">
        <v>20</v>
      </c>
      <c r="D7" s="43">
        <v>66363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66363</v>
      </c>
      <c r="O7" s="44">
        <f t="shared" si="2"/>
        <v>104.18053375196233</v>
      </c>
      <c r="P7" s="9"/>
    </row>
    <row r="8" spans="1:133">
      <c r="A8" s="12"/>
      <c r="B8" s="42">
        <v>513</v>
      </c>
      <c r="C8" s="19" t="s">
        <v>21</v>
      </c>
      <c r="D8" s="43">
        <v>71352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71352</v>
      </c>
      <c r="O8" s="44">
        <f t="shared" si="2"/>
        <v>112.01255886970172</v>
      </c>
      <c r="P8" s="9"/>
    </row>
    <row r="9" spans="1:133">
      <c r="A9" s="12"/>
      <c r="B9" s="42">
        <v>514</v>
      </c>
      <c r="C9" s="19" t="s">
        <v>22</v>
      </c>
      <c r="D9" s="43">
        <v>19500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19500</v>
      </c>
      <c r="O9" s="44">
        <f t="shared" si="2"/>
        <v>30.612244897959183</v>
      </c>
      <c r="P9" s="9"/>
    </row>
    <row r="10" spans="1:133">
      <c r="A10" s="12"/>
      <c r="B10" s="42">
        <v>519</v>
      </c>
      <c r="C10" s="19" t="s">
        <v>23</v>
      </c>
      <c r="D10" s="43">
        <v>110055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110055</v>
      </c>
      <c r="O10" s="44">
        <f t="shared" si="2"/>
        <v>172.77080062794349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199770</v>
      </c>
      <c r="E11" s="29">
        <f t="shared" si="3"/>
        <v>0</v>
      </c>
      <c r="F11" s="29">
        <f t="shared" si="3"/>
        <v>40614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240384</v>
      </c>
      <c r="O11" s="41">
        <f t="shared" si="2"/>
        <v>377.36891679748823</v>
      </c>
      <c r="P11" s="10"/>
    </row>
    <row r="12" spans="1:133">
      <c r="A12" s="12"/>
      <c r="B12" s="42">
        <v>521</v>
      </c>
      <c r="C12" s="19" t="s">
        <v>47</v>
      </c>
      <c r="D12" s="43">
        <v>4043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4043</v>
      </c>
      <c r="O12" s="44">
        <f t="shared" si="2"/>
        <v>6.3469387755102042</v>
      </c>
      <c r="P12" s="9"/>
    </row>
    <row r="13" spans="1:133">
      <c r="A13" s="12"/>
      <c r="B13" s="42">
        <v>522</v>
      </c>
      <c r="C13" s="19" t="s">
        <v>25</v>
      </c>
      <c r="D13" s="43">
        <v>195727</v>
      </c>
      <c r="E13" s="43">
        <v>0</v>
      </c>
      <c r="F13" s="43">
        <v>40614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236341</v>
      </c>
      <c r="O13" s="44">
        <f t="shared" si="2"/>
        <v>371.02197802197804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162953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162953</v>
      </c>
      <c r="O14" s="41">
        <f t="shared" si="2"/>
        <v>255.8131868131868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162953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162953</v>
      </c>
      <c r="O15" s="44">
        <f t="shared" si="2"/>
        <v>255.8131868131868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76903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76903</v>
      </c>
      <c r="O16" s="41">
        <f t="shared" si="2"/>
        <v>120.72684458398744</v>
      </c>
      <c r="P16" s="10"/>
    </row>
    <row r="17" spans="1:119">
      <c r="A17" s="12"/>
      <c r="B17" s="42">
        <v>541</v>
      </c>
      <c r="C17" s="19" t="s">
        <v>29</v>
      </c>
      <c r="D17" s="43">
        <v>76903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76903</v>
      </c>
      <c r="O17" s="44">
        <f t="shared" si="2"/>
        <v>120.72684458398744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57540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57540</v>
      </c>
      <c r="O18" s="41">
        <f t="shared" si="2"/>
        <v>90.329670329670336</v>
      </c>
      <c r="P18" s="10"/>
    </row>
    <row r="19" spans="1:119">
      <c r="A19" s="45"/>
      <c r="B19" s="46">
        <v>554</v>
      </c>
      <c r="C19" s="47" t="s">
        <v>59</v>
      </c>
      <c r="D19" s="43">
        <v>57540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57540</v>
      </c>
      <c r="O19" s="44">
        <f t="shared" si="2"/>
        <v>90.329670329670336</v>
      </c>
      <c r="P19" s="9"/>
    </row>
    <row r="20" spans="1:119" ht="15.75">
      <c r="A20" s="26" t="s">
        <v>48</v>
      </c>
      <c r="B20" s="27"/>
      <c r="C20" s="28"/>
      <c r="D20" s="29">
        <f t="shared" ref="D20:M20" si="7">SUM(D21:D21)</f>
        <v>5934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5934</v>
      </c>
      <c r="O20" s="41">
        <f t="shared" si="2"/>
        <v>9.3155416012558874</v>
      </c>
      <c r="P20" s="10"/>
    </row>
    <row r="21" spans="1:119">
      <c r="A21" s="12"/>
      <c r="B21" s="42">
        <v>569</v>
      </c>
      <c r="C21" s="19" t="s">
        <v>49</v>
      </c>
      <c r="D21" s="43">
        <v>5934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5934</v>
      </c>
      <c r="O21" s="44">
        <f t="shared" si="2"/>
        <v>9.3155416012558874</v>
      </c>
      <c r="P21" s="9"/>
    </row>
    <row r="22" spans="1:119" ht="15.75">
      <c r="A22" s="26" t="s">
        <v>30</v>
      </c>
      <c r="B22" s="27"/>
      <c r="C22" s="28"/>
      <c r="D22" s="29">
        <f t="shared" ref="D22:M22" si="8">SUM(D23:D23)</f>
        <v>81679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81679</v>
      </c>
      <c r="O22" s="41">
        <f t="shared" si="2"/>
        <v>128.22448979591837</v>
      </c>
      <c r="P22" s="9"/>
    </row>
    <row r="23" spans="1:119">
      <c r="A23" s="12"/>
      <c r="B23" s="42">
        <v>572</v>
      </c>
      <c r="C23" s="19" t="s">
        <v>31</v>
      </c>
      <c r="D23" s="43">
        <v>81679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81679</v>
      </c>
      <c r="O23" s="44">
        <f t="shared" si="2"/>
        <v>128.22448979591837</v>
      </c>
      <c r="P23" s="9"/>
    </row>
    <row r="24" spans="1:119" ht="15.75">
      <c r="A24" s="26" t="s">
        <v>60</v>
      </c>
      <c r="B24" s="27"/>
      <c r="C24" s="28"/>
      <c r="D24" s="29">
        <f t="shared" ref="D24:M24" si="9">SUM(D25:D25)</f>
        <v>40614</v>
      </c>
      <c r="E24" s="29">
        <f t="shared" si="9"/>
        <v>0</v>
      </c>
      <c r="F24" s="29">
        <f t="shared" si="9"/>
        <v>28293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1"/>
        <v>68907</v>
      </c>
      <c r="O24" s="41">
        <f t="shared" si="2"/>
        <v>108.17425431711146</v>
      </c>
      <c r="P24" s="9"/>
    </row>
    <row r="25" spans="1:119" ht="15.75" thickBot="1">
      <c r="A25" s="12"/>
      <c r="B25" s="42">
        <v>581</v>
      </c>
      <c r="C25" s="19" t="s">
        <v>61</v>
      </c>
      <c r="D25" s="43">
        <v>40614</v>
      </c>
      <c r="E25" s="43">
        <v>0</v>
      </c>
      <c r="F25" s="43">
        <v>28293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68907</v>
      </c>
      <c r="O25" s="44">
        <f t="shared" si="2"/>
        <v>108.17425431711146</v>
      </c>
      <c r="P25" s="9"/>
    </row>
    <row r="26" spans="1:119" ht="16.5" thickBot="1">
      <c r="A26" s="13" t="s">
        <v>10</v>
      </c>
      <c r="B26" s="21"/>
      <c r="C26" s="20"/>
      <c r="D26" s="14">
        <f t="shared" ref="D26:M26" si="10">SUM(D5,D11,D14,D16,D18,D20,D22,D24)</f>
        <v>745910</v>
      </c>
      <c r="E26" s="14">
        <f t="shared" si="10"/>
        <v>0</v>
      </c>
      <c r="F26" s="14">
        <f t="shared" si="10"/>
        <v>68907</v>
      </c>
      <c r="G26" s="14">
        <f t="shared" si="10"/>
        <v>0</v>
      </c>
      <c r="H26" s="14">
        <f t="shared" si="10"/>
        <v>0</v>
      </c>
      <c r="I26" s="14">
        <f t="shared" si="10"/>
        <v>162953</v>
      </c>
      <c r="J26" s="14">
        <f t="shared" si="10"/>
        <v>0</v>
      </c>
      <c r="K26" s="14">
        <f t="shared" si="10"/>
        <v>0</v>
      </c>
      <c r="L26" s="14">
        <f t="shared" si="10"/>
        <v>0</v>
      </c>
      <c r="M26" s="14">
        <f t="shared" si="10"/>
        <v>0</v>
      </c>
      <c r="N26" s="14">
        <f t="shared" si="1"/>
        <v>977770</v>
      </c>
      <c r="O26" s="35">
        <f t="shared" si="2"/>
        <v>1534.960753532182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62</v>
      </c>
      <c r="M28" s="160"/>
      <c r="N28" s="160"/>
      <c r="O28" s="39">
        <v>637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265560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265560</v>
      </c>
      <c r="P5" s="30">
        <f t="shared" ref="P5:P20" si="1">(O5/P$22)</f>
        <v>404.8170731707317</v>
      </c>
      <c r="Q5" s="6"/>
    </row>
    <row r="6" spans="1:134">
      <c r="A6" s="12"/>
      <c r="B6" s="42">
        <v>511</v>
      </c>
      <c r="C6" s="19" t="s">
        <v>19</v>
      </c>
      <c r="D6" s="43">
        <v>27490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27490</v>
      </c>
      <c r="P6" s="44">
        <f t="shared" si="1"/>
        <v>41.905487804878049</v>
      </c>
      <c r="Q6" s="9"/>
    </row>
    <row r="7" spans="1:134">
      <c r="A7" s="12"/>
      <c r="B7" s="42">
        <v>513</v>
      </c>
      <c r="C7" s="19" t="s">
        <v>21</v>
      </c>
      <c r="D7" s="43">
        <v>95914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95914</v>
      </c>
      <c r="P7" s="44">
        <f t="shared" si="1"/>
        <v>146.21036585365854</v>
      </c>
      <c r="Q7" s="9"/>
    </row>
    <row r="8" spans="1:134">
      <c r="A8" s="12"/>
      <c r="B8" s="42">
        <v>514</v>
      </c>
      <c r="C8" s="19" t="s">
        <v>22</v>
      </c>
      <c r="D8" s="43">
        <v>66208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66208</v>
      </c>
      <c r="P8" s="44">
        <f t="shared" si="1"/>
        <v>100.92682926829268</v>
      </c>
      <c r="Q8" s="9"/>
    </row>
    <row r="9" spans="1:134">
      <c r="A9" s="12"/>
      <c r="B9" s="42">
        <v>519</v>
      </c>
      <c r="C9" s="19" t="s">
        <v>23</v>
      </c>
      <c r="D9" s="43">
        <v>75948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75948</v>
      </c>
      <c r="P9" s="44">
        <f t="shared" si="1"/>
        <v>115.77439024390245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SUM(D11:D11)</f>
        <v>306958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306958</v>
      </c>
      <c r="P10" s="41">
        <f t="shared" si="1"/>
        <v>467.92378048780489</v>
      </c>
      <c r="Q10" s="10"/>
    </row>
    <row r="11" spans="1:134">
      <c r="A11" s="12"/>
      <c r="B11" s="42">
        <v>522</v>
      </c>
      <c r="C11" s="19" t="s">
        <v>25</v>
      </c>
      <c r="D11" s="43">
        <v>306958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306958</v>
      </c>
      <c r="P11" s="44">
        <f t="shared" si="1"/>
        <v>467.92378048780489</v>
      </c>
      <c r="Q11" s="9"/>
    </row>
    <row r="12" spans="1:134" ht="15.75">
      <c r="A12" s="26" t="s">
        <v>26</v>
      </c>
      <c r="B12" s="27"/>
      <c r="C12" s="28"/>
      <c r="D12" s="29">
        <f t="shared" ref="D12:N12" si="5">SUM(D13:D13)</f>
        <v>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264748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264748</v>
      </c>
      <c r="P12" s="41">
        <f t="shared" si="1"/>
        <v>403.57926829268291</v>
      </c>
      <c r="Q12" s="10"/>
    </row>
    <row r="13" spans="1:134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264748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264748</v>
      </c>
      <c r="P13" s="44">
        <f t="shared" si="1"/>
        <v>403.57926829268291</v>
      </c>
      <c r="Q13" s="9"/>
    </row>
    <row r="14" spans="1:134" ht="15.75">
      <c r="A14" s="26" t="s">
        <v>28</v>
      </c>
      <c r="B14" s="27"/>
      <c r="C14" s="28"/>
      <c r="D14" s="29">
        <f t="shared" ref="D14:N14" si="7">SUM(D15:D15)</f>
        <v>120525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120525</v>
      </c>
      <c r="P14" s="41">
        <f t="shared" si="1"/>
        <v>183.72713414634146</v>
      </c>
      <c r="Q14" s="10"/>
    </row>
    <row r="15" spans="1:134">
      <c r="A15" s="12"/>
      <c r="B15" s="42">
        <v>541</v>
      </c>
      <c r="C15" s="19" t="s">
        <v>29</v>
      </c>
      <c r="D15" s="43">
        <v>120525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120525</v>
      </c>
      <c r="P15" s="44">
        <f t="shared" si="1"/>
        <v>183.72713414634146</v>
      </c>
      <c r="Q15" s="9"/>
    </row>
    <row r="16" spans="1:134" ht="15.75">
      <c r="A16" s="26" t="s">
        <v>30</v>
      </c>
      <c r="B16" s="27"/>
      <c r="C16" s="28"/>
      <c r="D16" s="29">
        <f t="shared" ref="D16:N16" si="8">SUM(D17:D17)</f>
        <v>33961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33961</v>
      </c>
      <c r="P16" s="41">
        <f t="shared" si="1"/>
        <v>51.769817073170735</v>
      </c>
      <c r="Q16" s="9"/>
    </row>
    <row r="17" spans="1:120">
      <c r="A17" s="12"/>
      <c r="B17" s="42">
        <v>572</v>
      </c>
      <c r="C17" s="19" t="s">
        <v>31</v>
      </c>
      <c r="D17" s="43">
        <v>33961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33961</v>
      </c>
      <c r="P17" s="44">
        <f t="shared" si="1"/>
        <v>51.769817073170735</v>
      </c>
      <c r="Q17" s="9"/>
    </row>
    <row r="18" spans="1:120" ht="15.75">
      <c r="A18" s="26" t="s">
        <v>60</v>
      </c>
      <c r="B18" s="27"/>
      <c r="C18" s="28"/>
      <c r="D18" s="29">
        <f t="shared" ref="D18:N18" si="9">SUM(D19:D19)</f>
        <v>52850</v>
      </c>
      <c r="E18" s="29">
        <f t="shared" si="9"/>
        <v>0</v>
      </c>
      <c r="F18" s="29">
        <f t="shared" si="9"/>
        <v>0</v>
      </c>
      <c r="G18" s="29">
        <f t="shared" si="9"/>
        <v>0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>SUM(D18:N18)</f>
        <v>52850</v>
      </c>
      <c r="P18" s="41">
        <f t="shared" si="1"/>
        <v>80.564024390243901</v>
      </c>
      <c r="Q18" s="9"/>
    </row>
    <row r="19" spans="1:120" ht="15.75" thickBot="1">
      <c r="A19" s="12"/>
      <c r="B19" s="42">
        <v>591</v>
      </c>
      <c r="C19" s="19" t="s">
        <v>79</v>
      </c>
      <c r="D19" s="43">
        <v>52850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" si="10">SUM(D19:N19)</f>
        <v>52850</v>
      </c>
      <c r="P19" s="44">
        <f t="shared" si="1"/>
        <v>80.564024390243901</v>
      </c>
      <c r="Q19" s="9"/>
    </row>
    <row r="20" spans="1:120" ht="16.5" thickBot="1">
      <c r="A20" s="13" t="s">
        <v>10</v>
      </c>
      <c r="B20" s="21"/>
      <c r="C20" s="20"/>
      <c r="D20" s="14">
        <f>SUM(D5,D10,D12,D14,D16,D18)</f>
        <v>779854</v>
      </c>
      <c r="E20" s="14">
        <f t="shared" ref="E20:N20" si="11">SUM(E5,E10,E12,E14,E16,E18)</f>
        <v>0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264748</v>
      </c>
      <c r="J20" s="14">
        <f t="shared" si="11"/>
        <v>0</v>
      </c>
      <c r="K20" s="14">
        <f t="shared" si="11"/>
        <v>0</v>
      </c>
      <c r="L20" s="14">
        <f t="shared" si="11"/>
        <v>0</v>
      </c>
      <c r="M20" s="14">
        <f t="shared" si="11"/>
        <v>0</v>
      </c>
      <c r="N20" s="14">
        <f t="shared" si="11"/>
        <v>0</v>
      </c>
      <c r="O20" s="14">
        <f>SUM(D20:N20)</f>
        <v>1044602</v>
      </c>
      <c r="P20" s="35">
        <f t="shared" si="1"/>
        <v>1592.3810975609756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0" t="s">
        <v>80</v>
      </c>
      <c r="N22" s="160"/>
      <c r="O22" s="160"/>
      <c r="P22" s="39">
        <v>656</v>
      </c>
    </row>
    <row r="23" spans="1:120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62" t="s">
        <v>37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259672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259672</v>
      </c>
      <c r="P5" s="30">
        <f t="shared" ref="P5:P18" si="2">(O5/P$20)</f>
        <v>397.05198776758408</v>
      </c>
      <c r="Q5" s="6"/>
    </row>
    <row r="6" spans="1:134">
      <c r="A6" s="12"/>
      <c r="B6" s="42">
        <v>511</v>
      </c>
      <c r="C6" s="19" t="s">
        <v>19</v>
      </c>
      <c r="D6" s="43">
        <v>23460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23460</v>
      </c>
      <c r="P6" s="44">
        <f t="shared" si="2"/>
        <v>35.871559633027523</v>
      </c>
      <c r="Q6" s="9"/>
    </row>
    <row r="7" spans="1:134">
      <c r="A7" s="12"/>
      <c r="B7" s="42">
        <v>512</v>
      </c>
      <c r="C7" s="19" t="s">
        <v>20</v>
      </c>
      <c r="D7" s="43">
        <v>122512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122512</v>
      </c>
      <c r="P7" s="44">
        <f t="shared" si="2"/>
        <v>187.32721712538228</v>
      </c>
      <c r="Q7" s="9"/>
    </row>
    <row r="8" spans="1:134">
      <c r="A8" s="12"/>
      <c r="B8" s="42">
        <v>513</v>
      </c>
      <c r="C8" s="19" t="s">
        <v>21</v>
      </c>
      <c r="D8" s="43">
        <v>62610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62610</v>
      </c>
      <c r="P8" s="44">
        <f t="shared" si="2"/>
        <v>95.733944954128447</v>
      </c>
      <c r="Q8" s="9"/>
    </row>
    <row r="9" spans="1:134">
      <c r="A9" s="12"/>
      <c r="B9" s="42">
        <v>519</v>
      </c>
      <c r="C9" s="19" t="s">
        <v>23</v>
      </c>
      <c r="D9" s="43">
        <v>51090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51090</v>
      </c>
      <c r="P9" s="44">
        <f t="shared" si="2"/>
        <v>78.11926605504587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SUM(D11:D11)</f>
        <v>266546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266546</v>
      </c>
      <c r="P10" s="41">
        <f t="shared" si="2"/>
        <v>407.56269113149847</v>
      </c>
      <c r="Q10" s="10"/>
    </row>
    <row r="11" spans="1:134">
      <c r="A11" s="12"/>
      <c r="B11" s="42">
        <v>522</v>
      </c>
      <c r="C11" s="19" t="s">
        <v>25</v>
      </c>
      <c r="D11" s="43">
        <v>266546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266546</v>
      </c>
      <c r="P11" s="44">
        <f t="shared" si="2"/>
        <v>407.56269113149847</v>
      </c>
      <c r="Q11" s="9"/>
    </row>
    <row r="12" spans="1:134" ht="15.75">
      <c r="A12" s="26" t="s">
        <v>26</v>
      </c>
      <c r="B12" s="27"/>
      <c r="C12" s="28"/>
      <c r="D12" s="29">
        <f t="shared" ref="D12:N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243444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243444</v>
      </c>
      <c r="P12" s="41">
        <f t="shared" si="2"/>
        <v>372.23853211009174</v>
      </c>
      <c r="Q12" s="10"/>
    </row>
    <row r="13" spans="1:134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243444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243444</v>
      </c>
      <c r="P13" s="44">
        <f t="shared" si="2"/>
        <v>372.23853211009174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104383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104383</v>
      </c>
      <c r="P14" s="41">
        <f t="shared" si="2"/>
        <v>159.60703363914374</v>
      </c>
      <c r="Q14" s="10"/>
    </row>
    <row r="15" spans="1:134">
      <c r="A15" s="12"/>
      <c r="B15" s="42">
        <v>541</v>
      </c>
      <c r="C15" s="19" t="s">
        <v>29</v>
      </c>
      <c r="D15" s="43">
        <v>104383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104383</v>
      </c>
      <c r="P15" s="44">
        <f t="shared" si="2"/>
        <v>159.60703363914374</v>
      </c>
      <c r="Q15" s="9"/>
    </row>
    <row r="16" spans="1:134" ht="15.75">
      <c r="A16" s="26" t="s">
        <v>30</v>
      </c>
      <c r="B16" s="27"/>
      <c r="C16" s="28"/>
      <c r="D16" s="29">
        <f t="shared" ref="D16:N16" si="6">SUM(D17:D17)</f>
        <v>34187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34187</v>
      </c>
      <c r="P16" s="41">
        <f t="shared" si="2"/>
        <v>52.273700305810401</v>
      </c>
      <c r="Q16" s="9"/>
    </row>
    <row r="17" spans="1:120" ht="15.75" thickBot="1">
      <c r="A17" s="12"/>
      <c r="B17" s="42">
        <v>572</v>
      </c>
      <c r="C17" s="19" t="s">
        <v>31</v>
      </c>
      <c r="D17" s="43">
        <v>34187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34187</v>
      </c>
      <c r="P17" s="44">
        <f t="shared" si="2"/>
        <v>52.273700305810401</v>
      </c>
      <c r="Q17" s="9"/>
    </row>
    <row r="18" spans="1:120" ht="16.5" thickBot="1">
      <c r="A18" s="13" t="s">
        <v>10</v>
      </c>
      <c r="B18" s="21"/>
      <c r="C18" s="20"/>
      <c r="D18" s="14">
        <f>SUM(D5,D10,D12,D14,D16)</f>
        <v>664788</v>
      </c>
      <c r="E18" s="14">
        <f t="shared" ref="E18:N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243444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908232</v>
      </c>
      <c r="P18" s="35">
        <f t="shared" si="2"/>
        <v>1388.7339449541284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60" t="s">
        <v>77</v>
      </c>
      <c r="N20" s="160"/>
      <c r="O20" s="160"/>
      <c r="P20" s="39">
        <v>654</v>
      </c>
    </row>
    <row r="21" spans="1:120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215412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215412</v>
      </c>
      <c r="O5" s="30">
        <f t="shared" ref="O5:O18" si="2">(N5/O$20)</f>
        <v>321.99103139013454</v>
      </c>
      <c r="P5" s="6"/>
    </row>
    <row r="6" spans="1:133">
      <c r="A6" s="12"/>
      <c r="B6" s="42">
        <v>511</v>
      </c>
      <c r="C6" s="19" t="s">
        <v>19</v>
      </c>
      <c r="D6" s="43">
        <v>21562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21562</v>
      </c>
      <c r="O6" s="44">
        <f t="shared" si="2"/>
        <v>32.230194319880418</v>
      </c>
      <c r="P6" s="9"/>
    </row>
    <row r="7" spans="1:133">
      <c r="A7" s="12"/>
      <c r="B7" s="42">
        <v>513</v>
      </c>
      <c r="C7" s="19" t="s">
        <v>21</v>
      </c>
      <c r="D7" s="43">
        <v>106261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106261</v>
      </c>
      <c r="O7" s="44">
        <f t="shared" si="2"/>
        <v>158.83557548579969</v>
      </c>
      <c r="P7" s="9"/>
    </row>
    <row r="8" spans="1:133">
      <c r="A8" s="12"/>
      <c r="B8" s="42">
        <v>514</v>
      </c>
      <c r="C8" s="19" t="s">
        <v>22</v>
      </c>
      <c r="D8" s="43">
        <v>27240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27240</v>
      </c>
      <c r="O8" s="44">
        <f t="shared" si="2"/>
        <v>40.71748878923767</v>
      </c>
      <c r="P8" s="9"/>
    </row>
    <row r="9" spans="1:133">
      <c r="A9" s="12"/>
      <c r="B9" s="42">
        <v>519</v>
      </c>
      <c r="C9" s="19" t="s">
        <v>52</v>
      </c>
      <c r="D9" s="43">
        <v>60349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60349</v>
      </c>
      <c r="O9" s="44">
        <f t="shared" si="2"/>
        <v>90.207772795216741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242671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242671</v>
      </c>
      <c r="O10" s="41">
        <f t="shared" si="2"/>
        <v>362.73692077727952</v>
      </c>
      <c r="P10" s="10"/>
    </row>
    <row r="11" spans="1:133">
      <c r="A11" s="12"/>
      <c r="B11" s="42">
        <v>522</v>
      </c>
      <c r="C11" s="19" t="s">
        <v>25</v>
      </c>
      <c r="D11" s="43">
        <v>242671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242671</v>
      </c>
      <c r="O11" s="44">
        <f t="shared" si="2"/>
        <v>362.73692077727952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139450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139450</v>
      </c>
      <c r="O12" s="41">
        <f t="shared" si="2"/>
        <v>208.44544095665171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139450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139450</v>
      </c>
      <c r="O13" s="44">
        <f t="shared" si="2"/>
        <v>208.44544095665171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96462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96462</v>
      </c>
      <c r="O14" s="41">
        <f t="shared" si="2"/>
        <v>144.18834080717488</v>
      </c>
      <c r="P14" s="10"/>
    </row>
    <row r="15" spans="1:133">
      <c r="A15" s="12"/>
      <c r="B15" s="42">
        <v>541</v>
      </c>
      <c r="C15" s="19" t="s">
        <v>53</v>
      </c>
      <c r="D15" s="43">
        <v>96462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96462</v>
      </c>
      <c r="O15" s="44">
        <f t="shared" si="2"/>
        <v>144.18834080717488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120417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120417</v>
      </c>
      <c r="O16" s="41">
        <f t="shared" si="2"/>
        <v>179.99551569506727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120417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120417</v>
      </c>
      <c r="O17" s="44">
        <f t="shared" si="2"/>
        <v>179.99551569506727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674962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139450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814412</v>
      </c>
      <c r="O18" s="35">
        <f t="shared" si="2"/>
        <v>1217.357249626308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72</v>
      </c>
      <c r="M20" s="160"/>
      <c r="N20" s="160"/>
      <c r="O20" s="39">
        <v>669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222996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222996</v>
      </c>
      <c r="O5" s="30">
        <f t="shared" ref="O5:O18" si="2">(N5/O$20)</f>
        <v>362.59512195121954</v>
      </c>
      <c r="P5" s="6"/>
    </row>
    <row r="6" spans="1:133">
      <c r="A6" s="12"/>
      <c r="B6" s="42">
        <v>511</v>
      </c>
      <c r="C6" s="19" t="s">
        <v>19</v>
      </c>
      <c r="D6" s="43">
        <v>21698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21698</v>
      </c>
      <c r="O6" s="44">
        <f t="shared" si="2"/>
        <v>35.28130081300813</v>
      </c>
      <c r="P6" s="9"/>
    </row>
    <row r="7" spans="1:133">
      <c r="A7" s="12"/>
      <c r="B7" s="42">
        <v>513</v>
      </c>
      <c r="C7" s="19" t="s">
        <v>21</v>
      </c>
      <c r="D7" s="43">
        <v>107519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107519</v>
      </c>
      <c r="O7" s="44">
        <f t="shared" si="2"/>
        <v>174.82764227642275</v>
      </c>
      <c r="P7" s="9"/>
    </row>
    <row r="8" spans="1:133">
      <c r="A8" s="12"/>
      <c r="B8" s="42">
        <v>514</v>
      </c>
      <c r="C8" s="19" t="s">
        <v>22</v>
      </c>
      <c r="D8" s="43">
        <v>28114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28114</v>
      </c>
      <c r="O8" s="44">
        <f t="shared" si="2"/>
        <v>45.713821138211379</v>
      </c>
      <c r="P8" s="9"/>
    </row>
    <row r="9" spans="1:133">
      <c r="A9" s="12"/>
      <c r="B9" s="42">
        <v>519</v>
      </c>
      <c r="C9" s="19" t="s">
        <v>52</v>
      </c>
      <c r="D9" s="43">
        <v>65665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65665</v>
      </c>
      <c r="O9" s="44">
        <f t="shared" si="2"/>
        <v>106.77235772357723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235058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235058</v>
      </c>
      <c r="O10" s="41">
        <f t="shared" si="2"/>
        <v>382.20813008130079</v>
      </c>
      <c r="P10" s="10"/>
    </row>
    <row r="11" spans="1:133">
      <c r="A11" s="12"/>
      <c r="B11" s="42">
        <v>522</v>
      </c>
      <c r="C11" s="19" t="s">
        <v>25</v>
      </c>
      <c r="D11" s="43">
        <v>235058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235058</v>
      </c>
      <c r="O11" s="44">
        <f t="shared" si="2"/>
        <v>382.20813008130079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132757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132757</v>
      </c>
      <c r="O12" s="41">
        <f t="shared" si="2"/>
        <v>215.86504065040651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132757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132757</v>
      </c>
      <c r="O13" s="44">
        <f t="shared" si="2"/>
        <v>215.86504065040651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93845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93845</v>
      </c>
      <c r="O14" s="41">
        <f t="shared" si="2"/>
        <v>152.59349593495935</v>
      </c>
      <c r="P14" s="10"/>
    </row>
    <row r="15" spans="1:133">
      <c r="A15" s="12"/>
      <c r="B15" s="42">
        <v>541</v>
      </c>
      <c r="C15" s="19" t="s">
        <v>53</v>
      </c>
      <c r="D15" s="43">
        <v>93845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93845</v>
      </c>
      <c r="O15" s="44">
        <f t="shared" si="2"/>
        <v>152.59349593495935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27635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27635</v>
      </c>
      <c r="O16" s="41">
        <f t="shared" si="2"/>
        <v>44.934959349593498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27635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27635</v>
      </c>
      <c r="O17" s="44">
        <f t="shared" si="2"/>
        <v>44.934959349593498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579534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132757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712291</v>
      </c>
      <c r="O18" s="35">
        <f t="shared" si="2"/>
        <v>1158.1967479674797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70</v>
      </c>
      <c r="M20" s="160"/>
      <c r="N20" s="160"/>
      <c r="O20" s="39">
        <v>615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248593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248593</v>
      </c>
      <c r="O5" s="30">
        <f t="shared" ref="O5:O18" si="2">(N5/O$20)</f>
        <v>410.89752066115705</v>
      </c>
      <c r="P5" s="6"/>
    </row>
    <row r="6" spans="1:133">
      <c r="A6" s="12"/>
      <c r="B6" s="42">
        <v>511</v>
      </c>
      <c r="C6" s="19" t="s">
        <v>19</v>
      </c>
      <c r="D6" s="43">
        <v>22353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22353</v>
      </c>
      <c r="O6" s="44">
        <f t="shared" si="2"/>
        <v>36.947107438016531</v>
      </c>
      <c r="P6" s="9"/>
    </row>
    <row r="7" spans="1:133">
      <c r="A7" s="12"/>
      <c r="B7" s="42">
        <v>513</v>
      </c>
      <c r="C7" s="19" t="s">
        <v>21</v>
      </c>
      <c r="D7" s="43">
        <v>101293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101293</v>
      </c>
      <c r="O7" s="44">
        <f t="shared" si="2"/>
        <v>167.42644628099174</v>
      </c>
      <c r="P7" s="9"/>
    </row>
    <row r="8" spans="1:133">
      <c r="A8" s="12"/>
      <c r="B8" s="42">
        <v>514</v>
      </c>
      <c r="C8" s="19" t="s">
        <v>22</v>
      </c>
      <c r="D8" s="43">
        <v>27058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27058</v>
      </c>
      <c r="O8" s="44">
        <f t="shared" si="2"/>
        <v>44.723966942148763</v>
      </c>
      <c r="P8" s="9"/>
    </row>
    <row r="9" spans="1:133">
      <c r="A9" s="12"/>
      <c r="B9" s="42">
        <v>519</v>
      </c>
      <c r="C9" s="19" t="s">
        <v>52</v>
      </c>
      <c r="D9" s="43">
        <v>97889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97889</v>
      </c>
      <c r="O9" s="44">
        <f t="shared" si="2"/>
        <v>161.80000000000001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245713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245713</v>
      </c>
      <c r="O10" s="41">
        <f t="shared" si="2"/>
        <v>406.13719008264462</v>
      </c>
      <c r="P10" s="10"/>
    </row>
    <row r="11" spans="1:133">
      <c r="A11" s="12"/>
      <c r="B11" s="42">
        <v>522</v>
      </c>
      <c r="C11" s="19" t="s">
        <v>25</v>
      </c>
      <c r="D11" s="43">
        <v>245713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245713</v>
      </c>
      <c r="O11" s="44">
        <f t="shared" si="2"/>
        <v>406.13719008264462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122089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122089</v>
      </c>
      <c r="O12" s="41">
        <f t="shared" si="2"/>
        <v>201.8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122089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122089</v>
      </c>
      <c r="O13" s="44">
        <f t="shared" si="2"/>
        <v>201.8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119373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119373</v>
      </c>
      <c r="O14" s="41">
        <f t="shared" si="2"/>
        <v>197.3107438016529</v>
      </c>
      <c r="P14" s="10"/>
    </row>
    <row r="15" spans="1:133">
      <c r="A15" s="12"/>
      <c r="B15" s="42">
        <v>541</v>
      </c>
      <c r="C15" s="19" t="s">
        <v>53</v>
      </c>
      <c r="D15" s="43">
        <v>119373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119373</v>
      </c>
      <c r="O15" s="44">
        <f t="shared" si="2"/>
        <v>197.3107438016529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27072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27072</v>
      </c>
      <c r="O16" s="41">
        <f t="shared" si="2"/>
        <v>44.747107438016528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27072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27072</v>
      </c>
      <c r="O17" s="44">
        <f t="shared" si="2"/>
        <v>44.747107438016528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640751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122089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762840</v>
      </c>
      <c r="O18" s="35">
        <f t="shared" si="2"/>
        <v>1260.8925619834711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68</v>
      </c>
      <c r="M20" s="160"/>
      <c r="N20" s="160"/>
      <c r="O20" s="39">
        <v>605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181605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181605</v>
      </c>
      <c r="O5" s="30">
        <f t="shared" ref="O5:O18" si="2">(N5/O$20)</f>
        <v>300.17355371900828</v>
      </c>
      <c r="P5" s="6"/>
    </row>
    <row r="6" spans="1:133">
      <c r="A6" s="12"/>
      <c r="B6" s="42">
        <v>511</v>
      </c>
      <c r="C6" s="19" t="s">
        <v>19</v>
      </c>
      <c r="D6" s="43">
        <v>20758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20758</v>
      </c>
      <c r="O6" s="44">
        <f t="shared" si="2"/>
        <v>34.31074380165289</v>
      </c>
      <c r="P6" s="9"/>
    </row>
    <row r="7" spans="1:133">
      <c r="A7" s="12"/>
      <c r="B7" s="42">
        <v>513</v>
      </c>
      <c r="C7" s="19" t="s">
        <v>21</v>
      </c>
      <c r="D7" s="43">
        <v>94665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94665</v>
      </c>
      <c r="O7" s="44">
        <f t="shared" si="2"/>
        <v>156.47107438016528</v>
      </c>
      <c r="P7" s="9"/>
    </row>
    <row r="8" spans="1:133">
      <c r="A8" s="12"/>
      <c r="B8" s="42">
        <v>514</v>
      </c>
      <c r="C8" s="19" t="s">
        <v>22</v>
      </c>
      <c r="D8" s="43">
        <v>23189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23189</v>
      </c>
      <c r="O8" s="44">
        <f t="shared" si="2"/>
        <v>38.328925619834713</v>
      </c>
      <c r="P8" s="9"/>
    </row>
    <row r="9" spans="1:133">
      <c r="A9" s="12"/>
      <c r="B9" s="42">
        <v>519</v>
      </c>
      <c r="C9" s="19" t="s">
        <v>52</v>
      </c>
      <c r="D9" s="43">
        <v>42993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42993</v>
      </c>
      <c r="O9" s="44">
        <f t="shared" si="2"/>
        <v>71.062809917355366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252870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252870</v>
      </c>
      <c r="O10" s="41">
        <f t="shared" si="2"/>
        <v>417.96694214876032</v>
      </c>
      <c r="P10" s="10"/>
    </row>
    <row r="11" spans="1:133">
      <c r="A11" s="12"/>
      <c r="B11" s="42">
        <v>522</v>
      </c>
      <c r="C11" s="19" t="s">
        <v>25</v>
      </c>
      <c r="D11" s="43">
        <v>252870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252870</v>
      </c>
      <c r="O11" s="44">
        <f t="shared" si="2"/>
        <v>417.96694214876032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111139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111139</v>
      </c>
      <c r="O12" s="41">
        <f t="shared" si="2"/>
        <v>183.70082644628098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111139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111139</v>
      </c>
      <c r="O13" s="44">
        <f t="shared" si="2"/>
        <v>183.70082644628098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107831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107831</v>
      </c>
      <c r="O14" s="41">
        <f t="shared" si="2"/>
        <v>178.23305785123966</v>
      </c>
      <c r="P14" s="10"/>
    </row>
    <row r="15" spans="1:133">
      <c r="A15" s="12"/>
      <c r="B15" s="42">
        <v>541</v>
      </c>
      <c r="C15" s="19" t="s">
        <v>53</v>
      </c>
      <c r="D15" s="43">
        <v>107831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107831</v>
      </c>
      <c r="O15" s="44">
        <f t="shared" si="2"/>
        <v>178.23305785123966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33381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33381</v>
      </c>
      <c r="O16" s="41">
        <f t="shared" si="2"/>
        <v>55.175206611570246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33381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33381</v>
      </c>
      <c r="O17" s="44">
        <f t="shared" si="2"/>
        <v>55.175206611570246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575687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111139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686826</v>
      </c>
      <c r="O18" s="35">
        <f t="shared" si="2"/>
        <v>1135.2495867768596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66</v>
      </c>
      <c r="M20" s="160"/>
      <c r="N20" s="160"/>
      <c r="O20" s="39">
        <v>605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183360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183360</v>
      </c>
      <c r="O5" s="30">
        <f t="shared" ref="O5:O18" si="2">(N5/O$20)</f>
        <v>305.60000000000002</v>
      </c>
      <c r="P5" s="6"/>
    </row>
    <row r="6" spans="1:133">
      <c r="A6" s="12"/>
      <c r="B6" s="42">
        <v>511</v>
      </c>
      <c r="C6" s="19" t="s">
        <v>19</v>
      </c>
      <c r="D6" s="43">
        <v>20965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20965</v>
      </c>
      <c r="O6" s="44">
        <f t="shared" si="2"/>
        <v>34.94166666666667</v>
      </c>
      <c r="P6" s="9"/>
    </row>
    <row r="7" spans="1:133">
      <c r="A7" s="12"/>
      <c r="B7" s="42">
        <v>513</v>
      </c>
      <c r="C7" s="19" t="s">
        <v>21</v>
      </c>
      <c r="D7" s="43">
        <v>88453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88453</v>
      </c>
      <c r="O7" s="44">
        <f t="shared" si="2"/>
        <v>147.42166666666665</v>
      </c>
      <c r="P7" s="9"/>
    </row>
    <row r="8" spans="1:133">
      <c r="A8" s="12"/>
      <c r="B8" s="42">
        <v>514</v>
      </c>
      <c r="C8" s="19" t="s">
        <v>22</v>
      </c>
      <c r="D8" s="43">
        <v>23497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23497</v>
      </c>
      <c r="O8" s="44">
        <f t="shared" si="2"/>
        <v>39.161666666666669</v>
      </c>
      <c r="P8" s="9"/>
    </row>
    <row r="9" spans="1:133">
      <c r="A9" s="12"/>
      <c r="B9" s="42">
        <v>519</v>
      </c>
      <c r="C9" s="19" t="s">
        <v>52</v>
      </c>
      <c r="D9" s="43">
        <v>50445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50445</v>
      </c>
      <c r="O9" s="44">
        <f t="shared" si="2"/>
        <v>84.075000000000003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229583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229583</v>
      </c>
      <c r="O10" s="41">
        <f t="shared" si="2"/>
        <v>382.63833333333332</v>
      </c>
      <c r="P10" s="10"/>
    </row>
    <row r="11" spans="1:133">
      <c r="A11" s="12"/>
      <c r="B11" s="42">
        <v>522</v>
      </c>
      <c r="C11" s="19" t="s">
        <v>25</v>
      </c>
      <c r="D11" s="43">
        <v>229583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229583</v>
      </c>
      <c r="O11" s="44">
        <f t="shared" si="2"/>
        <v>382.63833333333332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106203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106203</v>
      </c>
      <c r="O12" s="41">
        <f t="shared" si="2"/>
        <v>177.005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106203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106203</v>
      </c>
      <c r="O13" s="44">
        <f t="shared" si="2"/>
        <v>177.005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94981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94981</v>
      </c>
      <c r="O14" s="41">
        <f t="shared" si="2"/>
        <v>158.30166666666668</v>
      </c>
      <c r="P14" s="10"/>
    </row>
    <row r="15" spans="1:133">
      <c r="A15" s="12"/>
      <c r="B15" s="42">
        <v>541</v>
      </c>
      <c r="C15" s="19" t="s">
        <v>53</v>
      </c>
      <c r="D15" s="43">
        <v>94981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94981</v>
      </c>
      <c r="O15" s="44">
        <f t="shared" si="2"/>
        <v>158.30166666666668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15214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15214</v>
      </c>
      <c r="O16" s="41">
        <f t="shared" si="2"/>
        <v>25.356666666666666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15214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15214</v>
      </c>
      <c r="O17" s="44">
        <f t="shared" si="2"/>
        <v>25.356666666666666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523138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106203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629341</v>
      </c>
      <c r="O18" s="35">
        <f t="shared" si="2"/>
        <v>1048.9016666666666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64</v>
      </c>
      <c r="M20" s="160"/>
      <c r="N20" s="160"/>
      <c r="O20" s="39">
        <v>600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195252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195252</v>
      </c>
      <c r="O5" s="30">
        <f t="shared" ref="O5:O18" si="2">(N5/O$20)</f>
        <v>329.26138279932547</v>
      </c>
      <c r="P5" s="6"/>
    </row>
    <row r="6" spans="1:133">
      <c r="A6" s="12"/>
      <c r="B6" s="42">
        <v>511</v>
      </c>
      <c r="C6" s="19" t="s">
        <v>19</v>
      </c>
      <c r="D6" s="43">
        <v>20994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20994</v>
      </c>
      <c r="O6" s="44">
        <f t="shared" si="2"/>
        <v>35.403035413153454</v>
      </c>
      <c r="P6" s="9"/>
    </row>
    <row r="7" spans="1:133">
      <c r="A7" s="12"/>
      <c r="B7" s="42">
        <v>513</v>
      </c>
      <c r="C7" s="19" t="s">
        <v>21</v>
      </c>
      <c r="D7" s="43">
        <v>88222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88222</v>
      </c>
      <c r="O7" s="44">
        <f t="shared" si="2"/>
        <v>148.77234401349074</v>
      </c>
      <c r="P7" s="9"/>
    </row>
    <row r="8" spans="1:133">
      <c r="A8" s="12"/>
      <c r="B8" s="42">
        <v>514</v>
      </c>
      <c r="C8" s="19" t="s">
        <v>22</v>
      </c>
      <c r="D8" s="43">
        <v>22467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22467</v>
      </c>
      <c r="O8" s="44">
        <f t="shared" si="2"/>
        <v>37.88701517706577</v>
      </c>
      <c r="P8" s="9"/>
    </row>
    <row r="9" spans="1:133">
      <c r="A9" s="12"/>
      <c r="B9" s="42">
        <v>519</v>
      </c>
      <c r="C9" s="19" t="s">
        <v>52</v>
      </c>
      <c r="D9" s="43">
        <v>63569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63569</v>
      </c>
      <c r="O9" s="44">
        <f t="shared" si="2"/>
        <v>107.19898819561551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SUM(D11:D11)</f>
        <v>222360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222360</v>
      </c>
      <c r="O10" s="41">
        <f t="shared" si="2"/>
        <v>374.97470489038784</v>
      </c>
      <c r="P10" s="10"/>
    </row>
    <row r="11" spans="1:133">
      <c r="A11" s="12"/>
      <c r="B11" s="42">
        <v>522</v>
      </c>
      <c r="C11" s="19" t="s">
        <v>25</v>
      </c>
      <c r="D11" s="43">
        <v>222360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222360</v>
      </c>
      <c r="O11" s="44">
        <f t="shared" si="2"/>
        <v>374.97470489038784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106682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106682</v>
      </c>
      <c r="O12" s="41">
        <f t="shared" si="2"/>
        <v>179.90219224283305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106682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106682</v>
      </c>
      <c r="O13" s="44">
        <f t="shared" si="2"/>
        <v>179.90219224283305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199751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199751</v>
      </c>
      <c r="O14" s="41">
        <f t="shared" si="2"/>
        <v>336.84822934232716</v>
      </c>
      <c r="P14" s="10"/>
    </row>
    <row r="15" spans="1:133">
      <c r="A15" s="12"/>
      <c r="B15" s="42">
        <v>541</v>
      </c>
      <c r="C15" s="19" t="s">
        <v>53</v>
      </c>
      <c r="D15" s="43">
        <v>199751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199751</v>
      </c>
      <c r="O15" s="44">
        <f t="shared" si="2"/>
        <v>336.84822934232716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33507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33507</v>
      </c>
      <c r="O16" s="41">
        <f t="shared" si="2"/>
        <v>56.504215851602027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33507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33507</v>
      </c>
      <c r="O17" s="44">
        <f t="shared" si="2"/>
        <v>56.504215851602027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650870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106682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757552</v>
      </c>
      <c r="O18" s="35">
        <f t="shared" si="2"/>
        <v>1277.4907251264756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57</v>
      </c>
      <c r="M20" s="160"/>
      <c r="N20" s="160"/>
      <c r="O20" s="39">
        <v>593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2024-11-16T23:40:24Z</cp:lastPrinted>
  <dcterms:created xsi:type="dcterms:W3CDTF">2000-08-31T21:26:31Z</dcterms:created>
  <dcterms:modified xsi:type="dcterms:W3CDTF">2024-12-06T23:14:10Z</dcterms:modified>
</cp:coreProperties>
</file>