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'2008'!$A$1:$O$46</definedName>
    <definedName name="_xlnm.Print_Area" localSheetId="14">'2009'!$A$1:$O$44</definedName>
    <definedName name="_xlnm.Print_Area" localSheetId="13">'2010'!$A$1:$O$45</definedName>
    <definedName name="_xlnm.Print_Area" localSheetId="12">'2011'!$A$1:$O$44</definedName>
    <definedName name="_xlnm.Print_Area" localSheetId="11">'2012'!$A$1:$O$41</definedName>
    <definedName name="_xlnm.Print_Area" localSheetId="10">'2013'!$A$1:$O$40</definedName>
    <definedName name="_xlnm.Print_Area" localSheetId="9">'2014'!$A$1:$O$42</definedName>
    <definedName name="_xlnm.Print_Area" localSheetId="8">'2015'!$A$1:$O$42</definedName>
    <definedName name="_xlnm.Print_Area" localSheetId="7">'2016'!$A$1:$O$43</definedName>
    <definedName name="_xlnm.Print_Area" localSheetId="6">'2017'!$A$1:$O$42</definedName>
    <definedName name="_xlnm.Print_Area" localSheetId="5">'2018'!$A$1:$O$43</definedName>
    <definedName name="_xlnm.Print_Area" localSheetId="4">'2019'!$A$1:$O$43</definedName>
    <definedName name="_xlnm.Print_Area" localSheetId="3">'2020'!$A$1:$O$44</definedName>
    <definedName name="_xlnm.Print_Area" localSheetId="2">'2021'!$A$1:$P$46</definedName>
    <definedName name="_xlnm.Print_Area" localSheetId="1">'2022'!$A$1:$P$47</definedName>
    <definedName name="_xlnm.Print_Area" localSheetId="0">'2023'!$A$1:$P$49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44" i="48" l="1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2" i="48" l="1"/>
  <c r="P42" i="48" s="1"/>
  <c r="O34" i="48"/>
  <c r="P34" i="48" s="1"/>
  <c r="O31" i="48"/>
  <c r="P31" i="48" s="1"/>
  <c r="O26" i="48"/>
  <c r="P26" i="48" s="1"/>
  <c r="H45" i="48"/>
  <c r="D45" i="48"/>
  <c r="E45" i="48"/>
  <c r="F45" i="48"/>
  <c r="G45" i="48"/>
  <c r="J45" i="48"/>
  <c r="K45" i="48"/>
  <c r="O18" i="48"/>
  <c r="P18" i="48" s="1"/>
  <c r="N45" i="48"/>
  <c r="L45" i="48"/>
  <c r="O13" i="48"/>
  <c r="P13" i="48" s="1"/>
  <c r="M45" i="48"/>
  <c r="I45" i="48"/>
  <c r="O5" i="48"/>
  <c r="P5" i="48" s="1"/>
  <c r="O42" i="47"/>
  <c r="P42" i="47"/>
  <c r="O41" i="47"/>
  <c r="P41" i="47" s="1"/>
  <c r="N40" i="47"/>
  <c r="M40" i="47"/>
  <c r="L40" i="47"/>
  <c r="K40" i="47"/>
  <c r="J40" i="47"/>
  <c r="I40" i="47"/>
  <c r="H40" i="47"/>
  <c r="H43" i="47" s="1"/>
  <c r="G40" i="47"/>
  <c r="F40" i="47"/>
  <c r="E40" i="47"/>
  <c r="D40" i="47"/>
  <c r="O39" i="47"/>
  <c r="P39" i="47"/>
  <c r="O38" i="47"/>
  <c r="P38" i="47" s="1"/>
  <c r="O37" i="47"/>
  <c r="P37" i="47"/>
  <c r="O36" i="47"/>
  <c r="P36" i="47"/>
  <c r="O35" i="47"/>
  <c r="P35" i="47"/>
  <c r="O34" i="47"/>
  <c r="P34" i="47"/>
  <c r="O33" i="47"/>
  <c r="P33" i="47"/>
  <c r="N32" i="47"/>
  <c r="M32" i="47"/>
  <c r="L32" i="47"/>
  <c r="K32" i="47"/>
  <c r="J32" i="47"/>
  <c r="I32" i="47"/>
  <c r="O32" i="47" s="1"/>
  <c r="P32" i="47" s="1"/>
  <c r="H32" i="47"/>
  <c r="G32" i="47"/>
  <c r="F32" i="47"/>
  <c r="E32" i="47"/>
  <c r="D32" i="47"/>
  <c r="O31" i="47"/>
  <c r="P31" i="47" s="1"/>
  <c r="O30" i="47"/>
  <c r="P30" i="47" s="1"/>
  <c r="N29" i="47"/>
  <c r="M29" i="47"/>
  <c r="L29" i="47"/>
  <c r="O29" i="47" s="1"/>
  <c r="P29" i="47" s="1"/>
  <c r="K29" i="47"/>
  <c r="J29" i="47"/>
  <c r="I29" i="47"/>
  <c r="H29" i="47"/>
  <c r="G29" i="47"/>
  <c r="F29" i="47"/>
  <c r="E29" i="47"/>
  <c r="D29" i="47"/>
  <c r="O28" i="47"/>
  <c r="P28" i="47"/>
  <c r="O27" i="47"/>
  <c r="P27" i="47"/>
  <c r="O26" i="47"/>
  <c r="P26" i="47"/>
  <c r="O25" i="47"/>
  <c r="P25" i="47"/>
  <c r="O24" i="47"/>
  <c r="P24" i="47"/>
  <c r="N23" i="47"/>
  <c r="M23" i="47"/>
  <c r="L23" i="47"/>
  <c r="K23" i="47"/>
  <c r="J23" i="47"/>
  <c r="J43" i="47" s="1"/>
  <c r="I23" i="47"/>
  <c r="H23" i="47"/>
  <c r="G23" i="47"/>
  <c r="F23" i="47"/>
  <c r="E23" i="47"/>
  <c r="D23" i="47"/>
  <c r="O22" i="47"/>
  <c r="P22" i="47" s="1"/>
  <c r="O21" i="47"/>
  <c r="P21" i="47" s="1"/>
  <c r="O20" i="47"/>
  <c r="P20" i="47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E43" i="47" s="1"/>
  <c r="D18" i="47"/>
  <c r="O17" i="47"/>
  <c r="P17" i="47"/>
  <c r="O16" i="47"/>
  <c r="P16" i="47"/>
  <c r="O15" i="47"/>
  <c r="P15" i="47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/>
  <c r="O10" i="47"/>
  <c r="P10" i="47" s="1"/>
  <c r="O9" i="47"/>
  <c r="P9" i="47"/>
  <c r="O8" i="47"/>
  <c r="P8" i="47" s="1"/>
  <c r="O7" i="47"/>
  <c r="P7" i="47" s="1"/>
  <c r="O6" i="47"/>
  <c r="P6" i="47" s="1"/>
  <c r="N5" i="47"/>
  <c r="M5" i="47"/>
  <c r="M43" i="47" s="1"/>
  <c r="L5" i="47"/>
  <c r="K5" i="47"/>
  <c r="J5" i="47"/>
  <c r="I5" i="47"/>
  <c r="H5" i="47"/>
  <c r="G5" i="47"/>
  <c r="F5" i="47"/>
  <c r="E5" i="47"/>
  <c r="D5" i="47"/>
  <c r="O41" i="46"/>
  <c r="P41" i="46"/>
  <c r="N40" i="46"/>
  <c r="M40" i="46"/>
  <c r="O40" i="46" s="1"/>
  <c r="L40" i="46"/>
  <c r="K40" i="46"/>
  <c r="J40" i="46"/>
  <c r="I40" i="46"/>
  <c r="H40" i="46"/>
  <c r="G40" i="46"/>
  <c r="F40" i="46"/>
  <c r="E40" i="46"/>
  <c r="D40" i="46"/>
  <c r="O39" i="46"/>
  <c r="P39" i="46"/>
  <c r="O38" i="46"/>
  <c r="P38" i="46" s="1"/>
  <c r="O37" i="46"/>
  <c r="P37" i="46"/>
  <c r="O36" i="46"/>
  <c r="P36" i="46" s="1"/>
  <c r="O35" i="46"/>
  <c r="P35" i="46" s="1"/>
  <c r="O34" i="46"/>
  <c r="P34" i="46" s="1"/>
  <c r="O33" i="46"/>
  <c r="P33" i="46"/>
  <c r="N32" i="46"/>
  <c r="N42" i="46" s="1"/>
  <c r="M32" i="46"/>
  <c r="L32" i="46"/>
  <c r="K32" i="46"/>
  <c r="J32" i="46"/>
  <c r="I32" i="46"/>
  <c r="H32" i="46"/>
  <c r="G32" i="46"/>
  <c r="F32" i="46"/>
  <c r="E32" i="46"/>
  <c r="D32" i="46"/>
  <c r="O31" i="46"/>
  <c r="P31" i="46"/>
  <c r="N30" i="46"/>
  <c r="M30" i="46"/>
  <c r="L30" i="46"/>
  <c r="K30" i="46"/>
  <c r="J30" i="46"/>
  <c r="I30" i="46"/>
  <c r="H30" i="46"/>
  <c r="G30" i="46"/>
  <c r="F30" i="46"/>
  <c r="E30" i="46"/>
  <c r="D30" i="46"/>
  <c r="O30" i="46" s="1"/>
  <c r="P30" i="46" s="1"/>
  <c r="O29" i="46"/>
  <c r="P29" i="46" s="1"/>
  <c r="O28" i="46"/>
  <c r="P28" i="46"/>
  <c r="O27" i="46"/>
  <c r="P27" i="46" s="1"/>
  <c r="O26" i="46"/>
  <c r="P26" i="46" s="1"/>
  <c r="O25" i="46"/>
  <c r="P25" i="46" s="1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/>
  <c r="O22" i="46"/>
  <c r="P22" i="46"/>
  <c r="O21" i="46"/>
  <c r="P21" i="46"/>
  <c r="O20" i="46"/>
  <c r="P20" i="46"/>
  <c r="O19" i="46"/>
  <c r="P19" i="46"/>
  <c r="N18" i="46"/>
  <c r="M18" i="46"/>
  <c r="L18" i="46"/>
  <c r="K18" i="46"/>
  <c r="J18" i="46"/>
  <c r="J42" i="46" s="1"/>
  <c r="I18" i="46"/>
  <c r="H18" i="46"/>
  <c r="G18" i="46"/>
  <c r="F18" i="46"/>
  <c r="E18" i="46"/>
  <c r="D18" i="46"/>
  <c r="O17" i="46"/>
  <c r="P17" i="46" s="1"/>
  <c r="O16" i="46"/>
  <c r="P16" i="46" s="1"/>
  <c r="O15" i="46"/>
  <c r="P15" i="46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/>
  <c r="O11" i="46"/>
  <c r="P11" i="46"/>
  <c r="O10" i="46"/>
  <c r="P10" i="46"/>
  <c r="O9" i="46"/>
  <c r="P9" i="46"/>
  <c r="O8" i="46"/>
  <c r="P8" i="46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F42" i="46" s="1"/>
  <c r="E5" i="46"/>
  <c r="D5" i="46"/>
  <c r="N39" i="45"/>
  <c r="O39" i="45"/>
  <c r="N38" i="45"/>
  <c r="O38" i="45" s="1"/>
  <c r="M37" i="45"/>
  <c r="L37" i="45"/>
  <c r="K37" i="45"/>
  <c r="J37" i="45"/>
  <c r="I37" i="45"/>
  <c r="H37" i="45"/>
  <c r="H40" i="45" s="1"/>
  <c r="G37" i="45"/>
  <c r="G40" i="45" s="1"/>
  <c r="F37" i="45"/>
  <c r="E37" i="45"/>
  <c r="D37" i="45"/>
  <c r="N36" i="45"/>
  <c r="O36" i="45" s="1"/>
  <c r="N35" i="45"/>
  <c r="O35" i="45" s="1"/>
  <c r="N34" i="45"/>
  <c r="O34" i="45" s="1"/>
  <c r="N33" i="45"/>
  <c r="O33" i="45"/>
  <c r="M32" i="45"/>
  <c r="N32" i="45" s="1"/>
  <c r="O32" i="45" s="1"/>
  <c r="L32" i="45"/>
  <c r="K32" i="45"/>
  <c r="J32" i="45"/>
  <c r="I32" i="45"/>
  <c r="H32" i="45"/>
  <c r="G32" i="45"/>
  <c r="F32" i="45"/>
  <c r="E32" i="45"/>
  <c r="D32" i="45"/>
  <c r="N31" i="45"/>
  <c r="O31" i="45"/>
  <c r="M30" i="45"/>
  <c r="L30" i="45"/>
  <c r="K30" i="45"/>
  <c r="J30" i="45"/>
  <c r="I30" i="45"/>
  <c r="H30" i="45"/>
  <c r="G30" i="45"/>
  <c r="F30" i="45"/>
  <c r="E30" i="45"/>
  <c r="D30" i="45"/>
  <c r="N29" i="45"/>
  <c r="O29" i="45"/>
  <c r="N28" i="45"/>
  <c r="O28" i="45" s="1"/>
  <c r="N27" i="45"/>
  <c r="O27" i="45"/>
  <c r="N26" i="45"/>
  <c r="O26" i="45" s="1"/>
  <c r="N25" i="45"/>
  <c r="O25" i="45" s="1"/>
  <c r="M24" i="45"/>
  <c r="L24" i="45"/>
  <c r="K24" i="45"/>
  <c r="J24" i="45"/>
  <c r="J40" i="45" s="1"/>
  <c r="I24" i="45"/>
  <c r="H24" i="45"/>
  <c r="G24" i="45"/>
  <c r="F24" i="45"/>
  <c r="E24" i="45"/>
  <c r="D24" i="45"/>
  <c r="N23" i="45"/>
  <c r="O23" i="45" s="1"/>
  <c r="N22" i="45"/>
  <c r="O22" i="45" s="1"/>
  <c r="N21" i="45"/>
  <c r="O21" i="45"/>
  <c r="N20" i="45"/>
  <c r="O20" i="45" s="1"/>
  <c r="N19" i="45"/>
  <c r="O19" i="45"/>
  <c r="M18" i="45"/>
  <c r="L18" i="45"/>
  <c r="K18" i="45"/>
  <c r="J18" i="45"/>
  <c r="I18" i="45"/>
  <c r="H18" i="45"/>
  <c r="G18" i="45"/>
  <c r="F18" i="45"/>
  <c r="F40" i="45" s="1"/>
  <c r="E18" i="45"/>
  <c r="D18" i="45"/>
  <c r="N17" i="45"/>
  <c r="O17" i="45"/>
  <c r="N16" i="45"/>
  <c r="O16" i="45" s="1"/>
  <c r="N15" i="45"/>
  <c r="O15" i="45" s="1"/>
  <c r="N14" i="45"/>
  <c r="O14" i="45" s="1"/>
  <c r="M13" i="45"/>
  <c r="L13" i="45"/>
  <c r="K13" i="45"/>
  <c r="N13" i="45" s="1"/>
  <c r="O13" i="45" s="1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L40" i="45" s="1"/>
  <c r="K5" i="45"/>
  <c r="J5" i="45"/>
  <c r="I5" i="45"/>
  <c r="H5" i="45"/>
  <c r="G5" i="45"/>
  <c r="F5" i="45"/>
  <c r="E5" i="45"/>
  <c r="D5" i="45"/>
  <c r="N38" i="44"/>
  <c r="O38" i="44" s="1"/>
  <c r="N37" i="44"/>
  <c r="O37" i="44"/>
  <c r="M36" i="44"/>
  <c r="L36" i="44"/>
  <c r="K36" i="44"/>
  <c r="J36" i="44"/>
  <c r="I36" i="44"/>
  <c r="H36" i="44"/>
  <c r="G36" i="44"/>
  <c r="F36" i="44"/>
  <c r="E36" i="44"/>
  <c r="D36" i="44"/>
  <c r="N35" i="44"/>
  <c r="O35" i="44"/>
  <c r="N34" i="44"/>
  <c r="O34" i="44" s="1"/>
  <c r="N33" i="44"/>
  <c r="O33" i="44"/>
  <c r="N32" i="44"/>
  <c r="O32" i="44" s="1"/>
  <c r="M31" i="44"/>
  <c r="L31" i="44"/>
  <c r="K31" i="44"/>
  <c r="J31" i="44"/>
  <c r="I31" i="44"/>
  <c r="H31" i="44"/>
  <c r="G31" i="44"/>
  <c r="N31" i="44" s="1"/>
  <c r="F31" i="44"/>
  <c r="E31" i="44"/>
  <c r="D31" i="44"/>
  <c r="N30" i="44"/>
  <c r="O30" i="44" s="1"/>
  <c r="M29" i="44"/>
  <c r="L29" i="44"/>
  <c r="K29" i="44"/>
  <c r="J29" i="44"/>
  <c r="I29" i="44"/>
  <c r="H29" i="44"/>
  <c r="H39" i="44" s="1"/>
  <c r="G29" i="44"/>
  <c r="F29" i="44"/>
  <c r="E29" i="44"/>
  <c r="D29" i="44"/>
  <c r="N28" i="44"/>
  <c r="O28" i="44" s="1"/>
  <c r="N27" i="44"/>
  <c r="O27" i="44" s="1"/>
  <c r="N26" i="44"/>
  <c r="O26" i="44" s="1"/>
  <c r="N25" i="44"/>
  <c r="O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3" i="44" s="1"/>
  <c r="O23" i="44" s="1"/>
  <c r="N22" i="44"/>
  <c r="O22" i="44" s="1"/>
  <c r="N21" i="44"/>
  <c r="O21" i="44"/>
  <c r="N20" i="44"/>
  <c r="O20" i="44" s="1"/>
  <c r="N19" i="44"/>
  <c r="O19" i="44" s="1"/>
  <c r="M18" i="44"/>
  <c r="L18" i="44"/>
  <c r="K18" i="44"/>
  <c r="J18" i="44"/>
  <c r="J39" i="44" s="1"/>
  <c r="I18" i="44"/>
  <c r="N18" i="44" s="1"/>
  <c r="O18" i="44" s="1"/>
  <c r="H18" i="44"/>
  <c r="G18" i="44"/>
  <c r="F18" i="44"/>
  <c r="E18" i="44"/>
  <c r="D18" i="44"/>
  <c r="N17" i="44"/>
  <c r="O17" i="44" s="1"/>
  <c r="N16" i="44"/>
  <c r="O16" i="44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 s="1"/>
  <c r="N11" i="44"/>
  <c r="O11" i="44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5" i="44" s="1"/>
  <c r="O5" i="44" s="1"/>
  <c r="N38" i="43"/>
  <c r="O38" i="43" s="1"/>
  <c r="N37" i="43"/>
  <c r="O37" i="43"/>
  <c r="M36" i="43"/>
  <c r="L36" i="43"/>
  <c r="K36" i="43"/>
  <c r="J36" i="43"/>
  <c r="I36" i="43"/>
  <c r="H36" i="43"/>
  <c r="G36" i="43"/>
  <c r="F36" i="43"/>
  <c r="E36" i="43"/>
  <c r="D36" i="43"/>
  <c r="N35" i="43"/>
  <c r="O35" i="43"/>
  <c r="N34" i="43"/>
  <c r="O34" i="43" s="1"/>
  <c r="N33" i="43"/>
  <c r="O33" i="43" s="1"/>
  <c r="N32" i="43"/>
  <c r="O32" i="43" s="1"/>
  <c r="M31" i="43"/>
  <c r="L31" i="43"/>
  <c r="K31" i="43"/>
  <c r="N31" i="43" s="1"/>
  <c r="O31" i="43" s="1"/>
  <c r="J31" i="43"/>
  <c r="I31" i="43"/>
  <c r="H31" i="43"/>
  <c r="G31" i="43"/>
  <c r="F31" i="43"/>
  <c r="E31" i="43"/>
  <c r="D31" i="43"/>
  <c r="N30" i="43"/>
  <c r="O30" i="43" s="1"/>
  <c r="M29" i="43"/>
  <c r="L29" i="43"/>
  <c r="L39" i="43" s="1"/>
  <c r="K29" i="43"/>
  <c r="J29" i="43"/>
  <c r="I29" i="43"/>
  <c r="H29" i="43"/>
  <c r="G29" i="43"/>
  <c r="F29" i="43"/>
  <c r="E29" i="43"/>
  <c r="D29" i="43"/>
  <c r="N28" i="43"/>
  <c r="O28" i="43" s="1"/>
  <c r="N27" i="43"/>
  <c r="O27" i="43"/>
  <c r="N26" i="43"/>
  <c r="O26" i="43" s="1"/>
  <c r="N25" i="43"/>
  <c r="O25" i="43"/>
  <c r="N24" i="43"/>
  <c r="O24" i="43" s="1"/>
  <c r="M23" i="43"/>
  <c r="L23" i="43"/>
  <c r="K23" i="43"/>
  <c r="J23" i="43"/>
  <c r="I23" i="43"/>
  <c r="H23" i="43"/>
  <c r="G23" i="43"/>
  <c r="N23" i="43" s="1"/>
  <c r="O23" i="43" s="1"/>
  <c r="F23" i="43"/>
  <c r="E23" i="43"/>
  <c r="D23" i="43"/>
  <c r="N22" i="43"/>
  <c r="O22" i="43" s="1"/>
  <c r="N21" i="43"/>
  <c r="O21" i="43" s="1"/>
  <c r="N20" i="43"/>
  <c r="O20" i="43" s="1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N13" i="43" s="1"/>
  <c r="O13" i="43" s="1"/>
  <c r="F13" i="43"/>
  <c r="E13" i="43"/>
  <c r="D13" i="43"/>
  <c r="N12" i="43"/>
  <c r="O12" i="43" s="1"/>
  <c r="N11" i="43"/>
  <c r="O11" i="43" s="1"/>
  <c r="N10" i="43"/>
  <c r="O10" i="43"/>
  <c r="N9" i="43"/>
  <c r="O9" i="43"/>
  <c r="N8" i="43"/>
  <c r="O8" i="43" s="1"/>
  <c r="N7" i="43"/>
  <c r="O7" i="43"/>
  <c r="N6" i="43"/>
  <c r="O6" i="43" s="1"/>
  <c r="M5" i="43"/>
  <c r="L5" i="43"/>
  <c r="K5" i="43"/>
  <c r="J5" i="43"/>
  <c r="I5" i="43"/>
  <c r="H5" i="43"/>
  <c r="H39" i="43" s="1"/>
  <c r="G5" i="43"/>
  <c r="F5" i="43"/>
  <c r="E5" i="43"/>
  <c r="D5" i="43"/>
  <c r="N37" i="42"/>
  <c r="O37" i="42" s="1"/>
  <c r="N36" i="42"/>
  <c r="O36" i="42" s="1"/>
  <c r="M35" i="42"/>
  <c r="L35" i="42"/>
  <c r="K35" i="42"/>
  <c r="J35" i="42"/>
  <c r="I35" i="42"/>
  <c r="N35" i="42" s="1"/>
  <c r="O35" i="42" s="1"/>
  <c r="H35" i="42"/>
  <c r="G35" i="42"/>
  <c r="F35" i="42"/>
  <c r="E35" i="42"/>
  <c r="D35" i="42"/>
  <c r="N34" i="42"/>
  <c r="O34" i="42" s="1"/>
  <c r="N33" i="42"/>
  <c r="O33" i="42" s="1"/>
  <c r="N32" i="42"/>
  <c r="O32" i="42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30" i="42" s="1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8" i="42" s="1"/>
  <c r="O28" i="42" s="1"/>
  <c r="N27" i="42"/>
  <c r="O27" i="42" s="1"/>
  <c r="N26" i="42"/>
  <c r="O26" i="42"/>
  <c r="N25" i="42"/>
  <c r="O25" i="42" s="1"/>
  <c r="N24" i="42"/>
  <c r="O24" i="42" s="1"/>
  <c r="M23" i="42"/>
  <c r="L23" i="42"/>
  <c r="K23" i="42"/>
  <c r="J23" i="42"/>
  <c r="I23" i="42"/>
  <c r="N23" i="42" s="1"/>
  <c r="O23" i="42" s="1"/>
  <c r="H23" i="42"/>
  <c r="G23" i="42"/>
  <c r="F23" i="42"/>
  <c r="E23" i="42"/>
  <c r="D23" i="42"/>
  <c r="N22" i="42"/>
  <c r="O22" i="42" s="1"/>
  <c r="N21" i="42"/>
  <c r="O21" i="42"/>
  <c r="N20" i="42"/>
  <c r="O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8" i="42" s="1"/>
  <c r="O18" i="42" s="1"/>
  <c r="N17" i="42"/>
  <c r="O17" i="42" s="1"/>
  <c r="N16" i="42"/>
  <c r="O16" i="42"/>
  <c r="N15" i="42"/>
  <c r="O15" i="42" s="1"/>
  <c r="N14" i="42"/>
  <c r="O14" i="42" s="1"/>
  <c r="M13" i="42"/>
  <c r="L13" i="42"/>
  <c r="K13" i="42"/>
  <c r="J13" i="42"/>
  <c r="I13" i="42"/>
  <c r="N13" i="42" s="1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J38" i="42" s="1"/>
  <c r="I5" i="42"/>
  <c r="H5" i="42"/>
  <c r="G5" i="42"/>
  <c r="F5" i="42"/>
  <c r="E5" i="42"/>
  <c r="D5" i="42"/>
  <c r="N38" i="41"/>
  <c r="O38" i="41" s="1"/>
  <c r="N37" i="41"/>
  <c r="O37" i="41" s="1"/>
  <c r="M36" i="41"/>
  <c r="L36" i="41"/>
  <c r="L39" i="41" s="1"/>
  <c r="K36" i="41"/>
  <c r="J36" i="41"/>
  <c r="I36" i="41"/>
  <c r="H36" i="41"/>
  <c r="G36" i="41"/>
  <c r="F36" i="41"/>
  <c r="E36" i="41"/>
  <c r="D36" i="41"/>
  <c r="N35" i="41"/>
  <c r="O35" i="41"/>
  <c r="N34" i="41"/>
  <c r="O34" i="41"/>
  <c r="N33" i="41"/>
  <c r="O33" i="41" s="1"/>
  <c r="N32" i="41"/>
  <c r="O32" i="41"/>
  <c r="M31" i="41"/>
  <c r="L31" i="41"/>
  <c r="K31" i="41"/>
  <c r="J31" i="41"/>
  <c r="I31" i="41"/>
  <c r="H31" i="41"/>
  <c r="G31" i="41"/>
  <c r="F31" i="41"/>
  <c r="E31" i="41"/>
  <c r="N31" i="41" s="1"/>
  <c r="O31" i="41" s="1"/>
  <c r="D31" i="41"/>
  <c r="N30" i="41"/>
  <c r="O30" i="41"/>
  <c r="M29" i="41"/>
  <c r="L29" i="41"/>
  <c r="K29" i="41"/>
  <c r="J29" i="41"/>
  <c r="I29" i="41"/>
  <c r="H29" i="41"/>
  <c r="G29" i="41"/>
  <c r="F29" i="41"/>
  <c r="E29" i="41"/>
  <c r="D29" i="41"/>
  <c r="N28" i="41"/>
  <c r="O28" i="41"/>
  <c r="N27" i="41"/>
  <c r="O27" i="41" s="1"/>
  <c r="N26" i="41"/>
  <c r="O26" i="41" s="1"/>
  <c r="N25" i="41"/>
  <c r="O25" i="41" s="1"/>
  <c r="N24" i="41"/>
  <c r="O24" i="41"/>
  <c r="M23" i="41"/>
  <c r="N23" i="41" s="1"/>
  <c r="O23" i="41" s="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N20" i="41"/>
  <c r="O20" i="41"/>
  <c r="N19" i="41"/>
  <c r="O19" i="41" s="1"/>
  <c r="M18" i="41"/>
  <c r="L18" i="41"/>
  <c r="K18" i="41"/>
  <c r="J18" i="41"/>
  <c r="I18" i="41"/>
  <c r="H18" i="41"/>
  <c r="H39" i="41" s="1"/>
  <c r="G18" i="41"/>
  <c r="F18" i="41"/>
  <c r="E18" i="41"/>
  <c r="D18" i="41"/>
  <c r="N17" i="41"/>
  <c r="O17" i="41" s="1"/>
  <c r="N16" i="41"/>
  <c r="O16" i="41" s="1"/>
  <c r="N15" i="41"/>
  <c r="O15" i="41" s="1"/>
  <c r="N14" i="41"/>
  <c r="O14" i="41"/>
  <c r="M13" i="41"/>
  <c r="N13" i="41" s="1"/>
  <c r="O13" i="41" s="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37" i="40"/>
  <c r="O37" i="40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5" i="40" s="1"/>
  <c r="O35" i="40" s="1"/>
  <c r="N34" i="40"/>
  <c r="O34" i="40" s="1"/>
  <c r="N33" i="40"/>
  <c r="O33" i="40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M28" i="40"/>
  <c r="L28" i="40"/>
  <c r="K28" i="40"/>
  <c r="J28" i="40"/>
  <c r="J38" i="40" s="1"/>
  <c r="I28" i="40"/>
  <c r="H28" i="40"/>
  <c r="G28" i="40"/>
  <c r="F28" i="40"/>
  <c r="E28" i="40"/>
  <c r="D28" i="40"/>
  <c r="N27" i="40"/>
  <c r="O27" i="40" s="1"/>
  <c r="N26" i="40"/>
  <c r="O26" i="40"/>
  <c r="N25" i="40"/>
  <c r="O25" i="40"/>
  <c r="N24" i="40"/>
  <c r="O24" i="40" s="1"/>
  <c r="N23" i="40"/>
  <c r="O23" i="40"/>
  <c r="M22" i="40"/>
  <c r="L22" i="40"/>
  <c r="K22" i="40"/>
  <c r="J22" i="40"/>
  <c r="I22" i="40"/>
  <c r="H22" i="40"/>
  <c r="G22" i="40"/>
  <c r="F22" i="40"/>
  <c r="F38" i="40" s="1"/>
  <c r="E22" i="40"/>
  <c r="D22" i="40"/>
  <c r="N21" i="40"/>
  <c r="O21" i="40"/>
  <c r="N20" i="40"/>
  <c r="O20" i="40" s="1"/>
  <c r="N19" i="40"/>
  <c r="O19" i="40" s="1"/>
  <c r="N18" i="40"/>
  <c r="O18" i="40"/>
  <c r="M17" i="40"/>
  <c r="L17" i="40"/>
  <c r="L38" i="40" s="1"/>
  <c r="K17" i="40"/>
  <c r="J17" i="40"/>
  <c r="I17" i="40"/>
  <c r="H17" i="40"/>
  <c r="G17" i="40"/>
  <c r="F17" i="40"/>
  <c r="E17" i="40"/>
  <c r="D17" i="40"/>
  <c r="N16" i="40"/>
  <c r="O16" i="40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D38" i="40" s="1"/>
  <c r="N37" i="39"/>
  <c r="O37" i="39" s="1"/>
  <c r="N36" i="39"/>
  <c r="O36" i="39"/>
  <c r="M35" i="39"/>
  <c r="L35" i="39"/>
  <c r="K35" i="39"/>
  <c r="J35" i="39"/>
  <c r="I35" i="39"/>
  <c r="H35" i="39"/>
  <c r="G35" i="39"/>
  <c r="F35" i="39"/>
  <c r="E35" i="39"/>
  <c r="N35" i="39" s="1"/>
  <c r="D35" i="39"/>
  <c r="N34" i="39"/>
  <c r="O34" i="39"/>
  <c r="N33" i="39"/>
  <c r="O33" i="39" s="1"/>
  <c r="N32" i="39"/>
  <c r="O32" i="39" s="1"/>
  <c r="N31" i="39"/>
  <c r="O31" i="39"/>
  <c r="M30" i="39"/>
  <c r="L30" i="39"/>
  <c r="K30" i="39"/>
  <c r="N30" i="39" s="1"/>
  <c r="O30" i="39" s="1"/>
  <c r="J30" i="39"/>
  <c r="I30" i="39"/>
  <c r="H30" i="39"/>
  <c r="G30" i="39"/>
  <c r="F30" i="39"/>
  <c r="E30" i="39"/>
  <c r="D30" i="39"/>
  <c r="N29" i="39"/>
  <c r="O29" i="39"/>
  <c r="M28" i="39"/>
  <c r="L28" i="39"/>
  <c r="L38" i="39" s="1"/>
  <c r="K28" i="39"/>
  <c r="J28" i="39"/>
  <c r="I28" i="39"/>
  <c r="H28" i="39"/>
  <c r="G28" i="39"/>
  <c r="F28" i="39"/>
  <c r="E28" i="39"/>
  <c r="D28" i="39"/>
  <c r="N27" i="39"/>
  <c r="O27" i="39"/>
  <c r="N26" i="39"/>
  <c r="O26" i="39"/>
  <c r="N25" i="39"/>
  <c r="O25" i="39" s="1"/>
  <c r="N24" i="39"/>
  <c r="O24" i="39"/>
  <c r="N23" i="39"/>
  <c r="O23" i="39" s="1"/>
  <c r="M22" i="39"/>
  <c r="L22" i="39"/>
  <c r="K22" i="39"/>
  <c r="J22" i="39"/>
  <c r="I22" i="39"/>
  <c r="H22" i="39"/>
  <c r="H38" i="39" s="1"/>
  <c r="G22" i="39"/>
  <c r="N22" i="39" s="1"/>
  <c r="O22" i="39" s="1"/>
  <c r="F22" i="39"/>
  <c r="E22" i="39"/>
  <c r="D22" i="39"/>
  <c r="N21" i="39"/>
  <c r="O21" i="39" s="1"/>
  <c r="N20" i="39"/>
  <c r="O20" i="39" s="1"/>
  <c r="N19" i="39"/>
  <c r="O19" i="39"/>
  <c r="N18" i="39"/>
  <c r="O18" i="39"/>
  <c r="M17" i="39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N13" i="39" s="1"/>
  <c r="O13" i="39" s="1"/>
  <c r="D13" i="39"/>
  <c r="N12" i="39"/>
  <c r="O12" i="39"/>
  <c r="N11" i="39"/>
  <c r="O11" i="39" s="1"/>
  <c r="N10" i="39"/>
  <c r="O10" i="39" s="1"/>
  <c r="N9" i="39"/>
  <c r="O9" i="39"/>
  <c r="N8" i="39"/>
  <c r="O8" i="39"/>
  <c r="N7" i="39"/>
  <c r="O7" i="39" s="1"/>
  <c r="N6" i="39"/>
  <c r="O6" i="39"/>
  <c r="M5" i="39"/>
  <c r="L5" i="39"/>
  <c r="K5" i="39"/>
  <c r="J5" i="39"/>
  <c r="I5" i="39"/>
  <c r="H5" i="39"/>
  <c r="G5" i="39"/>
  <c r="F5" i="39"/>
  <c r="F38" i="39" s="1"/>
  <c r="E5" i="39"/>
  <c r="D5" i="39"/>
  <c r="N41" i="38"/>
  <c r="O41" i="38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 s="1"/>
  <c r="N36" i="38"/>
  <c r="O36" i="38"/>
  <c r="N35" i="38"/>
  <c r="O35" i="38" s="1"/>
  <c r="N34" i="38"/>
  <c r="O34" i="38"/>
  <c r="M33" i="38"/>
  <c r="L33" i="38"/>
  <c r="K33" i="38"/>
  <c r="J33" i="38"/>
  <c r="I33" i="38"/>
  <c r="H33" i="38"/>
  <c r="G33" i="38"/>
  <c r="F33" i="38"/>
  <c r="E33" i="38"/>
  <c r="E42" i="38" s="1"/>
  <c r="D33" i="38"/>
  <c r="N32" i="38"/>
  <c r="O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 s="1"/>
  <c r="N26" i="38"/>
  <c r="O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4" i="38" s="1"/>
  <c r="O24" i="38" s="1"/>
  <c r="N23" i="38"/>
  <c r="O23" i="38" s="1"/>
  <c r="N22" i="38"/>
  <c r="O22" i="38"/>
  <c r="N21" i="38"/>
  <c r="O21" i="38" s="1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/>
  <c r="N15" i="38"/>
  <c r="O15" i="38" s="1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/>
  <c r="N10" i="38"/>
  <c r="O10" i="38" s="1"/>
  <c r="N9" i="38"/>
  <c r="O9" i="38"/>
  <c r="N8" i="38"/>
  <c r="O8" i="38"/>
  <c r="N7" i="38"/>
  <c r="O7" i="38"/>
  <c r="N6" i="38"/>
  <c r="O6" i="38"/>
  <c r="M5" i="38"/>
  <c r="L5" i="38"/>
  <c r="L42" i="38" s="1"/>
  <c r="K5" i="38"/>
  <c r="J5" i="38"/>
  <c r="I5" i="38"/>
  <c r="I42" i="38" s="1"/>
  <c r="H5" i="38"/>
  <c r="G5" i="38"/>
  <c r="F5" i="38"/>
  <c r="E5" i="38"/>
  <c r="D5" i="38"/>
  <c r="N35" i="37"/>
  <c r="O35" i="37"/>
  <c r="M34" i="37"/>
  <c r="L34" i="37"/>
  <c r="K34" i="37"/>
  <c r="J34" i="37"/>
  <c r="I34" i="37"/>
  <c r="H34" i="37"/>
  <c r="N34" i="37" s="1"/>
  <c r="O34" i="37" s="1"/>
  <c r="G34" i="37"/>
  <c r="F34" i="37"/>
  <c r="E34" i="37"/>
  <c r="D34" i="37"/>
  <c r="N33" i="37"/>
  <c r="O33" i="37"/>
  <c r="N32" i="37"/>
  <c r="O32" i="37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/>
  <c r="M28" i="37"/>
  <c r="L28" i="37"/>
  <c r="K28" i="37"/>
  <c r="J28" i="37"/>
  <c r="I28" i="37"/>
  <c r="H28" i="37"/>
  <c r="G28" i="37"/>
  <c r="F28" i="37"/>
  <c r="E28" i="37"/>
  <c r="D28" i="37"/>
  <c r="D36" i="37" s="1"/>
  <c r="N27" i="37"/>
  <c r="O27" i="37" s="1"/>
  <c r="N26" i="37"/>
  <c r="O26" i="37"/>
  <c r="N25" i="37"/>
  <c r="O25" i="37" s="1"/>
  <c r="N24" i="37"/>
  <c r="O24" i="37" s="1"/>
  <c r="N23" i="37"/>
  <c r="O23" i="37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/>
  <c r="N20" i="37"/>
  <c r="O20" i="37" s="1"/>
  <c r="N19" i="37"/>
  <c r="O19" i="37"/>
  <c r="N18" i="37"/>
  <c r="O18" i="37" s="1"/>
  <c r="M17" i="37"/>
  <c r="L17" i="37"/>
  <c r="K17" i="37"/>
  <c r="J17" i="37"/>
  <c r="I17" i="37"/>
  <c r="H17" i="37"/>
  <c r="G17" i="37"/>
  <c r="N17" i="37" s="1"/>
  <c r="O17" i="37" s="1"/>
  <c r="F17" i="37"/>
  <c r="E17" i="37"/>
  <c r="D17" i="37"/>
  <c r="N16" i="37"/>
  <c r="O16" i="37" s="1"/>
  <c r="N15" i="37"/>
  <c r="O15" i="37" s="1"/>
  <c r="N14" i="37"/>
  <c r="O14" i="37"/>
  <c r="M13" i="37"/>
  <c r="L13" i="37"/>
  <c r="K13" i="37"/>
  <c r="N13" i="37" s="1"/>
  <c r="O13" i="37" s="1"/>
  <c r="J13" i="37"/>
  <c r="I13" i="37"/>
  <c r="H13" i="37"/>
  <c r="G13" i="37"/>
  <c r="F13" i="37"/>
  <c r="E13" i="37"/>
  <c r="D13" i="37"/>
  <c r="N12" i="37"/>
  <c r="O12" i="37"/>
  <c r="N11" i="37"/>
  <c r="O11" i="37" s="1"/>
  <c r="N10" i="37"/>
  <c r="O10" i="37"/>
  <c r="N9" i="37"/>
  <c r="O9" i="37"/>
  <c r="N8" i="37"/>
  <c r="O8" i="37" s="1"/>
  <c r="N7" i="37"/>
  <c r="O7" i="37" s="1"/>
  <c r="N6" i="37"/>
  <c r="O6" i="37"/>
  <c r="M5" i="37"/>
  <c r="M36" i="37" s="1"/>
  <c r="L5" i="37"/>
  <c r="K5" i="37"/>
  <c r="J5" i="37"/>
  <c r="I5" i="37"/>
  <c r="I36" i="37" s="1"/>
  <c r="H5" i="37"/>
  <c r="H36" i="37" s="1"/>
  <c r="G5" i="37"/>
  <c r="G36" i="37" s="1"/>
  <c r="F5" i="37"/>
  <c r="F36" i="37" s="1"/>
  <c r="E5" i="37"/>
  <c r="D5" i="37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4" i="36"/>
  <c r="O34" i="36" s="1"/>
  <c r="N33" i="36"/>
  <c r="O33" i="36" s="1"/>
  <c r="N32" i="36"/>
  <c r="O32" i="36"/>
  <c r="N31" i="36"/>
  <c r="O31" i="36"/>
  <c r="M30" i="36"/>
  <c r="N30" i="36" s="1"/>
  <c r="O30" i="36" s="1"/>
  <c r="L30" i="36"/>
  <c r="K30" i="36"/>
  <c r="J30" i="36"/>
  <c r="I30" i="36"/>
  <c r="H30" i="36"/>
  <c r="G30" i="36"/>
  <c r="F30" i="36"/>
  <c r="E30" i="36"/>
  <c r="D30" i="36"/>
  <c r="N29" i="36"/>
  <c r="O29" i="36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/>
  <c r="N25" i="36"/>
  <c r="O25" i="36" s="1"/>
  <c r="N24" i="36"/>
  <c r="O24" i="36" s="1"/>
  <c r="N23" i="36"/>
  <c r="O23" i="36"/>
  <c r="M22" i="36"/>
  <c r="L22" i="36"/>
  <c r="N22" i="36" s="1"/>
  <c r="O22" i="36" s="1"/>
  <c r="K22" i="36"/>
  <c r="J22" i="36"/>
  <c r="I22" i="36"/>
  <c r="H22" i="36"/>
  <c r="G22" i="36"/>
  <c r="F22" i="36"/>
  <c r="E22" i="36"/>
  <c r="D22" i="36"/>
  <c r="N21" i="36"/>
  <c r="O21" i="36"/>
  <c r="N20" i="36"/>
  <c r="O20" i="36" s="1"/>
  <c r="N19" i="36"/>
  <c r="O19" i="36"/>
  <c r="N18" i="36"/>
  <c r="O18" i="36"/>
  <c r="M17" i="36"/>
  <c r="L17" i="36"/>
  <c r="K17" i="36"/>
  <c r="J17" i="36"/>
  <c r="I17" i="36"/>
  <c r="I37" i="36" s="1"/>
  <c r="H17" i="36"/>
  <c r="N17" i="36" s="1"/>
  <c r="O17" i="36" s="1"/>
  <c r="G17" i="36"/>
  <c r="F17" i="36"/>
  <c r="E17" i="36"/>
  <c r="D17" i="36"/>
  <c r="N16" i="36"/>
  <c r="O16" i="36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3" i="36"/>
  <c r="O13" i="36" s="1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F37" i="36" s="1"/>
  <c r="E5" i="36"/>
  <c r="E37" i="36" s="1"/>
  <c r="D5" i="36"/>
  <c r="N5" i="36" s="1"/>
  <c r="O5" i="36" s="1"/>
  <c r="N39" i="35"/>
  <c r="O39" i="35" s="1"/>
  <c r="N38" i="35"/>
  <c r="O38" i="35"/>
  <c r="M37" i="35"/>
  <c r="L37" i="35"/>
  <c r="K37" i="35"/>
  <c r="J37" i="35"/>
  <c r="I37" i="35"/>
  <c r="H37" i="35"/>
  <c r="G37" i="35"/>
  <c r="F37" i="35"/>
  <c r="N37" i="35" s="1"/>
  <c r="O37" i="35" s="1"/>
  <c r="E37" i="35"/>
  <c r="D37" i="35"/>
  <c r="N36" i="35"/>
  <c r="O36" i="35"/>
  <c r="N35" i="35"/>
  <c r="O35" i="35" s="1"/>
  <c r="N34" i="35"/>
  <c r="O34" i="35" s="1"/>
  <c r="N33" i="35"/>
  <c r="O33" i="35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1" i="35" s="1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N26" i="35"/>
  <c r="O26" i="35"/>
  <c r="N25" i="35"/>
  <c r="O25" i="35"/>
  <c r="N24" i="35"/>
  <c r="O24" i="35" s="1"/>
  <c r="M23" i="35"/>
  <c r="M40" i="35"/>
  <c r="L23" i="35"/>
  <c r="K23" i="35"/>
  <c r="J23" i="35"/>
  <c r="I23" i="35"/>
  <c r="H23" i="35"/>
  <c r="G23" i="35"/>
  <c r="F23" i="35"/>
  <c r="E23" i="35"/>
  <c r="E40" i="35" s="1"/>
  <c r="D23" i="35"/>
  <c r="N22" i="35"/>
  <c r="O22" i="35" s="1"/>
  <c r="N21" i="35"/>
  <c r="O21" i="35"/>
  <c r="N20" i="35"/>
  <c r="O20" i="35"/>
  <c r="N19" i="35"/>
  <c r="O19" i="35" s="1"/>
  <c r="M18" i="35"/>
  <c r="L18" i="35"/>
  <c r="N18" i="35"/>
  <c r="O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/>
  <c r="N10" i="35"/>
  <c r="O10" i="35" s="1"/>
  <c r="N9" i="35"/>
  <c r="O9" i="35" s="1"/>
  <c r="N8" i="35"/>
  <c r="O8" i="35"/>
  <c r="N7" i="35"/>
  <c r="O7" i="35" s="1"/>
  <c r="N6" i="35"/>
  <c r="O6" i="35"/>
  <c r="M5" i="35"/>
  <c r="L5" i="35"/>
  <c r="K5" i="35"/>
  <c r="J5" i="35"/>
  <c r="I5" i="35"/>
  <c r="I40" i="35" s="1"/>
  <c r="H5" i="35"/>
  <c r="H40" i="35" s="1"/>
  <c r="G5" i="35"/>
  <c r="G40" i="35" s="1"/>
  <c r="F5" i="35"/>
  <c r="E5" i="35"/>
  <c r="D5" i="35"/>
  <c r="N5" i="35" s="1"/>
  <c r="O5" i="35" s="1"/>
  <c r="N40" i="34"/>
  <c r="O40" i="34" s="1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/>
  <c r="N36" i="34"/>
  <c r="O36" i="34" s="1"/>
  <c r="N35" i="34"/>
  <c r="O35" i="34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M29" i="34"/>
  <c r="L29" i="34"/>
  <c r="K29" i="34"/>
  <c r="N29" i="34" s="1"/>
  <c r="O29" i="34" s="1"/>
  <c r="J29" i="34"/>
  <c r="I29" i="34"/>
  <c r="H29" i="34"/>
  <c r="G29" i="34"/>
  <c r="F29" i="34"/>
  <c r="E29" i="34"/>
  <c r="D29" i="34"/>
  <c r="N28" i="34"/>
  <c r="O28" i="34" s="1"/>
  <c r="N27" i="34"/>
  <c r="O27" i="34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N24" i="34" s="1"/>
  <c r="O24" i="34" s="1"/>
  <c r="D24" i="34"/>
  <c r="N23" i="34"/>
  <c r="O23" i="34" s="1"/>
  <c r="N22" i="34"/>
  <c r="O22" i="34" s="1"/>
  <c r="N21" i="34"/>
  <c r="O21" i="34" s="1"/>
  <c r="N20" i="34"/>
  <c r="O20" i="34"/>
  <c r="N19" i="34"/>
  <c r="O19" i="34" s="1"/>
  <c r="M18" i="34"/>
  <c r="L18" i="34"/>
  <c r="K18" i="34"/>
  <c r="J18" i="34"/>
  <c r="I18" i="34"/>
  <c r="H18" i="34"/>
  <c r="G18" i="34"/>
  <c r="F18" i="34"/>
  <c r="E18" i="34"/>
  <c r="N18" i="34"/>
  <c r="O18" i="34"/>
  <c r="D18" i="34"/>
  <c r="N17" i="34"/>
  <c r="O17" i="34" s="1"/>
  <c r="N16" i="34"/>
  <c r="O16" i="34" s="1"/>
  <c r="N15" i="34"/>
  <c r="O15" i="34" s="1"/>
  <c r="N14" i="34"/>
  <c r="O14" i="34" s="1"/>
  <c r="M13" i="34"/>
  <c r="L13" i="34"/>
  <c r="L41" i="34" s="1"/>
  <c r="K13" i="34"/>
  <c r="J13" i="34"/>
  <c r="I13" i="34"/>
  <c r="H13" i="34"/>
  <c r="G13" i="34"/>
  <c r="F13" i="34"/>
  <c r="E13" i="34"/>
  <c r="D13" i="34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M41" i="34" s="1"/>
  <c r="L5" i="34"/>
  <c r="K5" i="34"/>
  <c r="J5" i="34"/>
  <c r="I5" i="34"/>
  <c r="H5" i="34"/>
  <c r="H41" i="34" s="1"/>
  <c r="G5" i="34"/>
  <c r="G41" i="34" s="1"/>
  <c r="F5" i="34"/>
  <c r="F41" i="34" s="1"/>
  <c r="E5" i="34"/>
  <c r="E41" i="34" s="1"/>
  <c r="D5" i="34"/>
  <c r="N28" i="33"/>
  <c r="O28" i="33" s="1"/>
  <c r="N25" i="33"/>
  <c r="O25" i="33"/>
  <c r="N26" i="33"/>
  <c r="O26" i="33"/>
  <c r="N27" i="33"/>
  <c r="O27" i="33"/>
  <c r="N19" i="33"/>
  <c r="O19" i="33" s="1"/>
  <c r="N20" i="33"/>
  <c r="O20" i="33" s="1"/>
  <c r="N21" i="33"/>
  <c r="O21" i="33" s="1"/>
  <c r="N22" i="33"/>
  <c r="O22" i="33"/>
  <c r="N23" i="33"/>
  <c r="O23" i="33"/>
  <c r="E24" i="33"/>
  <c r="F24" i="33"/>
  <c r="G24" i="33"/>
  <c r="H24" i="33"/>
  <c r="I24" i="33"/>
  <c r="J24" i="33"/>
  <c r="K24" i="33"/>
  <c r="L24" i="33"/>
  <c r="M24" i="33"/>
  <c r="D24" i="33"/>
  <c r="E18" i="33"/>
  <c r="F18" i="33"/>
  <c r="G18" i="33"/>
  <c r="G40" i="33" s="1"/>
  <c r="H18" i="33"/>
  <c r="I18" i="33"/>
  <c r="J18" i="33"/>
  <c r="K18" i="33"/>
  <c r="L18" i="33"/>
  <c r="M18" i="33"/>
  <c r="D18" i="33"/>
  <c r="E13" i="33"/>
  <c r="F13" i="33"/>
  <c r="G13" i="33"/>
  <c r="H13" i="33"/>
  <c r="N13" i="33" s="1"/>
  <c r="O13" i="33" s="1"/>
  <c r="H40" i="33"/>
  <c r="I13" i="33"/>
  <c r="J13" i="33"/>
  <c r="K13" i="33"/>
  <c r="L13" i="33"/>
  <c r="M13" i="33"/>
  <c r="D13" i="33"/>
  <c r="E5" i="33"/>
  <c r="E40" i="33"/>
  <c r="F5" i="33"/>
  <c r="F40" i="33" s="1"/>
  <c r="G5" i="33"/>
  <c r="H5" i="33"/>
  <c r="I5" i="33"/>
  <c r="J5" i="33"/>
  <c r="J40" i="33" s="1"/>
  <c r="K5" i="33"/>
  <c r="K40" i="33" s="1"/>
  <c r="L5" i="33"/>
  <c r="L40" i="33" s="1"/>
  <c r="M5" i="33"/>
  <c r="D5" i="33"/>
  <c r="N5" i="33"/>
  <c r="O5" i="33" s="1"/>
  <c r="E38" i="33"/>
  <c r="F38" i="33"/>
  <c r="G38" i="33"/>
  <c r="H38" i="33"/>
  <c r="I38" i="33"/>
  <c r="J38" i="33"/>
  <c r="K38" i="33"/>
  <c r="L38" i="33"/>
  <c r="M38" i="33"/>
  <c r="D38" i="33"/>
  <c r="N38" i="33"/>
  <c r="O38" i="33" s="1"/>
  <c r="N39" i="33"/>
  <c r="O39" i="33"/>
  <c r="N34" i="33"/>
  <c r="O34" i="33" s="1"/>
  <c r="N35" i="33"/>
  <c r="O35" i="33"/>
  <c r="N36" i="33"/>
  <c r="O36" i="33"/>
  <c r="N37" i="33"/>
  <c r="N33" i="33"/>
  <c r="O33" i="33"/>
  <c r="E32" i="33"/>
  <c r="F32" i="33"/>
  <c r="G32" i="33"/>
  <c r="H32" i="33"/>
  <c r="I32" i="33"/>
  <c r="J32" i="33"/>
  <c r="K32" i="33"/>
  <c r="L32" i="33"/>
  <c r="M32" i="33"/>
  <c r="D32" i="33"/>
  <c r="N32" i="33"/>
  <c r="O32" i="33"/>
  <c r="E29" i="33"/>
  <c r="F29" i="33"/>
  <c r="G29" i="33"/>
  <c r="H29" i="33"/>
  <c r="I29" i="33"/>
  <c r="J29" i="33"/>
  <c r="K29" i="33"/>
  <c r="L29" i="33"/>
  <c r="M29" i="33"/>
  <c r="M40" i="33" s="1"/>
  <c r="D29" i="33"/>
  <c r="N29" i="33" s="1"/>
  <c r="O29" i="33" s="1"/>
  <c r="N31" i="33"/>
  <c r="O31" i="33" s="1"/>
  <c r="N30" i="33"/>
  <c r="O30" i="33" s="1"/>
  <c r="O37" i="33"/>
  <c r="N15" i="33"/>
  <c r="O15" i="33"/>
  <c r="N16" i="33"/>
  <c r="O16" i="33"/>
  <c r="N17" i="33"/>
  <c r="O17" i="33"/>
  <c r="N7" i="33"/>
  <c r="O7" i="33" s="1"/>
  <c r="N8" i="33"/>
  <c r="O8" i="33" s="1"/>
  <c r="N9" i="33"/>
  <c r="O9" i="33" s="1"/>
  <c r="N10" i="33"/>
  <c r="O10" i="33"/>
  <c r="N11" i="33"/>
  <c r="O11" i="33"/>
  <c r="N12" i="33"/>
  <c r="O12" i="33"/>
  <c r="N6" i="33"/>
  <c r="O6" i="33" s="1"/>
  <c r="N14" i="33"/>
  <c r="O14" i="33" s="1"/>
  <c r="J37" i="36"/>
  <c r="L37" i="36"/>
  <c r="K37" i="36"/>
  <c r="E36" i="37"/>
  <c r="J41" i="34"/>
  <c r="I40" i="33"/>
  <c r="J40" i="35"/>
  <c r="D37" i="36"/>
  <c r="M42" i="38"/>
  <c r="J42" i="38"/>
  <c r="F42" i="38"/>
  <c r="N33" i="38"/>
  <c r="O33" i="38" s="1"/>
  <c r="J38" i="39"/>
  <c r="G38" i="39"/>
  <c r="O35" i="39"/>
  <c r="I38" i="39"/>
  <c r="D38" i="39"/>
  <c r="D41" i="34"/>
  <c r="K40" i="35"/>
  <c r="L40" i="35"/>
  <c r="J36" i="37"/>
  <c r="N5" i="37"/>
  <c r="O5" i="37" s="1"/>
  <c r="M38" i="40"/>
  <c r="H38" i="40"/>
  <c r="G38" i="40"/>
  <c r="N30" i="40"/>
  <c r="O30" i="40" s="1"/>
  <c r="J39" i="41"/>
  <c r="F39" i="41"/>
  <c r="I39" i="41"/>
  <c r="D39" i="41"/>
  <c r="L38" i="42"/>
  <c r="K38" i="42"/>
  <c r="M38" i="42"/>
  <c r="F38" i="42"/>
  <c r="O13" i="42"/>
  <c r="H38" i="42"/>
  <c r="E38" i="42"/>
  <c r="G38" i="42"/>
  <c r="D38" i="42"/>
  <c r="I39" i="43"/>
  <c r="J39" i="43"/>
  <c r="F39" i="43"/>
  <c r="N29" i="43"/>
  <c r="O29" i="43" s="1"/>
  <c r="D39" i="43"/>
  <c r="K39" i="44"/>
  <c r="F39" i="44"/>
  <c r="L39" i="44"/>
  <c r="E39" i="44"/>
  <c r="O31" i="44"/>
  <c r="N37" i="45"/>
  <c r="O37" i="45" s="1"/>
  <c r="D40" i="45"/>
  <c r="P40" i="46"/>
  <c r="O32" i="46"/>
  <c r="P32" i="46" s="1"/>
  <c r="H42" i="46"/>
  <c r="K42" i="46"/>
  <c r="G42" i="46"/>
  <c r="O40" i="47"/>
  <c r="P40" i="47" s="1"/>
  <c r="G43" i="47"/>
  <c r="N43" i="47"/>
  <c r="F43" i="47"/>
  <c r="O45" i="48" l="1"/>
  <c r="P45" i="48" s="1"/>
  <c r="N17" i="39"/>
  <c r="O17" i="39" s="1"/>
  <c r="M38" i="39"/>
  <c r="O5" i="46"/>
  <c r="P5" i="46" s="1"/>
  <c r="E42" i="46"/>
  <c r="D42" i="46"/>
  <c r="O13" i="46"/>
  <c r="P13" i="46" s="1"/>
  <c r="N38" i="39"/>
  <c r="O38" i="39" s="1"/>
  <c r="K39" i="41"/>
  <c r="N36" i="41"/>
  <c r="O36" i="41" s="1"/>
  <c r="L43" i="47"/>
  <c r="O5" i="47"/>
  <c r="P5" i="47" s="1"/>
  <c r="N36" i="43"/>
  <c r="O36" i="43" s="1"/>
  <c r="E39" i="43"/>
  <c r="N24" i="33"/>
  <c r="O24" i="33" s="1"/>
  <c r="H42" i="38"/>
  <c r="N5" i="38"/>
  <c r="O5" i="38" s="1"/>
  <c r="N39" i="38"/>
  <c r="O39" i="38" s="1"/>
  <c r="M39" i="41"/>
  <c r="N5" i="41"/>
  <c r="O5" i="41" s="1"/>
  <c r="N29" i="41"/>
  <c r="O29" i="41" s="1"/>
  <c r="E39" i="41"/>
  <c r="N39" i="41" s="1"/>
  <c r="O39" i="41" s="1"/>
  <c r="G37" i="36"/>
  <c r="N35" i="36"/>
  <c r="O35" i="36" s="1"/>
  <c r="D40" i="35"/>
  <c r="N40" i="35" s="1"/>
  <c r="O40" i="35" s="1"/>
  <c r="N23" i="35"/>
  <c r="O23" i="35" s="1"/>
  <c r="F40" i="35"/>
  <c r="N13" i="35"/>
  <c r="O13" i="35" s="1"/>
  <c r="L36" i="37"/>
  <c r="E38" i="39"/>
  <c r="N5" i="39"/>
  <c r="O5" i="39" s="1"/>
  <c r="G39" i="43"/>
  <c r="N5" i="43"/>
  <c r="O5" i="43" s="1"/>
  <c r="K39" i="43"/>
  <c r="N30" i="45"/>
  <c r="O30" i="45" s="1"/>
  <c r="M40" i="45"/>
  <c r="I41" i="34"/>
  <c r="N41" i="34" s="1"/>
  <c r="O41" i="34" s="1"/>
  <c r="N32" i="34"/>
  <c r="O32" i="34" s="1"/>
  <c r="N5" i="34"/>
  <c r="O5" i="34" s="1"/>
  <c r="N29" i="35"/>
  <c r="O29" i="35" s="1"/>
  <c r="K36" i="37"/>
  <c r="N5" i="45"/>
  <c r="O5" i="45" s="1"/>
  <c r="K40" i="45"/>
  <c r="N36" i="37"/>
  <c r="O36" i="37" s="1"/>
  <c r="N12" i="38"/>
  <c r="O12" i="38" s="1"/>
  <c r="K42" i="38"/>
  <c r="N18" i="38"/>
  <c r="O18" i="38" s="1"/>
  <c r="N28" i="40"/>
  <c r="O28" i="40" s="1"/>
  <c r="I38" i="40"/>
  <c r="N18" i="41"/>
  <c r="O18" i="41" s="1"/>
  <c r="G39" i="41"/>
  <c r="M39" i="44"/>
  <c r="N36" i="44"/>
  <c r="O36" i="44" s="1"/>
  <c r="I40" i="45"/>
  <c r="N24" i="45"/>
  <c r="O24" i="45" s="1"/>
  <c r="N38" i="34"/>
  <c r="O38" i="34" s="1"/>
  <c r="M37" i="36"/>
  <c r="N18" i="33"/>
  <c r="O18" i="33" s="1"/>
  <c r="N13" i="34"/>
  <c r="O13" i="34" s="1"/>
  <c r="K41" i="34"/>
  <c r="N28" i="36"/>
  <c r="O28" i="36" s="1"/>
  <c r="N30" i="37"/>
  <c r="O30" i="37" s="1"/>
  <c r="N28" i="39"/>
  <c r="O28" i="39" s="1"/>
  <c r="K38" i="39"/>
  <c r="K43" i="47"/>
  <c r="O13" i="47"/>
  <c r="P13" i="47" s="1"/>
  <c r="D43" i="47"/>
  <c r="O18" i="47"/>
  <c r="P18" i="47" s="1"/>
  <c r="N39" i="43"/>
  <c r="O39" i="43" s="1"/>
  <c r="E38" i="40"/>
  <c r="N38" i="40" s="1"/>
  <c r="O38" i="40" s="1"/>
  <c r="N22" i="40"/>
  <c r="O22" i="40" s="1"/>
  <c r="O18" i="46"/>
  <c r="P18" i="46" s="1"/>
  <c r="I42" i="46"/>
  <c r="O24" i="46"/>
  <c r="P24" i="46" s="1"/>
  <c r="L42" i="46"/>
  <c r="D40" i="33"/>
  <c r="N40" i="33" s="1"/>
  <c r="O40" i="33" s="1"/>
  <c r="M39" i="43"/>
  <c r="N18" i="43"/>
  <c r="O18" i="43" s="1"/>
  <c r="N29" i="44"/>
  <c r="O29" i="44" s="1"/>
  <c r="G39" i="44"/>
  <c r="N18" i="45"/>
  <c r="O18" i="45" s="1"/>
  <c r="E40" i="45"/>
  <c r="N40" i="45" s="1"/>
  <c r="O40" i="45" s="1"/>
  <c r="M42" i="46"/>
  <c r="I43" i="47"/>
  <c r="O23" i="47"/>
  <c r="P23" i="47" s="1"/>
  <c r="I39" i="44"/>
  <c r="H37" i="36"/>
  <c r="N30" i="38"/>
  <c r="O30" i="38" s="1"/>
  <c r="G42" i="38"/>
  <c r="N17" i="40"/>
  <c r="O17" i="40" s="1"/>
  <c r="K38" i="40"/>
  <c r="I38" i="42"/>
  <c r="N38" i="42" s="1"/>
  <c r="O38" i="42" s="1"/>
  <c r="N5" i="42"/>
  <c r="O5" i="42" s="1"/>
  <c r="D39" i="44"/>
  <c r="N39" i="44" s="1"/>
  <c r="O39" i="44" s="1"/>
  <c r="N28" i="37"/>
  <c r="O28" i="37" s="1"/>
  <c r="D42" i="38"/>
  <c r="N5" i="40"/>
  <c r="O5" i="40" s="1"/>
  <c r="O42" i="46" l="1"/>
  <c r="P42" i="46" s="1"/>
  <c r="N37" i="36"/>
  <c r="O37" i="36" s="1"/>
  <c r="N42" i="38"/>
  <c r="O42" i="38" s="1"/>
  <c r="O43" i="47"/>
  <c r="P43" i="47" s="1"/>
</calcChain>
</file>

<file path=xl/sharedStrings.xml><?xml version="1.0" encoding="utf-8"?>
<sst xmlns="http://schemas.openxmlformats.org/spreadsheetml/2006/main" count="896" uniqueCount="117">
  <si>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</si>
  <si>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</si>
  <si>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</si>
  <si>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</si>
  <si>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</si>
  <si>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</si>
  <si>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</si>
  <si>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</si>
  <si>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</si>
  <si>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</si>
  <si>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</si>
  <si>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</si>
  <si>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</si>
  <si>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</si>
  <si>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</si>
  <si>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</si>
  <si>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</si>
  <si>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</si>
  <si>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</si>
  <si>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</si>
  <si>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Intergovernmental Revenue</t>
  </si>
  <si>
    <t>Federal Grant - Other Federal Grants</t>
  </si>
  <si>
    <t>State Shared Revenues - General Gov't - Revenue Sharing Proceeds</t>
  </si>
  <si>
    <t>State Shared Revenues - General Gov't - Local Gov't Half-Cent Sales Tax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</si>
  <si>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</si>
  <si>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</si>
  <si>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</si>
  <si>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</si>
  <si>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</si>
  <si>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</si>
  <si>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</si>
  <si>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</si>
  <si>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</si>
  <si>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Public Safety - Law Enforcement Services</t>
  </si>
  <si>
    <t>Physical Environment - Garbage / Solid Waste</t>
  </si>
  <si>
    <t>Physical Environment - Sewer / Wastewater Utility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</si>
  <si>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</si>
  <si>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</si>
  <si>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</si>
  <si>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</si>
  <si>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</si>
  <si>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</si>
  <si>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</si>
  <si>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</si>
  <si>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Sale of Surplus Materials and Scrap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</si>
  <si>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</si>
  <si>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</si>
  <si>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</si>
  <si>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</si>
  <si>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</si>
  <si>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</si>
  <si>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</si>
  <si>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</si>
  <si>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</si>
  <si>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Miami Springs Revenues Reported by Account Code and Fund Type</t>
  </si>
  <si>
    <t>Local Fiscal Year Ended September 30, 2010</t>
  </si>
  <si>
    <t>Local Option Taxes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</si>
  <si>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</si>
  <si>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</si>
  <si>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</si>
  <si>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</si>
  <si>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General Gov't (Not Court-Related) - Administrative Service Fees</t>
  </si>
  <si>
    <t>Court-Ordered Judgments and Fines - As Decided by Traffic Court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</si>
  <si>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</si>
  <si>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</si>
  <si>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</si>
  <si>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</si>
  <si>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</si>
  <si>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</si>
  <si>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</si>
  <si>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Local Government Half-Cent Sales Tax</t>
  </si>
  <si>
    <t>General Government - Administrative Service Fees</t>
  </si>
  <si>
    <t>2013 Municipal Population:</t>
  </si>
  <si>
    <t>Local Fiscal Year Ended September 30, 2008</t>
  </si>
  <si>
    <t>Permits and Franchise Fees</t>
  </si>
  <si>
    <t>Other Permits and Fees</t>
  </si>
  <si>
    <t>Physical Environment - Water Utility</t>
  </si>
  <si>
    <t>2008 Municipal Population:</t>
  </si>
  <si>
    <t>Local Fiscal Year Ended September 30, 2014</t>
  </si>
  <si>
    <t>Sales - Sale of Surplus Materials and Scrap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</si>
  <si>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</si>
  <si>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</si>
  <si>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</si>
  <si>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</si>
  <si>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</si>
  <si>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</si>
  <si>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</si>
  <si>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</si>
  <si>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</si>
  <si>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</si>
  <si>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</si>
  <si>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</si>
  <si>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</si>
  <si>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</si>
  <si>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</si>
  <si>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</si>
  <si>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</si>
  <si>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</si>
  <si>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</si>
  <si>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</si>
  <si>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</si>
  <si>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</si>
  <si>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</si>
  <si>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</si>
  <si>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</si>
  <si>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Interest and Other Earnings - Dividends</t>
  </si>
  <si>
    <t>Pension Fund Contributions</t>
  </si>
  <si>
    <t>2021 Municipal Population:</t>
  </si>
  <si>
    <t>Local Fiscal Year Ended September 30, 2022</t>
  </si>
  <si>
    <t>State Communications Services Taxes</t>
  </si>
  <si>
    <t>Franchise Fee - Water</t>
  </si>
  <si>
    <t>2022 Municipal Population:</t>
  </si>
  <si>
    <t>Local Fiscal Year Ended September 30, 2023</t>
  </si>
  <si>
    <t>State Grant - Physical Environment - Stormwater Management</t>
  </si>
  <si>
    <t>State Shared Revenues - General Government - Alcoholic Beverage License Tax</t>
  </si>
  <si>
    <t>State Shared Revenues - Other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</si>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</sst>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8"/>
      <c r="M3" s="69"/>
      <c r="N3" s="36"/>
      <c r="O3" s="37"/>
      <c r="P3" s="70" t="s">
        <v>95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96</v>
      </c>
      <c r="N4" s="35" t="s">
        <v>9</v>
      </c>
      <c r="O4" s="35" t="s">
        <v>97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98</v>
      </c>
      <c r="B5" s="26"/>
      <c r="C5" s="26"/>
      <c r="D5" s="27">
        <f t="shared" ref="D5:N5" si="0">SUM(D6:D12)</f>
        <v>11944023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11944023</v>
      </c>
      <c r="P5" s="33">
        <f t="shared" ref="P5:P45" si="1">(O5/P$47)</f>
        <v>860.0866277813783</v>
      </c>
      <c r="Q5" s="6"/>
    </row>
    <row r="6" spans="1:134">
      <c r="A6" s="12"/>
      <c r="B6" s="25">
        <v>311</v>
      </c>
      <c r="C6" s="20" t="s">
        <v>2</v>
      </c>
      <c r="D6" s="46">
        <v>9505410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9505410</v>
      </c>
      <c r="P6" s="47">
        <f t="shared" si="1"/>
        <v>684.48260963491032</v>
      </c>
      <c r="Q6" s="9"/>
    </row>
    <row r="7" spans="1:134">
      <c r="A7" s="12"/>
      <c r="B7" s="25">
        <v>312.41000000000003</v>
      </c>
      <c r="C7" s="20" t="s">
        <v>99</v>
      </c>
      <c r="D7" s="46">
        <v>380474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380474</v>
      </c>
      <c r="P7" s="47">
        <f t="shared" si="1"/>
        <v>27.397854108158711</v>
      </c>
      <c r="Q7" s="9"/>
    </row>
    <row r="8" spans="1:134">
      <c r="A8" s="12"/>
      <c r="B8" s="25">
        <v>314.10000000000002</v>
      </c>
      <c r="C8" s="20" t="s">
        <v>11</v>
      </c>
      <c r="D8" s="46">
        <v>1316861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1316861</v>
      </c>
      <c r="P8" s="47">
        <f t="shared" si="1"/>
        <v>94.826888456830133</v>
      </c>
      <c r="Q8" s="9"/>
    </row>
    <row r="9" spans="1:134">
      <c r="A9" s="12"/>
      <c r="B9" s="25">
        <v>314.3</v>
      </c>
      <c r="C9" s="20" t="s">
        <v>12</v>
      </c>
      <c r="D9" s="46">
        <v>257821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257821</v>
      </c>
      <c r="P9" s="47">
        <f t="shared" si="1"/>
        <v>18.56563692662202</v>
      </c>
      <c r="Q9" s="9"/>
    </row>
    <row r="10" spans="1:134">
      <c r="A10" s="12"/>
      <c r="B10" s="25">
        <v>314.39999999999998</v>
      </c>
      <c r="C10" s="20" t="s">
        <v>13</v>
      </c>
      <c r="D10" s="46">
        <v>43657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43657</v>
      </c>
      <c r="P10" s="47">
        <f t="shared" si="1"/>
        <v>3.1437315474904586</v>
      </c>
      <c r="Q10" s="9"/>
    </row>
    <row r="11" spans="1:134">
      <c r="A11" s="12"/>
      <c r="B11" s="25">
        <v>315.10000000000002</v>
      </c>
      <c r="C11" s="20" t="s">
        <v>109</v>
      </c>
      <c r="D11" s="46">
        <v>350739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350739</v>
      </c>
      <c r="P11" s="47">
        <f t="shared" si="1"/>
        <v>25.256642903434866</v>
      </c>
      <c r="Q11" s="9"/>
    </row>
    <row r="12" spans="1:134">
      <c r="A12" s="12"/>
      <c r="B12" s="25">
        <v>316</v>
      </c>
      <c r="C12" s="20" t="s">
        <v>68</v>
      </c>
      <c r="D12" s="46">
        <v>89061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89061</v>
      </c>
      <c r="P12" s="47">
        <f t="shared" si="1"/>
        <v>6.4132642039317345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SUM(D14:D17)</f>
        <v>1225105</v>
      </c>
      <c r="E13" s="32">
        <f t="shared" si="3"/>
        <v>1799982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3025087</v>
      </c>
      <c r="P13" s="45">
        <f t="shared" si="1"/>
        <v>217.83588968099662</v>
      </c>
      <c r="Q13" s="10"/>
    </row>
    <row r="14" spans="1:134">
      <c r="A14" s="12"/>
      <c r="B14" s="25">
        <v>322</v>
      </c>
      <c r="C14" s="20" t="s">
        <v>101</v>
      </c>
      <c r="D14" s="46">
        <v>125</v>
      </c>
      <c r="E14" s="46">
        <v>1799982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1800107</v>
      </c>
      <c r="P14" s="47">
        <f t="shared" si="1"/>
        <v>129.62533304529416</v>
      </c>
      <c r="Q14" s="9"/>
    </row>
    <row r="15" spans="1:134">
      <c r="A15" s="12"/>
      <c r="B15" s="25">
        <v>323.10000000000002</v>
      </c>
      <c r="C15" s="20" t="s">
        <v>17</v>
      </c>
      <c r="D15" s="46">
        <v>1042476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4">SUM(D15:N15)</f>
        <v>1042476</v>
      </c>
      <c r="P15" s="47">
        <f t="shared" si="1"/>
        <v>75.068481313458634</v>
      </c>
      <c r="Q15" s="9"/>
    </row>
    <row r="16" spans="1:134">
      <c r="A16" s="12"/>
      <c r="B16" s="25">
        <v>323.3</v>
      </c>
      <c r="C16" s="20" t="s">
        <v>110</v>
      </c>
      <c r="D16" s="46">
        <v>44975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44975</v>
      </c>
      <c r="P16" s="47">
        <f t="shared" si="1"/>
        <v>3.2386404551018937</v>
      </c>
      <c r="Q16" s="9"/>
    </row>
    <row r="17" spans="1:17">
      <c r="A17" s="12"/>
      <c r="B17" s="25">
        <v>323.7</v>
      </c>
      <c r="C17" s="20" t="s">
        <v>19</v>
      </c>
      <c r="D17" s="46">
        <v>137529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137529</v>
      </c>
      <c r="P17" s="47">
        <f t="shared" si="1"/>
        <v>9.9034348671419306</v>
      </c>
      <c r="Q17" s="9"/>
    </row>
    <row r="18" spans="1:17" ht="15.75">
      <c r="A18" s="29" t="s">
        <v>102</v>
      </c>
      <c r="B18" s="30"/>
      <c r="C18" s="31"/>
      <c r="D18" s="32">
        <f t="shared" ref="D18:N18" si="5">SUM(D19:D25)</f>
        <v>2183719</v>
      </c>
      <c r="E18" s="32">
        <f t="shared" si="5"/>
        <v>1594990</v>
      </c>
      <c r="F18" s="32">
        <f t="shared" si="5"/>
        <v>0</v>
      </c>
      <c r="G18" s="32">
        <f t="shared" si="5"/>
        <v>550500</v>
      </c>
      <c r="H18" s="32">
        <f t="shared" si="5"/>
        <v>0</v>
      </c>
      <c r="I18" s="32">
        <f t="shared" si="5"/>
        <v>169000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4498209</v>
      </c>
      <c r="P18" s="45">
        <f t="shared" si="1"/>
        <v>323.91510045366169</v>
      </c>
      <c r="Q18" s="10"/>
    </row>
    <row r="19" spans="1:17">
      <c r="A19" s="12"/>
      <c r="B19" s="25">
        <v>331.9</v>
      </c>
      <c r="C19" s="20" t="s">
        <v>21</v>
      </c>
      <c r="D19" s="46">
        <v>0</v>
      </c>
      <c r="E19" s="46">
        <v>737495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3" si="6">SUM(D19:N19)</f>
        <v>737495</v>
      </c>
      <c r="P19" s="47">
        <f t="shared" si="1"/>
        <v>53.106862533304529</v>
      </c>
      <c r="Q19" s="9"/>
    </row>
    <row r="20" spans="1:17">
      <c r="A20" s="12"/>
      <c r="B20" s="25">
        <v>334.36</v>
      </c>
      <c r="C20" s="20" t="s">
        <v>113</v>
      </c>
      <c r="D20" s="46">
        <v>0</v>
      </c>
      <c r="E20" s="46">
        <v>0</v>
      </c>
      <c r="F20" s="46">
        <v>0</v>
      </c>
      <c r="G20" s="46">
        <v>550500</v>
      </c>
      <c r="H20" s="46">
        <v>0</v>
      </c>
      <c r="I20" s="46">
        <v>169000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719500</v>
      </c>
      <c r="P20" s="47">
        <f t="shared" si="1"/>
        <v>51.811046302297115</v>
      </c>
      <c r="Q20" s="9"/>
    </row>
    <row r="21" spans="1:17">
      <c r="A21" s="12"/>
      <c r="B21" s="25">
        <v>335.125</v>
      </c>
      <c r="C21" s="20" t="s">
        <v>103</v>
      </c>
      <c r="D21" s="46">
        <v>690239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690239</v>
      </c>
      <c r="P21" s="47">
        <f t="shared" si="1"/>
        <v>49.703967739612587</v>
      </c>
      <c r="Q21" s="9"/>
    </row>
    <row r="22" spans="1:17">
      <c r="A22" s="12"/>
      <c r="B22" s="25">
        <v>335.15</v>
      </c>
      <c r="C22" s="20" t="s">
        <v>114</v>
      </c>
      <c r="D22" s="46">
        <v>9747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9747</v>
      </c>
      <c r="P22" s="47">
        <f t="shared" si="1"/>
        <v>0.70187945560596243</v>
      </c>
      <c r="Q22" s="9"/>
    </row>
    <row r="23" spans="1:17">
      <c r="A23" s="12"/>
      <c r="B23" s="25">
        <v>335.18</v>
      </c>
      <c r="C23" s="20" t="s">
        <v>104</v>
      </c>
      <c r="D23" s="46">
        <v>1477604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1477604</v>
      </c>
      <c r="P23" s="47">
        <f t="shared" si="1"/>
        <v>106.40195866637863</v>
      </c>
      <c r="Q23" s="9"/>
    </row>
    <row r="24" spans="1:17">
      <c r="A24" s="12"/>
      <c r="B24" s="25">
        <v>335.9</v>
      </c>
      <c r="C24" s="20" t="s">
        <v>115</v>
      </c>
      <c r="D24" s="46">
        <v>6129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5" si="7">SUM(D24:N24)</f>
        <v>6129</v>
      </c>
      <c r="P24" s="47">
        <f t="shared" si="1"/>
        <v>0.44134802333117307</v>
      </c>
      <c r="Q24" s="9"/>
    </row>
    <row r="25" spans="1:17">
      <c r="A25" s="12"/>
      <c r="B25" s="25">
        <v>337.9</v>
      </c>
      <c r="C25" s="20" t="s">
        <v>24</v>
      </c>
      <c r="D25" s="46">
        <v>0</v>
      </c>
      <c r="E25" s="46">
        <v>857495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857495</v>
      </c>
      <c r="P25" s="47">
        <f t="shared" si="1"/>
        <v>61.748037733131703</v>
      </c>
      <c r="Q25" s="9"/>
    </row>
    <row r="26" spans="1:17" ht="15.75">
      <c r="A26" s="29" t="s">
        <v>29</v>
      </c>
      <c r="B26" s="30"/>
      <c r="C26" s="31"/>
      <c r="D26" s="32">
        <f t="shared" ref="D26:N26" si="8">SUM(D27:D30)</f>
        <v>2661878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2982912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8"/>
        <v>0</v>
      </c>
      <c r="O26" s="32">
        <f>SUM(D26:N26)</f>
        <v>5644790</v>
      </c>
      <c r="P26" s="45">
        <f t="shared" si="1"/>
        <v>406.48016130193707</v>
      </c>
      <c r="Q26" s="10"/>
    </row>
    <row r="27" spans="1:17">
      <c r="A27" s="12"/>
      <c r="B27" s="25">
        <v>341.3</v>
      </c>
      <c r="C27" s="20" t="s">
        <v>71</v>
      </c>
      <c r="D27" s="46">
        <v>937154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0" si="9">SUM(D27:N27)</f>
        <v>937154</v>
      </c>
      <c r="P27" s="47">
        <f t="shared" si="1"/>
        <v>67.484265860156981</v>
      </c>
      <c r="Q27" s="9"/>
    </row>
    <row r="28" spans="1:17">
      <c r="A28" s="12"/>
      <c r="B28" s="25">
        <v>343.4</v>
      </c>
      <c r="C28" s="20" t="s">
        <v>34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2545767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2545767</v>
      </c>
      <c r="P28" s="47">
        <f t="shared" si="1"/>
        <v>183.32015554115361</v>
      </c>
      <c r="Q28" s="9"/>
    </row>
    <row r="29" spans="1:17">
      <c r="A29" s="12"/>
      <c r="B29" s="25">
        <v>343.5</v>
      </c>
      <c r="C29" s="20" t="s">
        <v>35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437145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437145</v>
      </c>
      <c r="P29" s="47">
        <f t="shared" si="1"/>
        <v>31.478721106070427</v>
      </c>
      <c r="Q29" s="9"/>
    </row>
    <row r="30" spans="1:17">
      <c r="A30" s="12"/>
      <c r="B30" s="25">
        <v>347.9</v>
      </c>
      <c r="C30" s="20" t="s">
        <v>36</v>
      </c>
      <c r="D30" s="46">
        <v>1724724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1724724</v>
      </c>
      <c r="P30" s="47">
        <f t="shared" si="1"/>
        <v>124.19701879455606</v>
      </c>
      <c r="Q30" s="9"/>
    </row>
    <row r="31" spans="1:17" ht="15.75">
      <c r="A31" s="29" t="s">
        <v>30</v>
      </c>
      <c r="B31" s="30"/>
      <c r="C31" s="31"/>
      <c r="D31" s="32">
        <f t="shared" ref="D31:N31" si="10">SUM(D32:D33)</f>
        <v>1283163</v>
      </c>
      <c r="E31" s="32">
        <f t="shared" si="10"/>
        <v>54388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0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10"/>
        <v>0</v>
      </c>
      <c r="O31" s="32">
        <f>SUM(D31:N31)</f>
        <v>1337551</v>
      </c>
      <c r="P31" s="45">
        <f t="shared" si="1"/>
        <v>96.316771080866999</v>
      </c>
      <c r="Q31" s="10"/>
    </row>
    <row r="32" spans="1:17">
      <c r="A32" s="13"/>
      <c r="B32" s="39">
        <v>351.1</v>
      </c>
      <c r="C32" s="21" t="s">
        <v>39</v>
      </c>
      <c r="D32" s="46">
        <v>1283163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1283163</v>
      </c>
      <c r="P32" s="47">
        <f t="shared" si="1"/>
        <v>92.400302441131998</v>
      </c>
      <c r="Q32" s="9"/>
    </row>
    <row r="33" spans="1:120">
      <c r="A33" s="13"/>
      <c r="B33" s="39">
        <v>359</v>
      </c>
      <c r="C33" s="21" t="s">
        <v>40</v>
      </c>
      <c r="D33" s="46">
        <v>0</v>
      </c>
      <c r="E33" s="46">
        <v>54388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" si="11">SUM(D33:N33)</f>
        <v>54388</v>
      </c>
      <c r="P33" s="47">
        <f t="shared" si="1"/>
        <v>3.9164686397350041</v>
      </c>
      <c r="Q33" s="9"/>
    </row>
    <row r="34" spans="1:120" ht="15.75">
      <c r="A34" s="29" t="s">
        <v>3</v>
      </c>
      <c r="B34" s="30"/>
      <c r="C34" s="31"/>
      <c r="D34" s="32">
        <f t="shared" ref="D34:N34" si="12">SUM(D35:D41)</f>
        <v>475243</v>
      </c>
      <c r="E34" s="32">
        <f t="shared" si="12"/>
        <v>105734</v>
      </c>
      <c r="F34" s="32">
        <f t="shared" si="12"/>
        <v>920</v>
      </c>
      <c r="G34" s="32">
        <f t="shared" si="12"/>
        <v>136158</v>
      </c>
      <c r="H34" s="32">
        <f t="shared" si="12"/>
        <v>0</v>
      </c>
      <c r="I34" s="32">
        <f t="shared" si="12"/>
        <v>10478</v>
      </c>
      <c r="J34" s="32">
        <f t="shared" si="12"/>
        <v>0</v>
      </c>
      <c r="K34" s="32">
        <f t="shared" si="12"/>
        <v>6869142</v>
      </c>
      <c r="L34" s="32">
        <f t="shared" si="12"/>
        <v>0</v>
      </c>
      <c r="M34" s="32">
        <f t="shared" si="12"/>
        <v>0</v>
      </c>
      <c r="N34" s="32">
        <f t="shared" si="12"/>
        <v>0</v>
      </c>
      <c r="O34" s="32">
        <f>SUM(D34:N34)</f>
        <v>7597675</v>
      </c>
      <c r="P34" s="45">
        <f t="shared" si="1"/>
        <v>547.10700655289122</v>
      </c>
      <c r="Q34" s="10"/>
    </row>
    <row r="35" spans="1:120">
      <c r="A35" s="12"/>
      <c r="B35" s="25">
        <v>361.1</v>
      </c>
      <c r="C35" s="20" t="s">
        <v>41</v>
      </c>
      <c r="D35" s="46">
        <v>192461</v>
      </c>
      <c r="E35" s="46">
        <v>55886</v>
      </c>
      <c r="F35" s="46">
        <v>920</v>
      </c>
      <c r="G35" s="46">
        <v>136158</v>
      </c>
      <c r="H35" s="46">
        <v>0</v>
      </c>
      <c r="I35" s="46">
        <v>10478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395903</v>
      </c>
      <c r="P35" s="47">
        <f t="shared" si="1"/>
        <v>28.50889320947649</v>
      </c>
      <c r="Q35" s="9"/>
    </row>
    <row r="36" spans="1:120">
      <c r="A36" s="12"/>
      <c r="B36" s="25">
        <v>361.2</v>
      </c>
      <c r="C36" s="20" t="s">
        <v>105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1309128</v>
      </c>
      <c r="L36" s="46">
        <v>0</v>
      </c>
      <c r="M36" s="46">
        <v>0</v>
      </c>
      <c r="N36" s="46">
        <v>0</v>
      </c>
      <c r="O36" s="46">
        <f t="shared" ref="O36:O44" si="13">SUM(D36:N36)</f>
        <v>1309128</v>
      </c>
      <c r="P36" s="47">
        <f t="shared" si="1"/>
        <v>94.270036724994597</v>
      </c>
      <c r="Q36" s="9"/>
    </row>
    <row r="37" spans="1:120">
      <c r="A37" s="12"/>
      <c r="B37" s="25">
        <v>361.3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3999329</v>
      </c>
      <c r="L37" s="46">
        <v>0</v>
      </c>
      <c r="M37" s="46">
        <v>0</v>
      </c>
      <c r="N37" s="46">
        <v>0</v>
      </c>
      <c r="O37" s="46">
        <f t="shared" si="13"/>
        <v>3999329</v>
      </c>
      <c r="P37" s="47">
        <f t="shared" si="1"/>
        <v>287.99085475624685</v>
      </c>
      <c r="Q37" s="9"/>
    </row>
    <row r="38" spans="1:120">
      <c r="A38" s="12"/>
      <c r="B38" s="25">
        <v>362</v>
      </c>
      <c r="C38" s="20" t="s">
        <v>43</v>
      </c>
      <c r="D38" s="46">
        <v>197783</v>
      </c>
      <c r="E38" s="46">
        <v>15320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3"/>
        <v>213103</v>
      </c>
      <c r="P38" s="47">
        <f t="shared" si="1"/>
        <v>15.345502988406423</v>
      </c>
      <c r="Q38" s="9"/>
    </row>
    <row r="39" spans="1:120">
      <c r="A39" s="12"/>
      <c r="B39" s="25">
        <v>365</v>
      </c>
      <c r="C39" s="20" t="s">
        <v>79</v>
      </c>
      <c r="D39" s="46">
        <v>5725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3"/>
        <v>5725</v>
      </c>
      <c r="P39" s="47">
        <f t="shared" si="1"/>
        <v>0.4122560668250882</v>
      </c>
      <c r="Q39" s="9"/>
    </row>
    <row r="40" spans="1:120">
      <c r="A40" s="12"/>
      <c r="B40" s="25">
        <v>368</v>
      </c>
      <c r="C40" s="20" t="s">
        <v>106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1566381</v>
      </c>
      <c r="L40" s="46">
        <v>0</v>
      </c>
      <c r="M40" s="46">
        <v>0</v>
      </c>
      <c r="N40" s="46">
        <v>0</v>
      </c>
      <c r="O40" s="46">
        <f t="shared" si="13"/>
        <v>1566381</v>
      </c>
      <c r="P40" s="47">
        <f t="shared" si="1"/>
        <v>112.7947720890041</v>
      </c>
      <c r="Q40" s="9"/>
    </row>
    <row r="41" spans="1:120">
      <c r="A41" s="12"/>
      <c r="B41" s="25">
        <v>369.9</v>
      </c>
      <c r="C41" s="20" t="s">
        <v>45</v>
      </c>
      <c r="D41" s="46">
        <v>79274</v>
      </c>
      <c r="E41" s="46">
        <v>34528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-5696</v>
      </c>
      <c r="L41" s="46">
        <v>0</v>
      </c>
      <c r="M41" s="46">
        <v>0</v>
      </c>
      <c r="N41" s="46">
        <v>0</v>
      </c>
      <c r="O41" s="46">
        <f t="shared" si="13"/>
        <v>108106</v>
      </c>
      <c r="P41" s="47">
        <f t="shared" si="1"/>
        <v>7.7846907179376394</v>
      </c>
      <c r="Q41" s="9"/>
    </row>
    <row r="42" spans="1:120" ht="15.75">
      <c r="A42" s="29" t="s">
        <v>31</v>
      </c>
      <c r="B42" s="30"/>
      <c r="C42" s="31"/>
      <c r="D42" s="32">
        <f t="shared" ref="D42:N42" si="14">SUM(D43:D44)</f>
        <v>935869</v>
      </c>
      <c r="E42" s="32">
        <f t="shared" si="14"/>
        <v>551232</v>
      </c>
      <c r="F42" s="32">
        <f t="shared" si="14"/>
        <v>1693883</v>
      </c>
      <c r="G42" s="32">
        <f t="shared" si="14"/>
        <v>3300000</v>
      </c>
      <c r="H42" s="32">
        <f t="shared" si="14"/>
        <v>0</v>
      </c>
      <c r="I42" s="32">
        <f t="shared" si="14"/>
        <v>0</v>
      </c>
      <c r="J42" s="32">
        <f t="shared" si="14"/>
        <v>0</v>
      </c>
      <c r="K42" s="32">
        <f t="shared" si="14"/>
        <v>0</v>
      </c>
      <c r="L42" s="32">
        <f t="shared" si="14"/>
        <v>0</v>
      </c>
      <c r="M42" s="32">
        <f t="shared" si="14"/>
        <v>0</v>
      </c>
      <c r="N42" s="32">
        <f t="shared" si="14"/>
        <v>0</v>
      </c>
      <c r="O42" s="32">
        <f t="shared" si="13"/>
        <v>6480984</v>
      </c>
      <c r="P42" s="45">
        <f t="shared" si="1"/>
        <v>466.69431842730609</v>
      </c>
      <c r="Q42" s="9"/>
    </row>
    <row r="43" spans="1:120">
      <c r="A43" s="12"/>
      <c r="B43" s="25">
        <v>381</v>
      </c>
      <c r="C43" s="20" t="s">
        <v>46</v>
      </c>
      <c r="D43" s="46">
        <v>435869</v>
      </c>
      <c r="E43" s="46">
        <v>551232</v>
      </c>
      <c r="F43" s="46">
        <v>1693883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2680984</v>
      </c>
      <c r="P43" s="47">
        <f t="shared" si="1"/>
        <v>193.05710376611219</v>
      </c>
      <c r="Q43" s="9"/>
    </row>
    <row r="44" spans="1:120" ht="15.75" thickBot="1">
      <c r="A44" s="12"/>
      <c r="B44" s="25">
        <v>384</v>
      </c>
      <c r="C44" s="20" t="s">
        <v>57</v>
      </c>
      <c r="D44" s="46">
        <v>500000</v>
      </c>
      <c r="E44" s="46">
        <v>0</v>
      </c>
      <c r="F44" s="46">
        <v>0</v>
      </c>
      <c r="G44" s="46">
        <v>3300000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3800000</v>
      </c>
      <c r="P44" s="47">
        <f t="shared" si="1"/>
        <v>273.63721466119392</v>
      </c>
      <c r="Q44" s="9"/>
    </row>
    <row r="45" spans="1:120" ht="16.5" thickBot="1">
      <c r="A45" s="14" t="s">
        <v>37</v>
      </c>
      <c r="B45" s="23"/>
      <c r="C45" s="22"/>
      <c r="D45" s="15">
        <f t="shared" ref="D45:N45" si="15">SUM(D5,D13,D18,D26,D31,D34,D42)</f>
        <v>20709000</v>
      </c>
      <c r="E45" s="15">
        <f t="shared" si="15"/>
        <v>4106326</v>
      </c>
      <c r="F45" s="15">
        <f t="shared" si="15"/>
        <v>1694803</v>
      </c>
      <c r="G45" s="15">
        <f t="shared" si="15"/>
        <v>3986658</v>
      </c>
      <c r="H45" s="15">
        <f t="shared" si="15"/>
        <v>0</v>
      </c>
      <c r="I45" s="15">
        <f t="shared" si="15"/>
        <v>3162390</v>
      </c>
      <c r="J45" s="15">
        <f t="shared" si="15"/>
        <v>0</v>
      </c>
      <c r="K45" s="15">
        <f t="shared" si="15"/>
        <v>6869142</v>
      </c>
      <c r="L45" s="15">
        <f t="shared" si="15"/>
        <v>0</v>
      </c>
      <c r="M45" s="15">
        <f t="shared" si="15"/>
        <v>0</v>
      </c>
      <c r="N45" s="15">
        <f t="shared" si="15"/>
        <v>0</v>
      </c>
      <c r="O45" s="15">
        <f>SUM(D45:N45)</f>
        <v>40528319</v>
      </c>
      <c r="P45" s="38">
        <f t="shared" si="1"/>
        <v>2918.4358752790381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48" t="s">
        <v>116</v>
      </c>
      <c r="N47" s="48"/>
      <c r="O47" s="48"/>
      <c r="P47" s="43">
        <v>13887</v>
      </c>
    </row>
    <row r="48" spans="1:120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1"/>
    </row>
    <row r="49" spans="1:16" ht="15.75" customHeight="1" thickBot="1">
      <c r="A49" s="52" t="s">
        <v>59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4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8939292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8939292</v>
      </c>
      <c r="O5" s="33">
        <f t="shared" ref="O5:O38" si="1">(N5/O$40)</f>
        <v>637.29179439652103</v>
      </c>
      <c r="P5" s="6"/>
    </row>
    <row r="6" spans="1:133">
      <c r="A6" s="12"/>
      <c r="B6" s="25">
        <v>311</v>
      </c>
      <c r="C6" s="20" t="s">
        <v>2</v>
      </c>
      <c r="D6" s="46">
        <v>6669201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6669201</v>
      </c>
      <c r="O6" s="47">
        <f t="shared" si="1"/>
        <v>475.45455193555284</v>
      </c>
      <c r="P6" s="9"/>
    </row>
    <row r="7" spans="1:133">
      <c r="A7" s="12"/>
      <c r="B7" s="25">
        <v>312.10000000000002</v>
      </c>
      <c r="C7" s="20" t="s">
        <v>56</v>
      </c>
      <c r="D7" s="46">
        <v>367298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367298</v>
      </c>
      <c r="O7" s="47">
        <f t="shared" si="1"/>
        <v>26.185071647536894</v>
      </c>
      <c r="P7" s="9"/>
    </row>
    <row r="8" spans="1:133">
      <c r="A8" s="12"/>
      <c r="B8" s="25">
        <v>314.10000000000002</v>
      </c>
      <c r="C8" s="20" t="s">
        <v>11</v>
      </c>
      <c r="D8" s="46">
        <v>982547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982547</v>
      </c>
      <c r="O8" s="47">
        <f t="shared" si="1"/>
        <v>70.046838240536104</v>
      </c>
      <c r="P8" s="9"/>
    </row>
    <row r="9" spans="1:133">
      <c r="A9" s="12"/>
      <c r="B9" s="25">
        <v>314.3</v>
      </c>
      <c r="C9" s="20" t="s">
        <v>12</v>
      </c>
      <c r="D9" s="46">
        <v>166629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166629</v>
      </c>
      <c r="O9" s="47">
        <f t="shared" si="1"/>
        <v>11.879161616881728</v>
      </c>
      <c r="P9" s="9"/>
    </row>
    <row r="10" spans="1:133">
      <c r="A10" s="12"/>
      <c r="B10" s="25">
        <v>314.39999999999998</v>
      </c>
      <c r="C10" s="20" t="s">
        <v>13</v>
      </c>
      <c r="D10" s="46">
        <v>60718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60718</v>
      </c>
      <c r="O10" s="47">
        <f t="shared" si="1"/>
        <v>4.328651885649105</v>
      </c>
      <c r="P10" s="9"/>
    </row>
    <row r="11" spans="1:133">
      <c r="A11" s="12"/>
      <c r="B11" s="25">
        <v>315</v>
      </c>
      <c r="C11" s="20" t="s">
        <v>67</v>
      </c>
      <c r="D11" s="46">
        <v>598314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598314</v>
      </c>
      <c r="O11" s="47">
        <f t="shared" si="1"/>
        <v>42.654452128038784</v>
      </c>
      <c r="P11" s="9"/>
    </row>
    <row r="12" spans="1:133">
      <c r="A12" s="12"/>
      <c r="B12" s="25">
        <v>316</v>
      </c>
      <c r="C12" s="20" t="s">
        <v>68</v>
      </c>
      <c r="D12" s="46">
        <v>94585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94585</v>
      </c>
      <c r="O12" s="47">
        <f t="shared" si="1"/>
        <v>6.7430669423255152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1889180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1889180</v>
      </c>
      <c r="O13" s="45">
        <f t="shared" si="1"/>
        <v>134.68168532116633</v>
      </c>
      <c r="P13" s="10"/>
    </row>
    <row r="14" spans="1:133">
      <c r="A14" s="12"/>
      <c r="B14" s="25">
        <v>322</v>
      </c>
      <c r="C14" s="20" t="s">
        <v>0</v>
      </c>
      <c r="D14" s="46">
        <v>948627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948627</v>
      </c>
      <c r="O14" s="47">
        <f t="shared" si="1"/>
        <v>67.62864475654095</v>
      </c>
      <c r="P14" s="9"/>
    </row>
    <row r="15" spans="1:133">
      <c r="A15" s="12"/>
      <c r="B15" s="25">
        <v>323.10000000000002</v>
      </c>
      <c r="C15" s="20" t="s">
        <v>17</v>
      </c>
      <c r="D15" s="46">
        <v>833793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833793</v>
      </c>
      <c r="O15" s="47">
        <f t="shared" si="1"/>
        <v>59.442004705211382</v>
      </c>
      <c r="P15" s="9"/>
    </row>
    <row r="16" spans="1:133">
      <c r="A16" s="12"/>
      <c r="B16" s="25">
        <v>323.7</v>
      </c>
      <c r="C16" s="20" t="s">
        <v>19</v>
      </c>
      <c r="D16" s="46">
        <v>106760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106760</v>
      </c>
      <c r="O16" s="47">
        <f t="shared" si="1"/>
        <v>7.6110358594139873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SUM(D18:D21)</f>
        <v>1448360</v>
      </c>
      <c r="E17" s="32">
        <f t="shared" si="5"/>
        <v>829552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2277912</v>
      </c>
      <c r="O17" s="45">
        <f t="shared" si="1"/>
        <v>162.39481000926784</v>
      </c>
      <c r="P17" s="10"/>
    </row>
    <row r="18" spans="1:16">
      <c r="A18" s="12"/>
      <c r="B18" s="25">
        <v>331.9</v>
      </c>
      <c r="C18" s="20" t="s">
        <v>21</v>
      </c>
      <c r="D18" s="46">
        <v>2684</v>
      </c>
      <c r="E18" s="46">
        <v>296518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299202</v>
      </c>
      <c r="O18" s="47">
        <f t="shared" si="1"/>
        <v>21.330434162686249</v>
      </c>
      <c r="P18" s="9"/>
    </row>
    <row r="19" spans="1:16">
      <c r="A19" s="12"/>
      <c r="B19" s="25">
        <v>335.12</v>
      </c>
      <c r="C19" s="20" t="s">
        <v>69</v>
      </c>
      <c r="D19" s="46">
        <v>426621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426621</v>
      </c>
      <c r="O19" s="47">
        <f t="shared" si="1"/>
        <v>30.414272474513439</v>
      </c>
      <c r="P19" s="9"/>
    </row>
    <row r="20" spans="1:16">
      <c r="A20" s="12"/>
      <c r="B20" s="25">
        <v>335.18</v>
      </c>
      <c r="C20" s="20" t="s">
        <v>70</v>
      </c>
      <c r="D20" s="46">
        <v>1003119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1003119</v>
      </c>
      <c r="O20" s="47">
        <f t="shared" si="1"/>
        <v>71.513438368860051</v>
      </c>
      <c r="P20" s="9"/>
    </row>
    <row r="21" spans="1:16">
      <c r="A21" s="12"/>
      <c r="B21" s="25">
        <v>337.9</v>
      </c>
      <c r="C21" s="20" t="s">
        <v>24</v>
      </c>
      <c r="D21" s="46">
        <v>15936</v>
      </c>
      <c r="E21" s="46">
        <v>533034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548970</v>
      </c>
      <c r="O21" s="47">
        <f t="shared" si="1"/>
        <v>39.136665003208101</v>
      </c>
      <c r="P21" s="9"/>
    </row>
    <row r="22" spans="1:16" ht="15.75">
      <c r="A22" s="29" t="s">
        <v>29</v>
      </c>
      <c r="B22" s="30"/>
      <c r="C22" s="31"/>
      <c r="D22" s="32">
        <f t="shared" ref="D22:M22" si="6">SUM(D23:D27)</f>
        <v>2350243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2482738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4832981</v>
      </c>
      <c r="O22" s="45">
        <f t="shared" si="1"/>
        <v>344.54844228986951</v>
      </c>
      <c r="P22" s="10"/>
    </row>
    <row r="23" spans="1:16">
      <c r="A23" s="12"/>
      <c r="B23" s="25">
        <v>341.3</v>
      </c>
      <c r="C23" s="20" t="s">
        <v>71</v>
      </c>
      <c r="D23" s="46">
        <v>530000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530000</v>
      </c>
      <c r="O23" s="47">
        <f t="shared" si="1"/>
        <v>37.784273187424255</v>
      </c>
      <c r="P23" s="9"/>
    </row>
    <row r="24" spans="1:16">
      <c r="A24" s="12"/>
      <c r="B24" s="25">
        <v>342.1</v>
      </c>
      <c r="C24" s="20" t="s">
        <v>33</v>
      </c>
      <c r="D24" s="46">
        <v>279776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279776</v>
      </c>
      <c r="O24" s="47">
        <f t="shared" si="1"/>
        <v>19.945533613744921</v>
      </c>
      <c r="P24" s="9"/>
    </row>
    <row r="25" spans="1:16">
      <c r="A25" s="12"/>
      <c r="B25" s="25">
        <v>343.4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2251926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2251926</v>
      </c>
      <c r="O25" s="47">
        <f t="shared" si="1"/>
        <v>160.54223996578028</v>
      </c>
      <c r="P25" s="9"/>
    </row>
    <row r="26" spans="1:16">
      <c r="A26" s="12"/>
      <c r="B26" s="25">
        <v>343.5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230812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230812</v>
      </c>
      <c r="O26" s="47">
        <f t="shared" si="1"/>
        <v>16.454837099878805</v>
      </c>
      <c r="P26" s="9"/>
    </row>
    <row r="27" spans="1:16">
      <c r="A27" s="12"/>
      <c r="B27" s="25">
        <v>347.9</v>
      </c>
      <c r="C27" s="20" t="s">
        <v>36</v>
      </c>
      <c r="D27" s="46">
        <v>1540467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1540467</v>
      </c>
      <c r="O27" s="47">
        <f t="shared" si="1"/>
        <v>109.82155842304128</v>
      </c>
      <c r="P27" s="9"/>
    </row>
    <row r="28" spans="1:16" ht="15.75">
      <c r="A28" s="29" t="s">
        <v>30</v>
      </c>
      <c r="B28" s="30"/>
      <c r="C28" s="31"/>
      <c r="D28" s="32">
        <f t="shared" ref="D28:M28" si="7">SUM(D29:D29)</f>
        <v>157157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157157</v>
      </c>
      <c r="O28" s="45">
        <f t="shared" si="1"/>
        <v>11.203892493049119</v>
      </c>
      <c r="P28" s="10"/>
    </row>
    <row r="29" spans="1:16">
      <c r="A29" s="13"/>
      <c r="B29" s="39">
        <v>351.1</v>
      </c>
      <c r="C29" s="21" t="s">
        <v>39</v>
      </c>
      <c r="D29" s="46">
        <v>157157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157157</v>
      </c>
      <c r="O29" s="47">
        <f t="shared" si="1"/>
        <v>11.203892493049119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SUM(D31:D34)</f>
        <v>330928</v>
      </c>
      <c r="E30" s="32">
        <f t="shared" si="8"/>
        <v>73556</v>
      </c>
      <c r="F30" s="32">
        <f t="shared" si="8"/>
        <v>0</v>
      </c>
      <c r="G30" s="32">
        <f t="shared" si="8"/>
        <v>153</v>
      </c>
      <c r="H30" s="32">
        <f t="shared" si="8"/>
        <v>0</v>
      </c>
      <c r="I30" s="32">
        <f t="shared" si="8"/>
        <v>5983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410620</v>
      </c>
      <c r="O30" s="45">
        <f t="shared" si="1"/>
        <v>29.273543879660654</v>
      </c>
      <c r="P30" s="10"/>
    </row>
    <row r="31" spans="1:16">
      <c r="A31" s="12"/>
      <c r="B31" s="25">
        <v>361.1</v>
      </c>
      <c r="C31" s="20" t="s">
        <v>41</v>
      </c>
      <c r="D31" s="46">
        <v>12042</v>
      </c>
      <c r="E31" s="46">
        <v>1698</v>
      </c>
      <c r="F31" s="46">
        <v>0</v>
      </c>
      <c r="G31" s="46">
        <v>153</v>
      </c>
      <c r="H31" s="46">
        <v>0</v>
      </c>
      <c r="I31" s="46">
        <v>1083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14976</v>
      </c>
      <c r="O31" s="47">
        <f t="shared" si="1"/>
        <v>1.0676552363299352</v>
      </c>
      <c r="P31" s="9"/>
    </row>
    <row r="32" spans="1:16">
      <c r="A32" s="12"/>
      <c r="B32" s="25">
        <v>362</v>
      </c>
      <c r="C32" s="20" t="s">
        <v>43</v>
      </c>
      <c r="D32" s="46">
        <v>152003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152003</v>
      </c>
      <c r="O32" s="47">
        <f t="shared" si="1"/>
        <v>10.83645825907179</v>
      </c>
      <c r="P32" s="9"/>
    </row>
    <row r="33" spans="1:119">
      <c r="A33" s="12"/>
      <c r="B33" s="25">
        <v>365</v>
      </c>
      <c r="C33" s="20" t="s">
        <v>79</v>
      </c>
      <c r="D33" s="46">
        <v>40280</v>
      </c>
      <c r="E33" s="46">
        <v>0</v>
      </c>
      <c r="F33" s="46">
        <v>0</v>
      </c>
      <c r="G33" s="46">
        <v>0</v>
      </c>
      <c r="H33" s="46">
        <v>0</v>
      </c>
      <c r="I33" s="46">
        <v>4900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45180</v>
      </c>
      <c r="O33" s="47">
        <f t="shared" si="1"/>
        <v>3.2209310615242033</v>
      </c>
      <c r="P33" s="9"/>
    </row>
    <row r="34" spans="1:119">
      <c r="A34" s="12"/>
      <c r="B34" s="25">
        <v>369.9</v>
      </c>
      <c r="C34" s="20" t="s">
        <v>45</v>
      </c>
      <c r="D34" s="46">
        <v>126603</v>
      </c>
      <c r="E34" s="46">
        <v>71858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198461</v>
      </c>
      <c r="O34" s="47">
        <f t="shared" si="1"/>
        <v>14.148499322734725</v>
      </c>
      <c r="P34" s="9"/>
    </row>
    <row r="35" spans="1:119" ht="15.75">
      <c r="A35" s="29" t="s">
        <v>31</v>
      </c>
      <c r="B35" s="30"/>
      <c r="C35" s="31"/>
      <c r="D35" s="32">
        <f t="shared" ref="D35:M35" si="9">SUM(D36:D37)</f>
        <v>623843</v>
      </c>
      <c r="E35" s="32">
        <f t="shared" si="9"/>
        <v>110622</v>
      </c>
      <c r="F35" s="32">
        <f t="shared" si="9"/>
        <v>698761</v>
      </c>
      <c r="G35" s="32">
        <f t="shared" si="9"/>
        <v>1630737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3063963</v>
      </c>
      <c r="O35" s="45">
        <f t="shared" si="1"/>
        <v>218.43323590218864</v>
      </c>
      <c r="P35" s="9"/>
    </row>
    <row r="36" spans="1:119">
      <c r="A36" s="12"/>
      <c r="B36" s="25">
        <v>381</v>
      </c>
      <c r="C36" s="20" t="s">
        <v>46</v>
      </c>
      <c r="D36" s="46">
        <v>0</v>
      </c>
      <c r="E36" s="46">
        <v>110622</v>
      </c>
      <c r="F36" s="46">
        <v>698761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809383</v>
      </c>
      <c r="O36" s="47">
        <f t="shared" si="1"/>
        <v>57.701789406145288</v>
      </c>
      <c r="P36" s="9"/>
    </row>
    <row r="37" spans="1:119" ht="15.75" thickBot="1">
      <c r="A37" s="12"/>
      <c r="B37" s="25">
        <v>384</v>
      </c>
      <c r="C37" s="20" t="s">
        <v>57</v>
      </c>
      <c r="D37" s="46">
        <v>623843</v>
      </c>
      <c r="E37" s="46">
        <v>0</v>
      </c>
      <c r="F37" s="46">
        <v>0</v>
      </c>
      <c r="G37" s="46">
        <v>1630737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2254580</v>
      </c>
      <c r="O37" s="47">
        <f t="shared" si="1"/>
        <v>160.73144649604333</v>
      </c>
      <c r="P37" s="9"/>
    </row>
    <row r="38" spans="1:119" ht="16.5" thickBot="1">
      <c r="A38" s="14" t="s">
        <v>37</v>
      </c>
      <c r="B38" s="23"/>
      <c r="C38" s="22"/>
      <c r="D38" s="15">
        <f t="shared" ref="D38:M38" si="10">SUM(D5,D13,D17,D22,D28,D30,D35)</f>
        <v>15739003</v>
      </c>
      <c r="E38" s="15">
        <f t="shared" si="10"/>
        <v>1013730</v>
      </c>
      <c r="F38" s="15">
        <f t="shared" si="10"/>
        <v>698761</v>
      </c>
      <c r="G38" s="15">
        <f t="shared" si="10"/>
        <v>1630890</v>
      </c>
      <c r="H38" s="15">
        <f t="shared" si="10"/>
        <v>0</v>
      </c>
      <c r="I38" s="15">
        <f t="shared" si="10"/>
        <v>2488721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21571105</v>
      </c>
      <c r="O38" s="38">
        <f t="shared" si="1"/>
        <v>1537.827404291723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80</v>
      </c>
      <c r="M40" s="48"/>
      <c r="N40" s="48"/>
      <c r="O40" s="43">
        <v>14027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59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8040624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8040624</v>
      </c>
      <c r="O5" s="33">
        <f t="shared" ref="O5:O36" si="1">(N5/O$38)</f>
        <v>571.59479633184048</v>
      </c>
      <c r="P5" s="6"/>
    </row>
    <row r="6" spans="1:133">
      <c r="A6" s="12"/>
      <c r="B6" s="25">
        <v>311</v>
      </c>
      <c r="C6" s="20" t="s">
        <v>2</v>
      </c>
      <c r="D6" s="46">
        <v>5823021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5823021</v>
      </c>
      <c r="O6" s="47">
        <f t="shared" si="1"/>
        <v>413.94902964384733</v>
      </c>
      <c r="P6" s="9"/>
    </row>
    <row r="7" spans="1:133">
      <c r="A7" s="12"/>
      <c r="B7" s="25">
        <v>312.41000000000003</v>
      </c>
      <c r="C7" s="20" t="s">
        <v>10</v>
      </c>
      <c r="D7" s="46">
        <v>359996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359996</v>
      </c>
      <c r="O7" s="47">
        <f t="shared" si="1"/>
        <v>25.591526267150069</v>
      </c>
      <c r="P7" s="9"/>
    </row>
    <row r="8" spans="1:133">
      <c r="A8" s="12"/>
      <c r="B8" s="25">
        <v>314.10000000000002</v>
      </c>
      <c r="C8" s="20" t="s">
        <v>11</v>
      </c>
      <c r="D8" s="46">
        <v>893573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893573</v>
      </c>
      <c r="O8" s="47">
        <f t="shared" si="1"/>
        <v>63.522641643562949</v>
      </c>
      <c r="P8" s="9"/>
    </row>
    <row r="9" spans="1:133">
      <c r="A9" s="12"/>
      <c r="B9" s="25">
        <v>314.3</v>
      </c>
      <c r="C9" s="20" t="s">
        <v>12</v>
      </c>
      <c r="D9" s="46">
        <v>137599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137599</v>
      </c>
      <c r="O9" s="47">
        <f t="shared" si="1"/>
        <v>9.7816876377337039</v>
      </c>
      <c r="P9" s="9"/>
    </row>
    <row r="10" spans="1:133">
      <c r="A10" s="12"/>
      <c r="B10" s="25">
        <v>314.39999999999998</v>
      </c>
      <c r="C10" s="20" t="s">
        <v>13</v>
      </c>
      <c r="D10" s="46">
        <v>65228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65228</v>
      </c>
      <c r="O10" s="47">
        <f t="shared" si="1"/>
        <v>4.636951731001635</v>
      </c>
      <c r="P10" s="9"/>
    </row>
    <row r="11" spans="1:133">
      <c r="A11" s="12"/>
      <c r="B11" s="25">
        <v>315</v>
      </c>
      <c r="C11" s="20" t="s">
        <v>67</v>
      </c>
      <c r="D11" s="46">
        <v>661769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661769</v>
      </c>
      <c r="O11" s="47">
        <f t="shared" si="1"/>
        <v>47.044074784957701</v>
      </c>
      <c r="P11" s="9"/>
    </row>
    <row r="12" spans="1:133">
      <c r="A12" s="12"/>
      <c r="B12" s="25">
        <v>316</v>
      </c>
      <c r="C12" s="20" t="s">
        <v>68</v>
      </c>
      <c r="D12" s="46">
        <v>99438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99438</v>
      </c>
      <c r="O12" s="47">
        <f t="shared" si="1"/>
        <v>7.0688846235871186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1514874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6" si="4">SUM(D13:M13)</f>
        <v>1514874</v>
      </c>
      <c r="O13" s="45">
        <f t="shared" si="1"/>
        <v>107.68991256131372</v>
      </c>
      <c r="P13" s="10"/>
    </row>
    <row r="14" spans="1:133">
      <c r="A14" s="12"/>
      <c r="B14" s="25">
        <v>322</v>
      </c>
      <c r="C14" s="20" t="s">
        <v>0</v>
      </c>
      <c r="D14" s="46">
        <v>640968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640968</v>
      </c>
      <c r="O14" s="47">
        <f t="shared" si="1"/>
        <v>45.565365749626785</v>
      </c>
      <c r="P14" s="9"/>
    </row>
    <row r="15" spans="1:133">
      <c r="A15" s="12"/>
      <c r="B15" s="25">
        <v>323.10000000000002</v>
      </c>
      <c r="C15" s="20" t="s">
        <v>17</v>
      </c>
      <c r="D15" s="46">
        <v>776757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776757</v>
      </c>
      <c r="O15" s="47">
        <f t="shared" si="1"/>
        <v>55.218383450629133</v>
      </c>
      <c r="P15" s="9"/>
    </row>
    <row r="16" spans="1:133">
      <c r="A16" s="12"/>
      <c r="B16" s="25">
        <v>323.7</v>
      </c>
      <c r="C16" s="20" t="s">
        <v>19</v>
      </c>
      <c r="D16" s="46">
        <v>97149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97149</v>
      </c>
      <c r="O16" s="47">
        <f t="shared" si="1"/>
        <v>6.9061633610577946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SUM(D18:D21)</f>
        <v>1616783</v>
      </c>
      <c r="E17" s="32">
        <f t="shared" si="5"/>
        <v>729615</v>
      </c>
      <c r="F17" s="32">
        <f t="shared" si="5"/>
        <v>0</v>
      </c>
      <c r="G17" s="32">
        <f t="shared" si="5"/>
        <v>14952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2361350</v>
      </c>
      <c r="O17" s="45">
        <f t="shared" si="1"/>
        <v>167.86450558043649</v>
      </c>
      <c r="P17" s="10"/>
    </row>
    <row r="18" spans="1:16">
      <c r="A18" s="12"/>
      <c r="B18" s="25">
        <v>331.9</v>
      </c>
      <c r="C18" s="20" t="s">
        <v>21</v>
      </c>
      <c r="D18" s="46">
        <v>9224</v>
      </c>
      <c r="E18" s="46">
        <v>216330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225554</v>
      </c>
      <c r="O18" s="47">
        <f t="shared" si="1"/>
        <v>16.034264590886472</v>
      </c>
      <c r="P18" s="9"/>
    </row>
    <row r="19" spans="1:16">
      <c r="A19" s="12"/>
      <c r="B19" s="25">
        <v>335.12</v>
      </c>
      <c r="C19" s="20" t="s">
        <v>69</v>
      </c>
      <c r="D19" s="46">
        <v>402234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402234</v>
      </c>
      <c r="O19" s="47">
        <f t="shared" si="1"/>
        <v>28.594156536574964</v>
      </c>
      <c r="P19" s="9"/>
    </row>
    <row r="20" spans="1:16">
      <c r="A20" s="12"/>
      <c r="B20" s="25">
        <v>335.18</v>
      </c>
      <c r="C20" s="20" t="s">
        <v>70</v>
      </c>
      <c r="D20" s="46">
        <v>949575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949575</v>
      </c>
      <c r="O20" s="47">
        <f t="shared" si="1"/>
        <v>67.503732139048836</v>
      </c>
      <c r="P20" s="9"/>
    </row>
    <row r="21" spans="1:16">
      <c r="A21" s="12"/>
      <c r="B21" s="25">
        <v>337.9</v>
      </c>
      <c r="C21" s="20" t="s">
        <v>24</v>
      </c>
      <c r="D21" s="46">
        <v>255750</v>
      </c>
      <c r="E21" s="46">
        <v>513285</v>
      </c>
      <c r="F21" s="46">
        <v>0</v>
      </c>
      <c r="G21" s="46">
        <v>14952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783987</v>
      </c>
      <c r="O21" s="47">
        <f t="shared" si="1"/>
        <v>55.732352313926214</v>
      </c>
      <c r="P21" s="9"/>
    </row>
    <row r="22" spans="1:16" ht="15.75">
      <c r="A22" s="29" t="s">
        <v>29</v>
      </c>
      <c r="B22" s="30"/>
      <c r="C22" s="31"/>
      <c r="D22" s="32">
        <f t="shared" ref="D22:M22" si="6">SUM(D23:D27)</f>
        <v>1959424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2529954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4489378</v>
      </c>
      <c r="O22" s="45">
        <f t="shared" si="1"/>
        <v>319.14253216748421</v>
      </c>
      <c r="P22" s="10"/>
    </row>
    <row r="23" spans="1:16">
      <c r="A23" s="12"/>
      <c r="B23" s="25">
        <v>341.3</v>
      </c>
      <c r="C23" s="20" t="s">
        <v>71</v>
      </c>
      <c r="D23" s="46">
        <v>530000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530000</v>
      </c>
      <c r="O23" s="47">
        <f t="shared" si="1"/>
        <v>37.676832302552071</v>
      </c>
      <c r="P23" s="9"/>
    </row>
    <row r="24" spans="1:16">
      <c r="A24" s="12"/>
      <c r="B24" s="25">
        <v>342.1</v>
      </c>
      <c r="C24" s="20" t="s">
        <v>33</v>
      </c>
      <c r="D24" s="46">
        <v>22666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22666</v>
      </c>
      <c r="O24" s="47">
        <f t="shared" si="1"/>
        <v>1.6112888320181986</v>
      </c>
      <c r="P24" s="9"/>
    </row>
    <row r="25" spans="1:16">
      <c r="A25" s="12"/>
      <c r="B25" s="25">
        <v>343.4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2250635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2250635</v>
      </c>
      <c r="O25" s="47">
        <f t="shared" si="1"/>
        <v>159.99395748915902</v>
      </c>
      <c r="P25" s="9"/>
    </row>
    <row r="26" spans="1:16">
      <c r="A26" s="12"/>
      <c r="B26" s="25">
        <v>343.5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279319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279319</v>
      </c>
      <c r="O26" s="47">
        <f t="shared" si="1"/>
        <v>19.856330418710456</v>
      </c>
      <c r="P26" s="9"/>
    </row>
    <row r="27" spans="1:16">
      <c r="A27" s="12"/>
      <c r="B27" s="25">
        <v>347.9</v>
      </c>
      <c r="C27" s="20" t="s">
        <v>36</v>
      </c>
      <c r="D27" s="46">
        <v>1406758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1406758</v>
      </c>
      <c r="O27" s="47">
        <f t="shared" si="1"/>
        <v>100.00412312504443</v>
      </c>
      <c r="P27" s="9"/>
    </row>
    <row r="28" spans="1:16" ht="15.75">
      <c r="A28" s="29" t="s">
        <v>30</v>
      </c>
      <c r="B28" s="30"/>
      <c r="C28" s="31"/>
      <c r="D28" s="32">
        <f t="shared" ref="D28:M28" si="7">SUM(D29:D29)</f>
        <v>526592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526592</v>
      </c>
      <c r="O28" s="45">
        <f t="shared" si="1"/>
        <v>37.434563162010377</v>
      </c>
      <c r="P28" s="10"/>
    </row>
    <row r="29" spans="1:16">
      <c r="A29" s="13"/>
      <c r="B29" s="39">
        <v>351.1</v>
      </c>
      <c r="C29" s="21" t="s">
        <v>39</v>
      </c>
      <c r="D29" s="46">
        <v>526592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526592</v>
      </c>
      <c r="O29" s="47">
        <f t="shared" si="1"/>
        <v>37.434563162010377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SUM(D31:D33)</f>
        <v>321362</v>
      </c>
      <c r="E30" s="32">
        <f t="shared" si="8"/>
        <v>29834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1689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17502</v>
      </c>
      <c r="N30" s="32">
        <f t="shared" si="4"/>
        <v>370387</v>
      </c>
      <c r="O30" s="45">
        <f t="shared" si="1"/>
        <v>26.330205445368595</v>
      </c>
      <c r="P30" s="10"/>
    </row>
    <row r="31" spans="1:16">
      <c r="A31" s="12"/>
      <c r="B31" s="25">
        <v>361.1</v>
      </c>
      <c r="C31" s="20" t="s">
        <v>41</v>
      </c>
      <c r="D31" s="46">
        <v>426</v>
      </c>
      <c r="E31" s="46">
        <v>2137</v>
      </c>
      <c r="F31" s="46">
        <v>0</v>
      </c>
      <c r="G31" s="46">
        <v>0</v>
      </c>
      <c r="H31" s="46">
        <v>0</v>
      </c>
      <c r="I31" s="46">
        <v>1689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4252</v>
      </c>
      <c r="O31" s="47">
        <f t="shared" si="1"/>
        <v>0.30226771877443664</v>
      </c>
      <c r="P31" s="9"/>
    </row>
    <row r="32" spans="1:16">
      <c r="A32" s="12"/>
      <c r="B32" s="25">
        <v>362</v>
      </c>
      <c r="C32" s="20" t="s">
        <v>43</v>
      </c>
      <c r="D32" s="46">
        <v>135433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135433</v>
      </c>
      <c r="O32" s="47">
        <f t="shared" si="1"/>
        <v>9.6277102438330839</v>
      </c>
      <c r="P32" s="9"/>
    </row>
    <row r="33" spans="1:119">
      <c r="A33" s="12"/>
      <c r="B33" s="25">
        <v>369.9</v>
      </c>
      <c r="C33" s="20" t="s">
        <v>45</v>
      </c>
      <c r="D33" s="46">
        <v>185503</v>
      </c>
      <c r="E33" s="46">
        <v>27697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17502</v>
      </c>
      <c r="N33" s="46">
        <f t="shared" si="4"/>
        <v>230702</v>
      </c>
      <c r="O33" s="47">
        <f t="shared" si="1"/>
        <v>16.400227482761071</v>
      </c>
      <c r="P33" s="9"/>
    </row>
    <row r="34" spans="1:119" ht="15.75">
      <c r="A34" s="29" t="s">
        <v>31</v>
      </c>
      <c r="B34" s="30"/>
      <c r="C34" s="31"/>
      <c r="D34" s="32">
        <f t="shared" ref="D34:M34" si="9">SUM(D35:D35)</f>
        <v>0</v>
      </c>
      <c r="E34" s="32">
        <f t="shared" si="9"/>
        <v>134000</v>
      </c>
      <c r="F34" s="32">
        <f t="shared" si="9"/>
        <v>507062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641062</v>
      </c>
      <c r="O34" s="45">
        <f t="shared" si="1"/>
        <v>45.572048055733276</v>
      </c>
      <c r="P34" s="9"/>
    </row>
    <row r="35" spans="1:119" ht="15.75" thickBot="1">
      <c r="A35" s="12"/>
      <c r="B35" s="25">
        <v>381</v>
      </c>
      <c r="C35" s="20" t="s">
        <v>46</v>
      </c>
      <c r="D35" s="46">
        <v>0</v>
      </c>
      <c r="E35" s="46">
        <v>134000</v>
      </c>
      <c r="F35" s="46">
        <v>507062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641062</v>
      </c>
      <c r="O35" s="47">
        <f t="shared" si="1"/>
        <v>45.572048055733276</v>
      </c>
      <c r="P35" s="9"/>
    </row>
    <row r="36" spans="1:119" ht="16.5" thickBot="1">
      <c r="A36" s="14" t="s">
        <v>37</v>
      </c>
      <c r="B36" s="23"/>
      <c r="C36" s="22"/>
      <c r="D36" s="15">
        <f t="shared" ref="D36:M36" si="10">SUM(D5,D13,D17,D22,D28,D30,D34)</f>
        <v>13979659</v>
      </c>
      <c r="E36" s="15">
        <f t="shared" si="10"/>
        <v>893449</v>
      </c>
      <c r="F36" s="15">
        <f t="shared" si="10"/>
        <v>507062</v>
      </c>
      <c r="G36" s="15">
        <f t="shared" si="10"/>
        <v>14952</v>
      </c>
      <c r="H36" s="15">
        <f t="shared" si="10"/>
        <v>0</v>
      </c>
      <c r="I36" s="15">
        <f t="shared" si="10"/>
        <v>2531643</v>
      </c>
      <c r="J36" s="15">
        <f t="shared" si="10"/>
        <v>0</v>
      </c>
      <c r="K36" s="15">
        <f t="shared" si="10"/>
        <v>0</v>
      </c>
      <c r="L36" s="15">
        <f t="shared" si="10"/>
        <v>0</v>
      </c>
      <c r="M36" s="15">
        <f t="shared" si="10"/>
        <v>17502</v>
      </c>
      <c r="N36" s="15">
        <f t="shared" si="4"/>
        <v>17944267</v>
      </c>
      <c r="O36" s="38">
        <f t="shared" si="1"/>
        <v>1275.6285633041871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72</v>
      </c>
      <c r="M38" s="48"/>
      <c r="N38" s="48"/>
      <c r="O38" s="43">
        <v>14067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customHeight="1" thickBot="1">
      <c r="A40" s="52" t="s">
        <v>59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7970956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7970956</v>
      </c>
      <c r="O5" s="33">
        <f t="shared" ref="O5:O37" si="1">(N5/O$39)</f>
        <v>567.85324499536944</v>
      </c>
      <c r="P5" s="6"/>
    </row>
    <row r="6" spans="1:133">
      <c r="A6" s="12"/>
      <c r="B6" s="25">
        <v>311</v>
      </c>
      <c r="C6" s="20" t="s">
        <v>2</v>
      </c>
      <c r="D6" s="46">
        <v>5812001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5812001</v>
      </c>
      <c r="O6" s="47">
        <f t="shared" si="1"/>
        <v>414.04865712046734</v>
      </c>
      <c r="P6" s="9"/>
    </row>
    <row r="7" spans="1:133">
      <c r="A7" s="12"/>
      <c r="B7" s="25">
        <v>312.41000000000003</v>
      </c>
      <c r="C7" s="20" t="s">
        <v>10</v>
      </c>
      <c r="D7" s="46">
        <v>361727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361727</v>
      </c>
      <c r="O7" s="47">
        <f t="shared" si="1"/>
        <v>25.769537650495121</v>
      </c>
      <c r="P7" s="9"/>
    </row>
    <row r="8" spans="1:133">
      <c r="A8" s="12"/>
      <c r="B8" s="25">
        <v>314.10000000000002</v>
      </c>
      <c r="C8" s="20" t="s">
        <v>11</v>
      </c>
      <c r="D8" s="46">
        <v>834568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834568</v>
      </c>
      <c r="O8" s="47">
        <f t="shared" si="1"/>
        <v>59.454869274061409</v>
      </c>
      <c r="P8" s="9"/>
    </row>
    <row r="9" spans="1:133">
      <c r="A9" s="12"/>
      <c r="B9" s="25">
        <v>314.3</v>
      </c>
      <c r="C9" s="20" t="s">
        <v>12</v>
      </c>
      <c r="D9" s="46">
        <v>132726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132726</v>
      </c>
      <c r="O9" s="47">
        <f t="shared" si="1"/>
        <v>9.4554391964094897</v>
      </c>
      <c r="P9" s="9"/>
    </row>
    <row r="10" spans="1:133">
      <c r="A10" s="12"/>
      <c r="B10" s="25">
        <v>314.39999999999998</v>
      </c>
      <c r="C10" s="20" t="s">
        <v>13</v>
      </c>
      <c r="D10" s="46">
        <v>62137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62137</v>
      </c>
      <c r="O10" s="47">
        <f t="shared" si="1"/>
        <v>4.4266581178314457</v>
      </c>
      <c r="P10" s="9"/>
    </row>
    <row r="11" spans="1:133">
      <c r="A11" s="12"/>
      <c r="B11" s="25">
        <v>315</v>
      </c>
      <c r="C11" s="20" t="s">
        <v>14</v>
      </c>
      <c r="D11" s="46">
        <v>668966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668966</v>
      </c>
      <c r="O11" s="47">
        <f t="shared" si="1"/>
        <v>47.657334188216858</v>
      </c>
      <c r="P11" s="9"/>
    </row>
    <row r="12" spans="1:133">
      <c r="A12" s="12"/>
      <c r="B12" s="25">
        <v>316</v>
      </c>
      <c r="C12" s="20" t="s">
        <v>15</v>
      </c>
      <c r="D12" s="46">
        <v>98831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98831</v>
      </c>
      <c r="O12" s="47">
        <f t="shared" si="1"/>
        <v>7.0407494478877251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1269673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1269673</v>
      </c>
      <c r="O13" s="45">
        <f t="shared" si="1"/>
        <v>90.451877181733991</v>
      </c>
      <c r="P13" s="10"/>
    </row>
    <row r="14" spans="1:133">
      <c r="A14" s="12"/>
      <c r="B14" s="25">
        <v>322</v>
      </c>
      <c r="C14" s="20" t="s">
        <v>0</v>
      </c>
      <c r="D14" s="46">
        <v>389317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389317</v>
      </c>
      <c r="O14" s="47">
        <f t="shared" si="1"/>
        <v>27.735057348436275</v>
      </c>
      <c r="P14" s="9"/>
    </row>
    <row r="15" spans="1:133">
      <c r="A15" s="12"/>
      <c r="B15" s="25">
        <v>323.10000000000002</v>
      </c>
      <c r="C15" s="20" t="s">
        <v>17</v>
      </c>
      <c r="D15" s="46">
        <v>789584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789584</v>
      </c>
      <c r="O15" s="47">
        <f t="shared" si="1"/>
        <v>56.25019591080715</v>
      </c>
      <c r="P15" s="9"/>
    </row>
    <row r="16" spans="1:133">
      <c r="A16" s="12"/>
      <c r="B16" s="25">
        <v>323.7</v>
      </c>
      <c r="C16" s="20" t="s">
        <v>19</v>
      </c>
      <c r="D16" s="46">
        <v>90772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90772</v>
      </c>
      <c r="O16" s="47">
        <f t="shared" si="1"/>
        <v>6.4666239224905606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SUM(D18:D21)</f>
        <v>1517145</v>
      </c>
      <c r="E17" s="32">
        <f t="shared" si="5"/>
        <v>784661</v>
      </c>
      <c r="F17" s="32">
        <f t="shared" si="5"/>
        <v>0</v>
      </c>
      <c r="G17" s="32">
        <f t="shared" si="5"/>
        <v>364027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2665833</v>
      </c>
      <c r="O17" s="45">
        <f t="shared" si="1"/>
        <v>189.91472536866851</v>
      </c>
      <c r="P17" s="10"/>
    </row>
    <row r="18" spans="1:16">
      <c r="A18" s="12"/>
      <c r="B18" s="25">
        <v>331.9</v>
      </c>
      <c r="C18" s="20" t="s">
        <v>21</v>
      </c>
      <c r="D18" s="46">
        <v>187408</v>
      </c>
      <c r="E18" s="46">
        <v>270882</v>
      </c>
      <c r="F18" s="46">
        <v>0</v>
      </c>
      <c r="G18" s="46">
        <v>266770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725060</v>
      </c>
      <c r="O18" s="47">
        <f t="shared" si="1"/>
        <v>51.653487212367317</v>
      </c>
      <c r="P18" s="9"/>
    </row>
    <row r="19" spans="1:16">
      <c r="A19" s="12"/>
      <c r="B19" s="25">
        <v>335.12</v>
      </c>
      <c r="C19" s="20" t="s">
        <v>22</v>
      </c>
      <c r="D19" s="46">
        <v>433290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433290</v>
      </c>
      <c r="O19" s="47">
        <f t="shared" si="1"/>
        <v>30.867706774951913</v>
      </c>
      <c r="P19" s="9"/>
    </row>
    <row r="20" spans="1:16">
      <c r="A20" s="12"/>
      <c r="B20" s="25">
        <v>335.18</v>
      </c>
      <c r="C20" s="20" t="s">
        <v>23</v>
      </c>
      <c r="D20" s="46">
        <v>896447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896447</v>
      </c>
      <c r="O20" s="47">
        <f t="shared" si="1"/>
        <v>63.863147396167271</v>
      </c>
      <c r="P20" s="9"/>
    </row>
    <row r="21" spans="1:16">
      <c r="A21" s="12"/>
      <c r="B21" s="25">
        <v>337.9</v>
      </c>
      <c r="C21" s="20" t="s">
        <v>24</v>
      </c>
      <c r="D21" s="46">
        <v>0</v>
      </c>
      <c r="E21" s="46">
        <v>513779</v>
      </c>
      <c r="F21" s="46">
        <v>0</v>
      </c>
      <c r="G21" s="46">
        <v>97257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611036</v>
      </c>
      <c r="O21" s="47">
        <f t="shared" si="1"/>
        <v>43.53038398518202</v>
      </c>
      <c r="P21" s="9"/>
    </row>
    <row r="22" spans="1:16" ht="15.75">
      <c r="A22" s="29" t="s">
        <v>29</v>
      </c>
      <c r="B22" s="30"/>
      <c r="C22" s="31"/>
      <c r="D22" s="32">
        <f t="shared" ref="D22:M22" si="6">SUM(D23:D27)</f>
        <v>2064071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2449114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4513185</v>
      </c>
      <c r="O22" s="45">
        <f t="shared" si="1"/>
        <v>321.52062406497117</v>
      </c>
      <c r="P22" s="10"/>
    </row>
    <row r="23" spans="1:16">
      <c r="A23" s="12"/>
      <c r="B23" s="25">
        <v>341.3</v>
      </c>
      <c r="C23" s="20" t="s">
        <v>61</v>
      </c>
      <c r="D23" s="46">
        <v>505000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505000</v>
      </c>
      <c r="O23" s="47">
        <f t="shared" si="1"/>
        <v>35.976348222554677</v>
      </c>
      <c r="P23" s="9"/>
    </row>
    <row r="24" spans="1:16">
      <c r="A24" s="12"/>
      <c r="B24" s="25">
        <v>342.1</v>
      </c>
      <c r="C24" s="20" t="s">
        <v>33</v>
      </c>
      <c r="D24" s="46">
        <v>32256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32256</v>
      </c>
      <c r="O24" s="47">
        <f t="shared" si="1"/>
        <v>2.2979269074588586</v>
      </c>
      <c r="P24" s="9"/>
    </row>
    <row r="25" spans="1:16">
      <c r="A25" s="12"/>
      <c r="B25" s="25">
        <v>343.4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2155918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2155918</v>
      </c>
      <c r="O25" s="47">
        <f t="shared" si="1"/>
        <v>153.58823110351216</v>
      </c>
      <c r="P25" s="9"/>
    </row>
    <row r="26" spans="1:16">
      <c r="A26" s="12"/>
      <c r="B26" s="25">
        <v>343.5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293196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293196</v>
      </c>
      <c r="O26" s="47">
        <f t="shared" si="1"/>
        <v>20.887369095960675</v>
      </c>
      <c r="P26" s="9"/>
    </row>
    <row r="27" spans="1:16">
      <c r="A27" s="12"/>
      <c r="B27" s="25">
        <v>347.9</v>
      </c>
      <c r="C27" s="20" t="s">
        <v>36</v>
      </c>
      <c r="D27" s="46">
        <v>1526815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1526815</v>
      </c>
      <c r="O27" s="47">
        <f t="shared" si="1"/>
        <v>108.77074873548479</v>
      </c>
      <c r="P27" s="9"/>
    </row>
    <row r="28" spans="1:16" ht="15.75">
      <c r="A28" s="29" t="s">
        <v>30</v>
      </c>
      <c r="B28" s="30"/>
      <c r="C28" s="31"/>
      <c r="D28" s="32">
        <f t="shared" ref="D28:M28" si="7">SUM(D29:D29)</f>
        <v>455545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455545</v>
      </c>
      <c r="O28" s="45">
        <f t="shared" si="1"/>
        <v>32.453159507017169</v>
      </c>
      <c r="P28" s="10"/>
    </row>
    <row r="29" spans="1:16">
      <c r="A29" s="13"/>
      <c r="B29" s="39">
        <v>351.1</v>
      </c>
      <c r="C29" s="21" t="s">
        <v>39</v>
      </c>
      <c r="D29" s="46">
        <v>455545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455545</v>
      </c>
      <c r="O29" s="47">
        <f t="shared" si="1"/>
        <v>32.453159507017169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SUM(D31:D34)</f>
        <v>334253</v>
      </c>
      <c r="E30" s="32">
        <f t="shared" si="8"/>
        <v>39125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1500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374878</v>
      </c>
      <c r="O30" s="45">
        <f t="shared" si="1"/>
        <v>26.706418750445252</v>
      </c>
      <c r="P30" s="10"/>
    </row>
    <row r="31" spans="1:16">
      <c r="A31" s="12"/>
      <c r="B31" s="25">
        <v>361.1</v>
      </c>
      <c r="C31" s="20" t="s">
        <v>41</v>
      </c>
      <c r="D31" s="46">
        <v>6548</v>
      </c>
      <c r="E31" s="46">
        <v>1427</v>
      </c>
      <c r="F31" s="46">
        <v>0</v>
      </c>
      <c r="G31" s="46">
        <v>0</v>
      </c>
      <c r="H31" s="46">
        <v>0</v>
      </c>
      <c r="I31" s="46">
        <v>1500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9475</v>
      </c>
      <c r="O31" s="47">
        <f t="shared" si="1"/>
        <v>0.67500178100733776</v>
      </c>
      <c r="P31" s="9"/>
    </row>
    <row r="32" spans="1:16">
      <c r="A32" s="12"/>
      <c r="B32" s="25">
        <v>361.3</v>
      </c>
      <c r="C32" s="20" t="s">
        <v>42</v>
      </c>
      <c r="D32" s="46">
        <v>23153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23153</v>
      </c>
      <c r="O32" s="47">
        <f t="shared" si="1"/>
        <v>1.6494265156372445</v>
      </c>
      <c r="P32" s="9"/>
    </row>
    <row r="33" spans="1:119">
      <c r="A33" s="12"/>
      <c r="B33" s="25">
        <v>362</v>
      </c>
      <c r="C33" s="20" t="s">
        <v>43</v>
      </c>
      <c r="D33" s="46">
        <v>151932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151932</v>
      </c>
      <c r="O33" s="47">
        <f t="shared" si="1"/>
        <v>10.823680273562728</v>
      </c>
      <c r="P33" s="9"/>
    </row>
    <row r="34" spans="1:119">
      <c r="A34" s="12"/>
      <c r="B34" s="25">
        <v>369.9</v>
      </c>
      <c r="C34" s="20" t="s">
        <v>45</v>
      </c>
      <c r="D34" s="46">
        <v>152620</v>
      </c>
      <c r="E34" s="46">
        <v>37698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190318</v>
      </c>
      <c r="O34" s="47">
        <f t="shared" si="1"/>
        <v>13.558310180237942</v>
      </c>
      <c r="P34" s="9"/>
    </row>
    <row r="35" spans="1:119" ht="15.75">
      <c r="A35" s="29" t="s">
        <v>31</v>
      </c>
      <c r="B35" s="30"/>
      <c r="C35" s="31"/>
      <c r="D35" s="32">
        <f t="shared" ref="D35:M35" si="9">SUM(D36:D36)</f>
        <v>542153</v>
      </c>
      <c r="E35" s="32">
        <f t="shared" si="9"/>
        <v>123326</v>
      </c>
      <c r="F35" s="32">
        <f t="shared" si="9"/>
        <v>519478</v>
      </c>
      <c r="G35" s="32">
        <f t="shared" si="9"/>
        <v>19674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1204631</v>
      </c>
      <c r="O35" s="45">
        <f t="shared" si="1"/>
        <v>85.818266011255972</v>
      </c>
      <c r="P35" s="9"/>
    </row>
    <row r="36" spans="1:119" ht="15.75" thickBot="1">
      <c r="A36" s="12"/>
      <c r="B36" s="25">
        <v>381</v>
      </c>
      <c r="C36" s="20" t="s">
        <v>46</v>
      </c>
      <c r="D36" s="46">
        <v>542153</v>
      </c>
      <c r="E36" s="46">
        <v>123326</v>
      </c>
      <c r="F36" s="46">
        <v>519478</v>
      </c>
      <c r="G36" s="46">
        <v>19674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1204631</v>
      </c>
      <c r="O36" s="47">
        <f t="shared" si="1"/>
        <v>85.818266011255972</v>
      </c>
      <c r="P36" s="9"/>
    </row>
    <row r="37" spans="1:119" ht="16.5" thickBot="1">
      <c r="A37" s="14" t="s">
        <v>37</v>
      </c>
      <c r="B37" s="23"/>
      <c r="C37" s="22"/>
      <c r="D37" s="15">
        <f t="shared" ref="D37:M37" si="10">SUM(D5,D13,D17,D22,D28,D30,D35)</f>
        <v>14153796</v>
      </c>
      <c r="E37" s="15">
        <f t="shared" si="10"/>
        <v>947112</v>
      </c>
      <c r="F37" s="15">
        <f t="shared" si="10"/>
        <v>519478</v>
      </c>
      <c r="G37" s="15">
        <f t="shared" si="10"/>
        <v>383701</v>
      </c>
      <c r="H37" s="15">
        <f t="shared" si="10"/>
        <v>0</v>
      </c>
      <c r="I37" s="15">
        <f t="shared" si="10"/>
        <v>2450614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0</v>
      </c>
      <c r="N37" s="15">
        <f t="shared" si="4"/>
        <v>18454701</v>
      </c>
      <c r="O37" s="38">
        <f t="shared" si="1"/>
        <v>1314.7183158794614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65</v>
      </c>
      <c r="M39" s="48"/>
      <c r="N39" s="48"/>
      <c r="O39" s="43">
        <v>14037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59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7762362</v>
      </c>
      <c r="E5" s="27">
        <f t="shared" si="0"/>
        <v>0</v>
      </c>
      <c r="F5" s="27">
        <f t="shared" si="0"/>
        <v>382947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8145309</v>
      </c>
      <c r="O5" s="33">
        <f t="shared" ref="O5:O40" si="1">(N5/O$42)</f>
        <v>588.3638399306559</v>
      </c>
      <c r="P5" s="6"/>
    </row>
    <row r="6" spans="1:133">
      <c r="A6" s="12"/>
      <c r="B6" s="25">
        <v>311</v>
      </c>
      <c r="C6" s="20" t="s">
        <v>2</v>
      </c>
      <c r="D6" s="46">
        <v>5576976</v>
      </c>
      <c r="E6" s="46">
        <v>0</v>
      </c>
      <c r="F6" s="46">
        <v>382947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5959923</v>
      </c>
      <c r="O6" s="47">
        <f t="shared" si="1"/>
        <v>430.50585091014159</v>
      </c>
      <c r="P6" s="9"/>
    </row>
    <row r="7" spans="1:133">
      <c r="A7" s="12"/>
      <c r="B7" s="25">
        <v>312.41000000000003</v>
      </c>
      <c r="C7" s="20" t="s">
        <v>10</v>
      </c>
      <c r="D7" s="46">
        <v>369713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369713</v>
      </c>
      <c r="O7" s="47">
        <f t="shared" si="1"/>
        <v>26.705648656457672</v>
      </c>
      <c r="P7" s="9"/>
    </row>
    <row r="8" spans="1:133">
      <c r="A8" s="12"/>
      <c r="B8" s="25">
        <v>314.10000000000002</v>
      </c>
      <c r="C8" s="20" t="s">
        <v>11</v>
      </c>
      <c r="D8" s="46">
        <v>812000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812000</v>
      </c>
      <c r="O8" s="47">
        <f t="shared" si="1"/>
        <v>58.653568332851776</v>
      </c>
      <c r="P8" s="9"/>
    </row>
    <row r="9" spans="1:133">
      <c r="A9" s="12"/>
      <c r="B9" s="25">
        <v>314.3</v>
      </c>
      <c r="C9" s="20" t="s">
        <v>12</v>
      </c>
      <c r="D9" s="46">
        <v>144286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144286</v>
      </c>
      <c r="O9" s="47">
        <f t="shared" si="1"/>
        <v>10.422276798613117</v>
      </c>
      <c r="P9" s="9"/>
    </row>
    <row r="10" spans="1:133">
      <c r="A10" s="12"/>
      <c r="B10" s="25">
        <v>314.39999999999998</v>
      </c>
      <c r="C10" s="20" t="s">
        <v>13</v>
      </c>
      <c r="D10" s="46">
        <v>41715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41715</v>
      </c>
      <c r="O10" s="47">
        <f t="shared" si="1"/>
        <v>3.0132187229124532</v>
      </c>
      <c r="P10" s="9"/>
    </row>
    <row r="11" spans="1:133">
      <c r="A11" s="12"/>
      <c r="B11" s="25">
        <v>315</v>
      </c>
      <c r="C11" s="20" t="s">
        <v>14</v>
      </c>
      <c r="D11" s="46">
        <v>720278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720278</v>
      </c>
      <c r="O11" s="47">
        <f t="shared" si="1"/>
        <v>52.028171048829819</v>
      </c>
      <c r="P11" s="9"/>
    </row>
    <row r="12" spans="1:133">
      <c r="A12" s="12"/>
      <c r="B12" s="25">
        <v>316</v>
      </c>
      <c r="C12" s="20" t="s">
        <v>15</v>
      </c>
      <c r="D12" s="46">
        <v>97394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97394</v>
      </c>
      <c r="O12" s="47">
        <f t="shared" si="1"/>
        <v>7.0351054608494659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1434111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1434111</v>
      </c>
      <c r="O13" s="45">
        <f t="shared" si="1"/>
        <v>103.59079745738227</v>
      </c>
      <c r="P13" s="10"/>
    </row>
    <row r="14" spans="1:133">
      <c r="A14" s="12"/>
      <c r="B14" s="25">
        <v>322</v>
      </c>
      <c r="C14" s="20" t="s">
        <v>0</v>
      </c>
      <c r="D14" s="46">
        <v>543592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543592</v>
      </c>
      <c r="O14" s="47">
        <f t="shared" si="1"/>
        <v>39.265530193585668</v>
      </c>
      <c r="P14" s="9"/>
    </row>
    <row r="15" spans="1:133">
      <c r="A15" s="12"/>
      <c r="B15" s="25">
        <v>323.10000000000002</v>
      </c>
      <c r="C15" s="20" t="s">
        <v>17</v>
      </c>
      <c r="D15" s="46">
        <v>798665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798665</v>
      </c>
      <c r="O15" s="47">
        <f t="shared" si="1"/>
        <v>57.690335163247617</v>
      </c>
      <c r="P15" s="9"/>
    </row>
    <row r="16" spans="1:133">
      <c r="A16" s="12"/>
      <c r="B16" s="25">
        <v>323.39999999999998</v>
      </c>
      <c r="C16" s="20" t="s">
        <v>18</v>
      </c>
      <c r="D16" s="46">
        <v>5254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5254</v>
      </c>
      <c r="O16" s="47">
        <f t="shared" si="1"/>
        <v>0.37951459115862468</v>
      </c>
      <c r="P16" s="9"/>
    </row>
    <row r="17" spans="1:16">
      <c r="A17" s="12"/>
      <c r="B17" s="25">
        <v>323.7</v>
      </c>
      <c r="C17" s="20" t="s">
        <v>19</v>
      </c>
      <c r="D17" s="46">
        <v>86600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86600</v>
      </c>
      <c r="O17" s="47">
        <f t="shared" si="1"/>
        <v>6.2554175093903499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SUM(D19:D22)</f>
        <v>1403590</v>
      </c>
      <c r="E18" s="32">
        <f t="shared" si="5"/>
        <v>608115</v>
      </c>
      <c r="F18" s="32">
        <f t="shared" si="5"/>
        <v>0</v>
      </c>
      <c r="G18" s="32">
        <f t="shared" si="5"/>
        <v>1143559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3155264</v>
      </c>
      <c r="O18" s="45">
        <f t="shared" si="1"/>
        <v>227.91563132042762</v>
      </c>
      <c r="P18" s="10"/>
    </row>
    <row r="19" spans="1:16">
      <c r="A19" s="12"/>
      <c r="B19" s="25">
        <v>331.9</v>
      </c>
      <c r="C19" s="20" t="s">
        <v>21</v>
      </c>
      <c r="D19" s="46">
        <v>192505</v>
      </c>
      <c r="E19" s="46">
        <v>120931</v>
      </c>
      <c r="F19" s="46">
        <v>0</v>
      </c>
      <c r="G19" s="46">
        <v>74820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388256</v>
      </c>
      <c r="O19" s="47">
        <f t="shared" si="1"/>
        <v>28.045073678127707</v>
      </c>
      <c r="P19" s="9"/>
    </row>
    <row r="20" spans="1:16">
      <c r="A20" s="12"/>
      <c r="B20" s="25">
        <v>335.12</v>
      </c>
      <c r="C20" s="20" t="s">
        <v>22</v>
      </c>
      <c r="D20" s="46">
        <v>383741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383741</v>
      </c>
      <c r="O20" s="47">
        <f t="shared" si="1"/>
        <v>27.718939612828663</v>
      </c>
      <c r="P20" s="9"/>
    </row>
    <row r="21" spans="1:16">
      <c r="A21" s="12"/>
      <c r="B21" s="25">
        <v>335.18</v>
      </c>
      <c r="C21" s="20" t="s">
        <v>23</v>
      </c>
      <c r="D21" s="46">
        <v>827344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827344</v>
      </c>
      <c r="O21" s="47">
        <f t="shared" si="1"/>
        <v>59.761918520658767</v>
      </c>
      <c r="P21" s="9"/>
    </row>
    <row r="22" spans="1:16">
      <c r="A22" s="12"/>
      <c r="B22" s="25">
        <v>337.9</v>
      </c>
      <c r="C22" s="20" t="s">
        <v>24</v>
      </c>
      <c r="D22" s="46">
        <v>0</v>
      </c>
      <c r="E22" s="46">
        <v>487184</v>
      </c>
      <c r="F22" s="46">
        <v>0</v>
      </c>
      <c r="G22" s="46">
        <v>1068739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1555923</v>
      </c>
      <c r="O22" s="47">
        <f t="shared" si="1"/>
        <v>112.38969950881248</v>
      </c>
      <c r="P22" s="9"/>
    </row>
    <row r="23" spans="1:16" ht="15.75">
      <c r="A23" s="29" t="s">
        <v>29</v>
      </c>
      <c r="B23" s="30"/>
      <c r="C23" s="31"/>
      <c r="D23" s="32">
        <f t="shared" ref="D23:M23" si="6">SUM(D24:D28)</f>
        <v>1878832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2597331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4476163</v>
      </c>
      <c r="O23" s="45">
        <f t="shared" si="1"/>
        <v>323.32873446980642</v>
      </c>
      <c r="P23" s="10"/>
    </row>
    <row r="24" spans="1:16">
      <c r="A24" s="12"/>
      <c r="B24" s="25">
        <v>341.3</v>
      </c>
      <c r="C24" s="20" t="s">
        <v>61</v>
      </c>
      <c r="D24" s="46">
        <v>403000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403000</v>
      </c>
      <c r="O24" s="47">
        <f t="shared" si="1"/>
        <v>29.110083790811903</v>
      </c>
      <c r="P24" s="9"/>
    </row>
    <row r="25" spans="1:16">
      <c r="A25" s="12"/>
      <c r="B25" s="25">
        <v>342.1</v>
      </c>
      <c r="C25" s="20" t="s">
        <v>33</v>
      </c>
      <c r="D25" s="46">
        <v>23944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23944</v>
      </c>
      <c r="O25" s="47">
        <f t="shared" si="1"/>
        <v>1.7295579312337475</v>
      </c>
      <c r="P25" s="9"/>
    </row>
    <row r="26" spans="1:16">
      <c r="A26" s="12"/>
      <c r="B26" s="25">
        <v>343.4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2298155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2298155</v>
      </c>
      <c r="O26" s="47">
        <f t="shared" si="1"/>
        <v>166.00368390638545</v>
      </c>
      <c r="P26" s="9"/>
    </row>
    <row r="27" spans="1:16">
      <c r="A27" s="12"/>
      <c r="B27" s="25">
        <v>343.5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299176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299176</v>
      </c>
      <c r="O27" s="47">
        <f t="shared" si="1"/>
        <v>21.610517191563133</v>
      </c>
      <c r="P27" s="9"/>
    </row>
    <row r="28" spans="1:16">
      <c r="A28" s="12"/>
      <c r="B28" s="25">
        <v>347.9</v>
      </c>
      <c r="C28" s="20" t="s">
        <v>36</v>
      </c>
      <c r="D28" s="46">
        <v>1451888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1451888</v>
      </c>
      <c r="O28" s="47">
        <f t="shared" si="1"/>
        <v>104.8748916498122</v>
      </c>
      <c r="P28" s="9"/>
    </row>
    <row r="29" spans="1:16" ht="15.75">
      <c r="A29" s="29" t="s">
        <v>30</v>
      </c>
      <c r="B29" s="30"/>
      <c r="C29" s="31"/>
      <c r="D29" s="32">
        <f t="shared" ref="D29:M29" si="7">SUM(D30:D30)</f>
        <v>209200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209200</v>
      </c>
      <c r="O29" s="45">
        <f t="shared" si="1"/>
        <v>15.111239526148513</v>
      </c>
      <c r="P29" s="10"/>
    </row>
    <row r="30" spans="1:16">
      <c r="A30" s="13"/>
      <c r="B30" s="39">
        <v>351.5</v>
      </c>
      <c r="C30" s="21" t="s">
        <v>62</v>
      </c>
      <c r="D30" s="46">
        <v>209200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209200</v>
      </c>
      <c r="O30" s="47">
        <f t="shared" si="1"/>
        <v>15.111239526148513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SUM(D32:D36)</f>
        <v>227392</v>
      </c>
      <c r="E31" s="32">
        <f t="shared" si="8"/>
        <v>446392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1097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674881</v>
      </c>
      <c r="O31" s="45">
        <f t="shared" si="1"/>
        <v>48.748988731580468</v>
      </c>
      <c r="P31" s="10"/>
    </row>
    <row r="32" spans="1:16">
      <c r="A32" s="12"/>
      <c r="B32" s="25">
        <v>361.1</v>
      </c>
      <c r="C32" s="20" t="s">
        <v>41</v>
      </c>
      <c r="D32" s="46">
        <v>4270</v>
      </c>
      <c r="E32" s="46">
        <v>5531</v>
      </c>
      <c r="F32" s="46">
        <v>0</v>
      </c>
      <c r="G32" s="46">
        <v>0</v>
      </c>
      <c r="H32" s="46">
        <v>0</v>
      </c>
      <c r="I32" s="46">
        <v>1097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10898</v>
      </c>
      <c r="O32" s="47">
        <f t="shared" si="1"/>
        <v>0.78720023114706728</v>
      </c>
      <c r="P32" s="9"/>
    </row>
    <row r="33" spans="1:119">
      <c r="A33" s="12"/>
      <c r="B33" s="25">
        <v>361.3</v>
      </c>
      <c r="C33" s="20" t="s">
        <v>42</v>
      </c>
      <c r="D33" s="46">
        <v>16856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16856</v>
      </c>
      <c r="O33" s="47">
        <f t="shared" si="1"/>
        <v>1.2175671771164402</v>
      </c>
      <c r="P33" s="9"/>
    </row>
    <row r="34" spans="1:119">
      <c r="A34" s="12"/>
      <c r="B34" s="25">
        <v>362</v>
      </c>
      <c r="C34" s="20" t="s">
        <v>43</v>
      </c>
      <c r="D34" s="46">
        <v>127883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127883</v>
      </c>
      <c r="O34" s="47">
        <f t="shared" si="1"/>
        <v>9.2374313782143886</v>
      </c>
      <c r="P34" s="9"/>
    </row>
    <row r="35" spans="1:119">
      <c r="A35" s="12"/>
      <c r="B35" s="25">
        <v>365</v>
      </c>
      <c r="C35" s="20" t="s">
        <v>44</v>
      </c>
      <c r="D35" s="46">
        <v>2151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2151</v>
      </c>
      <c r="O35" s="47">
        <f t="shared" si="1"/>
        <v>0.15537416931522682</v>
      </c>
      <c r="P35" s="9"/>
    </row>
    <row r="36" spans="1:119">
      <c r="A36" s="12"/>
      <c r="B36" s="25">
        <v>369.9</v>
      </c>
      <c r="C36" s="20" t="s">
        <v>45</v>
      </c>
      <c r="D36" s="46">
        <v>76232</v>
      </c>
      <c r="E36" s="46">
        <v>440861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517093</v>
      </c>
      <c r="O36" s="47">
        <f t="shared" si="1"/>
        <v>37.351415775787345</v>
      </c>
      <c r="P36" s="9"/>
    </row>
    <row r="37" spans="1:119" ht="15.75">
      <c r="A37" s="29" t="s">
        <v>31</v>
      </c>
      <c r="B37" s="30"/>
      <c r="C37" s="31"/>
      <c r="D37" s="32">
        <f t="shared" ref="D37:M37" si="9">SUM(D38:D39)</f>
        <v>412563</v>
      </c>
      <c r="E37" s="32">
        <f t="shared" si="9"/>
        <v>181787</v>
      </c>
      <c r="F37" s="32">
        <f t="shared" si="9"/>
        <v>2916919</v>
      </c>
      <c r="G37" s="32">
        <f t="shared" si="9"/>
        <v>556029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4067298</v>
      </c>
      <c r="O37" s="45">
        <f t="shared" si="1"/>
        <v>293.7950014446692</v>
      </c>
      <c r="P37" s="9"/>
    </row>
    <row r="38" spans="1:119">
      <c r="A38" s="12"/>
      <c r="B38" s="25">
        <v>381</v>
      </c>
      <c r="C38" s="20" t="s">
        <v>46</v>
      </c>
      <c r="D38" s="46">
        <v>412563</v>
      </c>
      <c r="E38" s="46">
        <v>181787</v>
      </c>
      <c r="F38" s="46">
        <v>306919</v>
      </c>
      <c r="G38" s="46">
        <v>556029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1457298</v>
      </c>
      <c r="O38" s="47">
        <f t="shared" si="1"/>
        <v>105.26567466050274</v>
      </c>
      <c r="P38" s="9"/>
    </row>
    <row r="39" spans="1:119" ht="15.75" thickBot="1">
      <c r="A39" s="12"/>
      <c r="B39" s="25">
        <v>384</v>
      </c>
      <c r="C39" s="20" t="s">
        <v>57</v>
      </c>
      <c r="D39" s="46">
        <v>0</v>
      </c>
      <c r="E39" s="46">
        <v>0</v>
      </c>
      <c r="F39" s="46">
        <v>2610000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2610000</v>
      </c>
      <c r="O39" s="47">
        <f t="shared" si="1"/>
        <v>188.52932678416641</v>
      </c>
      <c r="P39" s="9"/>
    </row>
    <row r="40" spans="1:119" ht="16.5" thickBot="1">
      <c r="A40" s="14" t="s">
        <v>37</v>
      </c>
      <c r="B40" s="23"/>
      <c r="C40" s="22"/>
      <c r="D40" s="15">
        <f t="shared" ref="D40:M40" si="10">SUM(D5,D13,D18,D23,D29,D31,D37)</f>
        <v>13328050</v>
      </c>
      <c r="E40" s="15">
        <f t="shared" si="10"/>
        <v>1236294</v>
      </c>
      <c r="F40" s="15">
        <f t="shared" si="10"/>
        <v>3299866</v>
      </c>
      <c r="G40" s="15">
        <f t="shared" si="10"/>
        <v>1699588</v>
      </c>
      <c r="H40" s="15">
        <f t="shared" si="10"/>
        <v>0</v>
      </c>
      <c r="I40" s="15">
        <f t="shared" si="10"/>
        <v>2598428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22162226</v>
      </c>
      <c r="O40" s="38">
        <f t="shared" si="1"/>
        <v>1600.8542328806702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63</v>
      </c>
      <c r="M42" s="48"/>
      <c r="N42" s="48"/>
      <c r="O42" s="43">
        <v>13844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59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7951797</v>
      </c>
      <c r="E5" s="27">
        <f t="shared" si="0"/>
        <v>0</v>
      </c>
      <c r="F5" s="27">
        <f t="shared" si="0"/>
        <v>399719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8351516</v>
      </c>
      <c r="O5" s="33">
        <f t="shared" ref="O5:O41" si="1">(N5/O$43)</f>
        <v>604.78789195452237</v>
      </c>
      <c r="P5" s="6"/>
    </row>
    <row r="6" spans="1:133">
      <c r="A6" s="12"/>
      <c r="B6" s="25">
        <v>311</v>
      </c>
      <c r="C6" s="20" t="s">
        <v>2</v>
      </c>
      <c r="D6" s="46">
        <v>5732869</v>
      </c>
      <c r="E6" s="46">
        <v>0</v>
      </c>
      <c r="F6" s="46">
        <v>399719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6132588</v>
      </c>
      <c r="O6" s="47">
        <f t="shared" si="1"/>
        <v>444.10080382359331</v>
      </c>
      <c r="P6" s="9"/>
    </row>
    <row r="7" spans="1:133">
      <c r="A7" s="12"/>
      <c r="B7" s="25">
        <v>312.10000000000002</v>
      </c>
      <c r="C7" s="20" t="s">
        <v>56</v>
      </c>
      <c r="D7" s="46">
        <v>342694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342694</v>
      </c>
      <c r="O7" s="47">
        <f t="shared" si="1"/>
        <v>24.816713737417626</v>
      </c>
      <c r="P7" s="9"/>
    </row>
    <row r="8" spans="1:133">
      <c r="A8" s="12"/>
      <c r="B8" s="25">
        <v>314.10000000000002</v>
      </c>
      <c r="C8" s="20" t="s">
        <v>11</v>
      </c>
      <c r="D8" s="46">
        <v>833756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833756</v>
      </c>
      <c r="O8" s="47">
        <f t="shared" si="1"/>
        <v>60.377724672315153</v>
      </c>
      <c r="P8" s="9"/>
    </row>
    <row r="9" spans="1:133">
      <c r="A9" s="12"/>
      <c r="B9" s="25">
        <v>314.3</v>
      </c>
      <c r="C9" s="20" t="s">
        <v>12</v>
      </c>
      <c r="D9" s="46">
        <v>138618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138618</v>
      </c>
      <c r="O9" s="47">
        <f t="shared" si="1"/>
        <v>10.038235933087117</v>
      </c>
      <c r="P9" s="9"/>
    </row>
    <row r="10" spans="1:133">
      <c r="A10" s="12"/>
      <c r="B10" s="25">
        <v>314.39999999999998</v>
      </c>
      <c r="C10" s="20" t="s">
        <v>13</v>
      </c>
      <c r="D10" s="46">
        <v>41220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41220</v>
      </c>
      <c r="O10" s="47">
        <f t="shared" si="1"/>
        <v>2.9850097762328915</v>
      </c>
      <c r="P10" s="9"/>
    </row>
    <row r="11" spans="1:133">
      <c r="A11" s="12"/>
      <c r="B11" s="25">
        <v>315</v>
      </c>
      <c r="C11" s="20" t="s">
        <v>14</v>
      </c>
      <c r="D11" s="46">
        <v>769865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769865</v>
      </c>
      <c r="O11" s="47">
        <f t="shared" si="1"/>
        <v>55.750959519154172</v>
      </c>
      <c r="P11" s="9"/>
    </row>
    <row r="12" spans="1:133">
      <c r="A12" s="12"/>
      <c r="B12" s="25">
        <v>316</v>
      </c>
      <c r="C12" s="20" t="s">
        <v>15</v>
      </c>
      <c r="D12" s="46">
        <v>92775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92775</v>
      </c>
      <c r="O12" s="47">
        <f t="shared" si="1"/>
        <v>6.7184444927221376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1626335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1626335</v>
      </c>
      <c r="O13" s="45">
        <f t="shared" si="1"/>
        <v>117.77355347961475</v>
      </c>
      <c r="P13" s="10"/>
    </row>
    <row r="14" spans="1:133">
      <c r="A14" s="12"/>
      <c r="B14" s="25">
        <v>322</v>
      </c>
      <c r="C14" s="20" t="s">
        <v>0</v>
      </c>
      <c r="D14" s="46">
        <v>724796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724796</v>
      </c>
      <c r="O14" s="47">
        <f t="shared" si="1"/>
        <v>52.487218480700989</v>
      </c>
      <c r="P14" s="9"/>
    </row>
    <row r="15" spans="1:133">
      <c r="A15" s="12"/>
      <c r="B15" s="25">
        <v>323.10000000000002</v>
      </c>
      <c r="C15" s="20" t="s">
        <v>17</v>
      </c>
      <c r="D15" s="46">
        <v>816375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816375</v>
      </c>
      <c r="O15" s="47">
        <f t="shared" si="1"/>
        <v>59.119052791657616</v>
      </c>
      <c r="P15" s="9"/>
    </row>
    <row r="16" spans="1:133">
      <c r="A16" s="12"/>
      <c r="B16" s="25">
        <v>323.39999999999998</v>
      </c>
      <c r="C16" s="20" t="s">
        <v>18</v>
      </c>
      <c r="D16" s="46">
        <v>6338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6338</v>
      </c>
      <c r="O16" s="47">
        <f t="shared" si="1"/>
        <v>0.4589760301252806</v>
      </c>
      <c r="P16" s="9"/>
    </row>
    <row r="17" spans="1:16">
      <c r="A17" s="12"/>
      <c r="B17" s="25">
        <v>323.7</v>
      </c>
      <c r="C17" s="20" t="s">
        <v>19</v>
      </c>
      <c r="D17" s="46">
        <v>78826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78826</v>
      </c>
      <c r="O17" s="47">
        <f t="shared" si="1"/>
        <v>5.708306177130857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SUM(D19:D23)</f>
        <v>1221932</v>
      </c>
      <c r="E18" s="32">
        <f t="shared" si="5"/>
        <v>640130</v>
      </c>
      <c r="F18" s="32">
        <f t="shared" si="5"/>
        <v>0</v>
      </c>
      <c r="G18" s="32">
        <f t="shared" si="5"/>
        <v>4078295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5940357</v>
      </c>
      <c r="O18" s="45">
        <f t="shared" si="1"/>
        <v>430.18009993482514</v>
      </c>
      <c r="P18" s="10"/>
    </row>
    <row r="19" spans="1:16">
      <c r="A19" s="12"/>
      <c r="B19" s="25">
        <v>331.9</v>
      </c>
      <c r="C19" s="20" t="s">
        <v>21</v>
      </c>
      <c r="D19" s="46">
        <v>117047</v>
      </c>
      <c r="E19" s="46">
        <v>185041</v>
      </c>
      <c r="F19" s="46">
        <v>0</v>
      </c>
      <c r="G19" s="46">
        <v>1971706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2273794</v>
      </c>
      <c r="O19" s="47">
        <f t="shared" si="1"/>
        <v>164.66029401115216</v>
      </c>
      <c r="P19" s="9"/>
    </row>
    <row r="20" spans="1:16">
      <c r="A20" s="12"/>
      <c r="B20" s="25">
        <v>335.12</v>
      </c>
      <c r="C20" s="20" t="s">
        <v>22</v>
      </c>
      <c r="D20" s="46">
        <v>362335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362335</v>
      </c>
      <c r="O20" s="47">
        <f t="shared" si="1"/>
        <v>26.23904699833442</v>
      </c>
      <c r="P20" s="9"/>
    </row>
    <row r="21" spans="1:16">
      <c r="A21" s="12"/>
      <c r="B21" s="25">
        <v>335.18</v>
      </c>
      <c r="C21" s="20" t="s">
        <v>23</v>
      </c>
      <c r="D21" s="46">
        <v>742550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742550</v>
      </c>
      <c r="O21" s="47">
        <f t="shared" si="1"/>
        <v>53.772901730755308</v>
      </c>
      <c r="P21" s="9"/>
    </row>
    <row r="22" spans="1:16">
      <c r="A22" s="12"/>
      <c r="B22" s="25">
        <v>335.19</v>
      </c>
      <c r="C22" s="20" t="s">
        <v>32</v>
      </c>
      <c r="D22" s="46">
        <v>0</v>
      </c>
      <c r="E22" s="46">
        <v>396155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396155</v>
      </c>
      <c r="O22" s="47">
        <f t="shared" si="1"/>
        <v>28.688174379028169</v>
      </c>
      <c r="P22" s="9"/>
    </row>
    <row r="23" spans="1:16">
      <c r="A23" s="12"/>
      <c r="B23" s="25">
        <v>337.9</v>
      </c>
      <c r="C23" s="20" t="s">
        <v>24</v>
      </c>
      <c r="D23" s="46">
        <v>0</v>
      </c>
      <c r="E23" s="46">
        <v>58934</v>
      </c>
      <c r="F23" s="46">
        <v>0</v>
      </c>
      <c r="G23" s="46">
        <v>2106589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2165523</v>
      </c>
      <c r="O23" s="47">
        <f t="shared" si="1"/>
        <v>156.81968281555507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SUM(D25:D28)</f>
        <v>317176</v>
      </c>
      <c r="E24" s="32">
        <f t="shared" si="6"/>
        <v>1023140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2608911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3949227</v>
      </c>
      <c r="O24" s="45">
        <f t="shared" si="1"/>
        <v>285.98935476862914</v>
      </c>
      <c r="P24" s="10"/>
    </row>
    <row r="25" spans="1:16">
      <c r="A25" s="12"/>
      <c r="B25" s="25">
        <v>342.1</v>
      </c>
      <c r="C25" s="20" t="s">
        <v>33</v>
      </c>
      <c r="D25" s="46">
        <v>22186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22186</v>
      </c>
      <c r="O25" s="47">
        <f t="shared" si="1"/>
        <v>1.6066333550582954</v>
      </c>
      <c r="P25" s="9"/>
    </row>
    <row r="26" spans="1:16">
      <c r="A26" s="12"/>
      <c r="B26" s="25">
        <v>343.4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2333160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2333160</v>
      </c>
      <c r="O26" s="47">
        <f t="shared" si="1"/>
        <v>168.95937432109494</v>
      </c>
      <c r="P26" s="9"/>
    </row>
    <row r="27" spans="1:16">
      <c r="A27" s="12"/>
      <c r="B27" s="25">
        <v>343.5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275751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275751</v>
      </c>
      <c r="O27" s="47">
        <f t="shared" si="1"/>
        <v>19.968933304366718</v>
      </c>
      <c r="P27" s="9"/>
    </row>
    <row r="28" spans="1:16">
      <c r="A28" s="12"/>
      <c r="B28" s="25">
        <v>347.9</v>
      </c>
      <c r="C28" s="20" t="s">
        <v>36</v>
      </c>
      <c r="D28" s="46">
        <v>294990</v>
      </c>
      <c r="E28" s="46">
        <v>1023140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1318130</v>
      </c>
      <c r="O28" s="47">
        <f t="shared" si="1"/>
        <v>95.454413788109207</v>
      </c>
      <c r="P28" s="9"/>
    </row>
    <row r="29" spans="1:16" ht="15.75">
      <c r="A29" s="29" t="s">
        <v>30</v>
      </c>
      <c r="B29" s="30"/>
      <c r="C29" s="31"/>
      <c r="D29" s="32">
        <f t="shared" ref="D29:M29" si="7">SUM(D30:D31)</f>
        <v>202776</v>
      </c>
      <c r="E29" s="32">
        <f t="shared" si="7"/>
        <v>135206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337982</v>
      </c>
      <c r="O29" s="45">
        <f t="shared" si="1"/>
        <v>24.47548700123108</v>
      </c>
      <c r="P29" s="10"/>
    </row>
    <row r="30" spans="1:16">
      <c r="A30" s="13"/>
      <c r="B30" s="39">
        <v>351.1</v>
      </c>
      <c r="C30" s="21" t="s">
        <v>39</v>
      </c>
      <c r="D30" s="46">
        <v>202776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202776</v>
      </c>
      <c r="O30" s="47">
        <f t="shared" si="1"/>
        <v>14.68433630241147</v>
      </c>
      <c r="P30" s="9"/>
    </row>
    <row r="31" spans="1:16">
      <c r="A31" s="13"/>
      <c r="B31" s="39">
        <v>359</v>
      </c>
      <c r="C31" s="21" t="s">
        <v>40</v>
      </c>
      <c r="D31" s="46">
        <v>0</v>
      </c>
      <c r="E31" s="46">
        <v>135206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135206</v>
      </c>
      <c r="O31" s="47">
        <f t="shared" si="1"/>
        <v>9.7911506988196102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SUM(D33:D37)</f>
        <v>374371</v>
      </c>
      <c r="E32" s="32">
        <f t="shared" si="8"/>
        <v>55474</v>
      </c>
      <c r="F32" s="32">
        <f t="shared" si="8"/>
        <v>0</v>
      </c>
      <c r="G32" s="32">
        <f t="shared" si="8"/>
        <v>2376</v>
      </c>
      <c r="H32" s="32">
        <f t="shared" si="8"/>
        <v>0</v>
      </c>
      <c r="I32" s="32">
        <f t="shared" si="8"/>
        <v>2810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435031</v>
      </c>
      <c r="O32" s="45">
        <f t="shared" si="1"/>
        <v>31.503439785647043</v>
      </c>
      <c r="P32" s="10"/>
    </row>
    <row r="33" spans="1:119">
      <c r="A33" s="12"/>
      <c r="B33" s="25">
        <v>361.1</v>
      </c>
      <c r="C33" s="20" t="s">
        <v>41</v>
      </c>
      <c r="D33" s="46">
        <v>30509</v>
      </c>
      <c r="E33" s="46">
        <v>12825</v>
      </c>
      <c r="F33" s="46">
        <v>0</v>
      </c>
      <c r="G33" s="46">
        <v>2376</v>
      </c>
      <c r="H33" s="46">
        <v>0</v>
      </c>
      <c r="I33" s="46">
        <v>2810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48520</v>
      </c>
      <c r="O33" s="47">
        <f t="shared" si="1"/>
        <v>3.5136505177782604</v>
      </c>
      <c r="P33" s="9"/>
    </row>
    <row r="34" spans="1:119">
      <c r="A34" s="12"/>
      <c r="B34" s="25">
        <v>361.3</v>
      </c>
      <c r="C34" s="20" t="s">
        <v>42</v>
      </c>
      <c r="D34" s="46">
        <v>42009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42009</v>
      </c>
      <c r="O34" s="47">
        <f t="shared" si="1"/>
        <v>3.0421464262437539</v>
      </c>
      <c r="P34" s="9"/>
    </row>
    <row r="35" spans="1:119">
      <c r="A35" s="12"/>
      <c r="B35" s="25">
        <v>362</v>
      </c>
      <c r="C35" s="20" t="s">
        <v>43</v>
      </c>
      <c r="D35" s="46">
        <v>101475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101475</v>
      </c>
      <c r="O35" s="47">
        <f t="shared" si="1"/>
        <v>7.3484683901803169</v>
      </c>
      <c r="P35" s="9"/>
    </row>
    <row r="36" spans="1:119">
      <c r="A36" s="12"/>
      <c r="B36" s="25">
        <v>365</v>
      </c>
      <c r="C36" s="20" t="s">
        <v>44</v>
      </c>
      <c r="D36" s="46">
        <v>56464</v>
      </c>
      <c r="E36" s="46">
        <v>75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56539</v>
      </c>
      <c r="O36" s="47">
        <f t="shared" si="1"/>
        <v>4.0943587515388513</v>
      </c>
      <c r="P36" s="9"/>
    </row>
    <row r="37" spans="1:119">
      <c r="A37" s="12"/>
      <c r="B37" s="25">
        <v>369.9</v>
      </c>
      <c r="C37" s="20" t="s">
        <v>45</v>
      </c>
      <c r="D37" s="46">
        <v>143914</v>
      </c>
      <c r="E37" s="46">
        <v>42574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186488</v>
      </c>
      <c r="O37" s="47">
        <f t="shared" si="1"/>
        <v>13.504815699905858</v>
      </c>
      <c r="P37" s="9"/>
    </row>
    <row r="38" spans="1:119" ht="15.75">
      <c r="A38" s="29" t="s">
        <v>31</v>
      </c>
      <c r="B38" s="30"/>
      <c r="C38" s="31"/>
      <c r="D38" s="32">
        <f t="shared" ref="D38:M38" si="9">SUM(D39:D40)</f>
        <v>357000</v>
      </c>
      <c r="E38" s="32">
        <f t="shared" si="9"/>
        <v>1908937</v>
      </c>
      <c r="F38" s="32">
        <f t="shared" si="9"/>
        <v>2801759</v>
      </c>
      <c r="G38" s="32">
        <f t="shared" si="9"/>
        <v>199662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5267358</v>
      </c>
      <c r="O38" s="45">
        <f t="shared" si="1"/>
        <v>381.44384097327827</v>
      </c>
      <c r="P38" s="9"/>
    </row>
    <row r="39" spans="1:119">
      <c r="A39" s="12"/>
      <c r="B39" s="25">
        <v>381</v>
      </c>
      <c r="C39" s="20" t="s">
        <v>46</v>
      </c>
      <c r="D39" s="46">
        <v>357000</v>
      </c>
      <c r="E39" s="46">
        <v>1827829</v>
      </c>
      <c r="F39" s="46">
        <v>365947</v>
      </c>
      <c r="G39" s="46">
        <v>199662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2750438</v>
      </c>
      <c r="O39" s="47">
        <f t="shared" si="1"/>
        <v>199.1772032732276</v>
      </c>
      <c r="P39" s="9"/>
    </row>
    <row r="40" spans="1:119" ht="15.75" thickBot="1">
      <c r="A40" s="12"/>
      <c r="B40" s="25">
        <v>384</v>
      </c>
      <c r="C40" s="20" t="s">
        <v>57</v>
      </c>
      <c r="D40" s="46">
        <v>0</v>
      </c>
      <c r="E40" s="46">
        <v>81108</v>
      </c>
      <c r="F40" s="46">
        <v>2435812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2516920</v>
      </c>
      <c r="O40" s="47">
        <f t="shared" si="1"/>
        <v>182.26663770005069</v>
      </c>
      <c r="P40" s="9"/>
    </row>
    <row r="41" spans="1:119" ht="16.5" thickBot="1">
      <c r="A41" s="14" t="s">
        <v>37</v>
      </c>
      <c r="B41" s="23"/>
      <c r="C41" s="22"/>
      <c r="D41" s="15">
        <f t="shared" ref="D41:M41" si="10">SUM(D5,D13,D18,D24,D29,D32,D38)</f>
        <v>12051387</v>
      </c>
      <c r="E41" s="15">
        <f t="shared" si="10"/>
        <v>3762887</v>
      </c>
      <c r="F41" s="15">
        <f t="shared" si="10"/>
        <v>3201478</v>
      </c>
      <c r="G41" s="15">
        <f t="shared" si="10"/>
        <v>4280333</v>
      </c>
      <c r="H41" s="15">
        <f t="shared" si="10"/>
        <v>0</v>
      </c>
      <c r="I41" s="15">
        <f t="shared" si="10"/>
        <v>2611721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25907806</v>
      </c>
      <c r="O41" s="38">
        <f t="shared" si="1"/>
        <v>1876.1536678977479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58</v>
      </c>
      <c r="M43" s="48"/>
      <c r="N43" s="48"/>
      <c r="O43" s="43">
        <v>13809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thickBot="1">
      <c r="A45" s="52" t="s">
        <v>59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A45:O45"/>
    <mergeCell ref="L43:N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8914336</v>
      </c>
      <c r="E5" s="27">
        <f t="shared" si="0"/>
        <v>68084</v>
      </c>
      <c r="F5" s="27">
        <f t="shared" si="0"/>
        <v>398275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9380695</v>
      </c>
      <c r="O5" s="33">
        <f t="shared" ref="O5:O40" si="1">(N5/O$42)</f>
        <v>698.90441066905078</v>
      </c>
      <c r="P5" s="6"/>
    </row>
    <row r="6" spans="1:133">
      <c r="A6" s="12"/>
      <c r="B6" s="25">
        <v>311</v>
      </c>
      <c r="C6" s="20" t="s">
        <v>2</v>
      </c>
      <c r="D6" s="46">
        <v>6710087</v>
      </c>
      <c r="E6" s="46">
        <v>0</v>
      </c>
      <c r="F6" s="46">
        <v>398275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7108362</v>
      </c>
      <c r="O6" s="47">
        <f t="shared" si="1"/>
        <v>529.60527492177027</v>
      </c>
      <c r="P6" s="9"/>
    </row>
    <row r="7" spans="1:133">
      <c r="A7" s="12"/>
      <c r="B7" s="25">
        <v>312.41000000000003</v>
      </c>
      <c r="C7" s="20" t="s">
        <v>10</v>
      </c>
      <c r="D7" s="46">
        <v>294302</v>
      </c>
      <c r="E7" s="46">
        <v>68084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362386</v>
      </c>
      <c r="O7" s="47">
        <f t="shared" si="1"/>
        <v>26.999403963641782</v>
      </c>
      <c r="P7" s="9"/>
    </row>
    <row r="8" spans="1:133">
      <c r="A8" s="12"/>
      <c r="B8" s="25">
        <v>314.10000000000002</v>
      </c>
      <c r="C8" s="20" t="s">
        <v>11</v>
      </c>
      <c r="D8" s="46">
        <v>776029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776029</v>
      </c>
      <c r="O8" s="47">
        <f t="shared" si="1"/>
        <v>57.817687378930117</v>
      </c>
      <c r="P8" s="9"/>
    </row>
    <row r="9" spans="1:133">
      <c r="A9" s="12"/>
      <c r="B9" s="25">
        <v>314.3</v>
      </c>
      <c r="C9" s="20" t="s">
        <v>12</v>
      </c>
      <c r="D9" s="46">
        <v>119592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119592</v>
      </c>
      <c r="O9" s="47">
        <f t="shared" si="1"/>
        <v>8.9101475189986594</v>
      </c>
      <c r="P9" s="9"/>
    </row>
    <row r="10" spans="1:133">
      <c r="A10" s="12"/>
      <c r="B10" s="25">
        <v>314.39999999999998</v>
      </c>
      <c r="C10" s="20" t="s">
        <v>13</v>
      </c>
      <c r="D10" s="46">
        <v>31186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31186</v>
      </c>
      <c r="O10" s="47">
        <f t="shared" si="1"/>
        <v>2.3234987334227388</v>
      </c>
      <c r="P10" s="9"/>
    </row>
    <row r="11" spans="1:133">
      <c r="A11" s="12"/>
      <c r="B11" s="25">
        <v>315</v>
      </c>
      <c r="C11" s="20" t="s">
        <v>14</v>
      </c>
      <c r="D11" s="46">
        <v>891322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891322</v>
      </c>
      <c r="O11" s="47">
        <f t="shared" si="1"/>
        <v>66.407539859931461</v>
      </c>
      <c r="P11" s="9"/>
    </row>
    <row r="12" spans="1:133">
      <c r="A12" s="12"/>
      <c r="B12" s="25">
        <v>316</v>
      </c>
      <c r="C12" s="20" t="s">
        <v>15</v>
      </c>
      <c r="D12" s="46">
        <v>91818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91818</v>
      </c>
      <c r="O12" s="47">
        <f t="shared" si="1"/>
        <v>6.8408582923558336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1313051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1313051</v>
      </c>
      <c r="O13" s="45">
        <f t="shared" si="1"/>
        <v>97.828267024288479</v>
      </c>
      <c r="P13" s="10"/>
    </row>
    <row r="14" spans="1:133">
      <c r="A14" s="12"/>
      <c r="B14" s="25">
        <v>322</v>
      </c>
      <c r="C14" s="20" t="s">
        <v>0</v>
      </c>
      <c r="D14" s="46">
        <v>323121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323121</v>
      </c>
      <c r="O14" s="47">
        <f t="shared" si="1"/>
        <v>24.07398301296379</v>
      </c>
      <c r="P14" s="9"/>
    </row>
    <row r="15" spans="1:133">
      <c r="A15" s="12"/>
      <c r="B15" s="25">
        <v>323.10000000000002</v>
      </c>
      <c r="C15" s="20" t="s">
        <v>17</v>
      </c>
      <c r="D15" s="46">
        <v>903118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903118</v>
      </c>
      <c r="O15" s="47">
        <f t="shared" si="1"/>
        <v>67.286395470123679</v>
      </c>
      <c r="P15" s="9"/>
    </row>
    <row r="16" spans="1:133">
      <c r="A16" s="12"/>
      <c r="B16" s="25">
        <v>323.39999999999998</v>
      </c>
      <c r="C16" s="20" t="s">
        <v>18</v>
      </c>
      <c r="D16" s="46">
        <v>11786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11786</v>
      </c>
      <c r="O16" s="47">
        <f t="shared" si="1"/>
        <v>0.87811056474444937</v>
      </c>
      <c r="P16" s="9"/>
    </row>
    <row r="17" spans="1:16">
      <c r="A17" s="12"/>
      <c r="B17" s="25">
        <v>323.7</v>
      </c>
      <c r="C17" s="20" t="s">
        <v>19</v>
      </c>
      <c r="D17" s="46">
        <v>75026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75026</v>
      </c>
      <c r="O17" s="47">
        <f t="shared" si="1"/>
        <v>5.5897779764565643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SUM(D19:D23)</f>
        <v>1225796</v>
      </c>
      <c r="E18" s="32">
        <f t="shared" si="5"/>
        <v>658158</v>
      </c>
      <c r="F18" s="32">
        <f t="shared" si="5"/>
        <v>0</v>
      </c>
      <c r="G18" s="32">
        <f t="shared" si="5"/>
        <v>2549912</v>
      </c>
      <c r="H18" s="32">
        <f t="shared" si="5"/>
        <v>0</v>
      </c>
      <c r="I18" s="32">
        <f t="shared" si="5"/>
        <v>96000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4529866</v>
      </c>
      <c r="O18" s="45">
        <f t="shared" si="1"/>
        <v>337.49560423185812</v>
      </c>
      <c r="P18" s="10"/>
    </row>
    <row r="19" spans="1:16">
      <c r="A19" s="12"/>
      <c r="B19" s="25">
        <v>331.9</v>
      </c>
      <c r="C19" s="20" t="s">
        <v>21</v>
      </c>
      <c r="D19" s="46">
        <v>48178</v>
      </c>
      <c r="E19" s="46">
        <v>168699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216877</v>
      </c>
      <c r="O19" s="47">
        <f t="shared" si="1"/>
        <v>16.158322157651618</v>
      </c>
      <c r="P19" s="9"/>
    </row>
    <row r="20" spans="1:16">
      <c r="A20" s="12"/>
      <c r="B20" s="25">
        <v>335.12</v>
      </c>
      <c r="C20" s="20" t="s">
        <v>22</v>
      </c>
      <c r="D20" s="46">
        <v>401711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401711</v>
      </c>
      <c r="O20" s="47">
        <f t="shared" si="1"/>
        <v>29.929295187006407</v>
      </c>
      <c r="P20" s="9"/>
    </row>
    <row r="21" spans="1:16">
      <c r="A21" s="12"/>
      <c r="B21" s="25">
        <v>335.18</v>
      </c>
      <c r="C21" s="20" t="s">
        <v>23</v>
      </c>
      <c r="D21" s="46">
        <v>775907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775907</v>
      </c>
      <c r="O21" s="47">
        <f t="shared" si="1"/>
        <v>57.808597824467292</v>
      </c>
      <c r="P21" s="9"/>
    </row>
    <row r="22" spans="1:16">
      <c r="A22" s="12"/>
      <c r="B22" s="25">
        <v>335.19</v>
      </c>
      <c r="C22" s="20" t="s">
        <v>32</v>
      </c>
      <c r="D22" s="46">
        <v>0</v>
      </c>
      <c r="E22" s="46">
        <v>393866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393866</v>
      </c>
      <c r="O22" s="47">
        <f t="shared" si="1"/>
        <v>29.344807033229028</v>
      </c>
      <c r="P22" s="9"/>
    </row>
    <row r="23" spans="1:16">
      <c r="A23" s="12"/>
      <c r="B23" s="25">
        <v>337.9</v>
      </c>
      <c r="C23" s="20" t="s">
        <v>24</v>
      </c>
      <c r="D23" s="46">
        <v>0</v>
      </c>
      <c r="E23" s="46">
        <v>95593</v>
      </c>
      <c r="F23" s="46">
        <v>0</v>
      </c>
      <c r="G23" s="46">
        <v>2549912</v>
      </c>
      <c r="H23" s="46">
        <v>0</v>
      </c>
      <c r="I23" s="46">
        <v>96000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2741505</v>
      </c>
      <c r="O23" s="47">
        <f t="shared" si="1"/>
        <v>204.25458202950381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SUM(D25:D28)</f>
        <v>255194</v>
      </c>
      <c r="E24" s="32">
        <f t="shared" si="6"/>
        <v>1249206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2446525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3950925</v>
      </c>
      <c r="O24" s="45">
        <f t="shared" si="1"/>
        <v>294.36186857398303</v>
      </c>
      <c r="P24" s="10"/>
    </row>
    <row r="25" spans="1:16">
      <c r="A25" s="12"/>
      <c r="B25" s="25">
        <v>342.1</v>
      </c>
      <c r="C25" s="20" t="s">
        <v>33</v>
      </c>
      <c r="D25" s="46">
        <v>20912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20912</v>
      </c>
      <c r="O25" s="47">
        <f t="shared" si="1"/>
        <v>1.5580390403814632</v>
      </c>
      <c r="P25" s="9"/>
    </row>
    <row r="26" spans="1:16">
      <c r="A26" s="12"/>
      <c r="B26" s="25">
        <v>343.4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2174532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2174532</v>
      </c>
      <c r="O26" s="47">
        <f t="shared" si="1"/>
        <v>162.01251676352257</v>
      </c>
      <c r="P26" s="9"/>
    </row>
    <row r="27" spans="1:16">
      <c r="A27" s="12"/>
      <c r="B27" s="25">
        <v>343.5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271993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271993</v>
      </c>
      <c r="O27" s="47">
        <f t="shared" si="1"/>
        <v>20.264714647593504</v>
      </c>
      <c r="P27" s="9"/>
    </row>
    <row r="28" spans="1:16">
      <c r="A28" s="12"/>
      <c r="B28" s="25">
        <v>347.9</v>
      </c>
      <c r="C28" s="20" t="s">
        <v>36</v>
      </c>
      <c r="D28" s="46">
        <v>234282</v>
      </c>
      <c r="E28" s="46">
        <v>1249206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1483488</v>
      </c>
      <c r="O28" s="47">
        <f t="shared" si="1"/>
        <v>110.52659812248547</v>
      </c>
      <c r="P28" s="9"/>
    </row>
    <row r="29" spans="1:16" ht="15.75">
      <c r="A29" s="29" t="s">
        <v>30</v>
      </c>
      <c r="B29" s="30"/>
      <c r="C29" s="31"/>
      <c r="D29" s="32">
        <f t="shared" ref="D29:M29" si="7">SUM(D30:D31)</f>
        <v>194014</v>
      </c>
      <c r="E29" s="32">
        <f t="shared" si="7"/>
        <v>127681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321695</v>
      </c>
      <c r="O29" s="45">
        <f t="shared" si="1"/>
        <v>23.967739532111459</v>
      </c>
      <c r="P29" s="10"/>
    </row>
    <row r="30" spans="1:16">
      <c r="A30" s="13"/>
      <c r="B30" s="39">
        <v>351.1</v>
      </c>
      <c r="C30" s="21" t="s">
        <v>39</v>
      </c>
      <c r="D30" s="46">
        <v>194014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194014</v>
      </c>
      <c r="O30" s="47">
        <f t="shared" si="1"/>
        <v>14.454924750409775</v>
      </c>
      <c r="P30" s="9"/>
    </row>
    <row r="31" spans="1:16">
      <c r="A31" s="13"/>
      <c r="B31" s="39">
        <v>359</v>
      </c>
      <c r="C31" s="21" t="s">
        <v>40</v>
      </c>
      <c r="D31" s="46">
        <v>0</v>
      </c>
      <c r="E31" s="46">
        <v>127681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127681</v>
      </c>
      <c r="O31" s="47">
        <f t="shared" si="1"/>
        <v>9.5128147817016835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SUM(D33:D37)</f>
        <v>338387</v>
      </c>
      <c r="E32" s="32">
        <f t="shared" si="8"/>
        <v>61740</v>
      </c>
      <c r="F32" s="32">
        <f t="shared" si="8"/>
        <v>0</v>
      </c>
      <c r="G32" s="32">
        <f t="shared" si="8"/>
        <v>7343</v>
      </c>
      <c r="H32" s="32">
        <f t="shared" si="8"/>
        <v>0</v>
      </c>
      <c r="I32" s="32">
        <f t="shared" si="8"/>
        <v>25365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432835</v>
      </c>
      <c r="O32" s="45">
        <f t="shared" si="1"/>
        <v>32.248174638652955</v>
      </c>
      <c r="P32" s="10"/>
    </row>
    <row r="33" spans="1:119">
      <c r="A33" s="12"/>
      <c r="B33" s="25">
        <v>361.1</v>
      </c>
      <c r="C33" s="20" t="s">
        <v>41</v>
      </c>
      <c r="D33" s="46">
        <v>102843</v>
      </c>
      <c r="E33" s="46">
        <v>23257</v>
      </c>
      <c r="F33" s="46">
        <v>0</v>
      </c>
      <c r="G33" s="46">
        <v>6643</v>
      </c>
      <c r="H33" s="46">
        <v>0</v>
      </c>
      <c r="I33" s="46">
        <v>6613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139356</v>
      </c>
      <c r="O33" s="47">
        <f t="shared" si="1"/>
        <v>10.382655341975861</v>
      </c>
      <c r="P33" s="9"/>
    </row>
    <row r="34" spans="1:119">
      <c r="A34" s="12"/>
      <c r="B34" s="25">
        <v>361.3</v>
      </c>
      <c r="C34" s="20" t="s">
        <v>42</v>
      </c>
      <c r="D34" s="46">
        <v>-38763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-38763</v>
      </c>
      <c r="O34" s="47">
        <f t="shared" si="1"/>
        <v>-2.8880196691998212</v>
      </c>
      <c r="P34" s="9"/>
    </row>
    <row r="35" spans="1:119">
      <c r="A35" s="12"/>
      <c r="B35" s="25">
        <v>362</v>
      </c>
      <c r="C35" s="20" t="s">
        <v>43</v>
      </c>
      <c r="D35" s="46">
        <v>100517</v>
      </c>
      <c r="E35" s="46">
        <v>19920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120437</v>
      </c>
      <c r="O35" s="47">
        <f t="shared" si="1"/>
        <v>8.9731038593354189</v>
      </c>
      <c r="P35" s="9"/>
    </row>
    <row r="36" spans="1:119">
      <c r="A36" s="12"/>
      <c r="B36" s="25">
        <v>365</v>
      </c>
      <c r="C36" s="20" t="s">
        <v>44</v>
      </c>
      <c r="D36" s="46">
        <v>72356</v>
      </c>
      <c r="E36" s="46">
        <v>0</v>
      </c>
      <c r="F36" s="46">
        <v>0</v>
      </c>
      <c r="G36" s="46">
        <v>0</v>
      </c>
      <c r="H36" s="46">
        <v>0</v>
      </c>
      <c r="I36" s="46">
        <v>16567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88923</v>
      </c>
      <c r="O36" s="47">
        <f t="shared" si="1"/>
        <v>6.6251676352257487</v>
      </c>
      <c r="P36" s="9"/>
    </row>
    <row r="37" spans="1:119">
      <c r="A37" s="12"/>
      <c r="B37" s="25">
        <v>369.9</v>
      </c>
      <c r="C37" s="20" t="s">
        <v>45</v>
      </c>
      <c r="D37" s="46">
        <v>101434</v>
      </c>
      <c r="E37" s="46">
        <v>18563</v>
      </c>
      <c r="F37" s="46">
        <v>0</v>
      </c>
      <c r="G37" s="46">
        <v>700</v>
      </c>
      <c r="H37" s="46">
        <v>0</v>
      </c>
      <c r="I37" s="46">
        <v>2185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122882</v>
      </c>
      <c r="O37" s="47">
        <f t="shared" si="1"/>
        <v>9.1552674713157511</v>
      </c>
      <c r="P37" s="9"/>
    </row>
    <row r="38" spans="1:119" ht="15.75">
      <c r="A38" s="29" t="s">
        <v>31</v>
      </c>
      <c r="B38" s="30"/>
      <c r="C38" s="31"/>
      <c r="D38" s="32">
        <f t="shared" ref="D38:M38" si="9">SUM(D39:D39)</f>
        <v>1520344</v>
      </c>
      <c r="E38" s="32">
        <f t="shared" si="9"/>
        <v>403667</v>
      </c>
      <c r="F38" s="32">
        <f t="shared" si="9"/>
        <v>0</v>
      </c>
      <c r="G38" s="32">
        <f t="shared" si="9"/>
        <v>59796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1983807</v>
      </c>
      <c r="O38" s="45">
        <f t="shared" si="1"/>
        <v>147.80263746088511</v>
      </c>
      <c r="P38" s="9"/>
    </row>
    <row r="39" spans="1:119" ht="15.75" thickBot="1">
      <c r="A39" s="12"/>
      <c r="B39" s="25">
        <v>381</v>
      </c>
      <c r="C39" s="20" t="s">
        <v>46</v>
      </c>
      <c r="D39" s="46">
        <v>1520344</v>
      </c>
      <c r="E39" s="46">
        <v>403667</v>
      </c>
      <c r="F39" s="46">
        <v>0</v>
      </c>
      <c r="G39" s="46">
        <v>59796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1983807</v>
      </c>
      <c r="O39" s="47">
        <f t="shared" si="1"/>
        <v>147.80263746088511</v>
      </c>
      <c r="P39" s="9"/>
    </row>
    <row r="40" spans="1:119" ht="16.5" thickBot="1">
      <c r="A40" s="14" t="s">
        <v>37</v>
      </c>
      <c r="B40" s="23"/>
      <c r="C40" s="22"/>
      <c r="D40" s="15">
        <f t="shared" ref="D40:M40" si="10">SUM(D5,D13,D18,D24,D29,D32,D38)</f>
        <v>13761122</v>
      </c>
      <c r="E40" s="15">
        <f t="shared" si="10"/>
        <v>2568536</v>
      </c>
      <c r="F40" s="15">
        <f t="shared" si="10"/>
        <v>398275</v>
      </c>
      <c r="G40" s="15">
        <f t="shared" si="10"/>
        <v>2617051</v>
      </c>
      <c r="H40" s="15">
        <f t="shared" si="10"/>
        <v>0</v>
      </c>
      <c r="I40" s="15">
        <f t="shared" si="10"/>
        <v>2567890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21912874</v>
      </c>
      <c r="O40" s="38">
        <f t="shared" si="1"/>
        <v>1632.6087021308299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53</v>
      </c>
      <c r="M42" s="48"/>
      <c r="N42" s="48"/>
      <c r="O42" s="43">
        <v>13422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thickBot="1">
      <c r="A44" s="52" t="s">
        <v>59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A44:O44"/>
    <mergeCell ref="A43:O43"/>
    <mergeCell ref="L42:N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8859904</v>
      </c>
      <c r="E5" s="27">
        <f t="shared" si="0"/>
        <v>106245</v>
      </c>
      <c r="F5" s="27">
        <f t="shared" si="0"/>
        <v>394542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9360691</v>
      </c>
      <c r="O5" s="33">
        <f t="shared" ref="O5:O42" si="2">(N5/O$44)</f>
        <v>690.46920410120231</v>
      </c>
      <c r="P5" s="6"/>
    </row>
    <row r="6" spans="1:133">
      <c r="A6" s="12"/>
      <c r="B6" s="25">
        <v>311</v>
      </c>
      <c r="C6" s="20" t="s">
        <v>2</v>
      </c>
      <c r="D6" s="46">
        <v>6831094</v>
      </c>
      <c r="E6" s="46">
        <v>0</v>
      </c>
      <c r="F6" s="46">
        <v>394542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7225636</v>
      </c>
      <c r="O6" s="47">
        <f t="shared" si="2"/>
        <v>532.98192815519656</v>
      </c>
      <c r="P6" s="9"/>
    </row>
    <row r="7" spans="1:133">
      <c r="A7" s="12"/>
      <c r="B7" s="25">
        <v>312.41000000000003</v>
      </c>
      <c r="C7" s="20" t="s">
        <v>10</v>
      </c>
      <c r="D7" s="46">
        <v>273386</v>
      </c>
      <c r="E7" s="46">
        <v>106245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379631</v>
      </c>
      <c r="O7" s="47">
        <f t="shared" si="2"/>
        <v>28.002581692114774</v>
      </c>
      <c r="P7" s="9"/>
    </row>
    <row r="8" spans="1:133">
      <c r="A8" s="12"/>
      <c r="B8" s="25">
        <v>314.10000000000002</v>
      </c>
      <c r="C8" s="20" t="s">
        <v>11</v>
      </c>
      <c r="D8" s="46">
        <v>908160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908160</v>
      </c>
      <c r="O8" s="47">
        <f t="shared" si="2"/>
        <v>66.98827174153574</v>
      </c>
      <c r="P8" s="9"/>
    </row>
    <row r="9" spans="1:133">
      <c r="A9" s="12"/>
      <c r="B9" s="25">
        <v>314.3</v>
      </c>
      <c r="C9" s="20" t="s">
        <v>12</v>
      </c>
      <c r="D9" s="46">
        <v>26387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26387</v>
      </c>
      <c r="O9" s="47">
        <f t="shared" si="2"/>
        <v>1.9463745666445378</v>
      </c>
      <c r="P9" s="9"/>
    </row>
    <row r="10" spans="1:133">
      <c r="A10" s="12"/>
      <c r="B10" s="25">
        <v>315</v>
      </c>
      <c r="C10" s="20" t="s">
        <v>14</v>
      </c>
      <c r="D10" s="46">
        <v>732846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732846</v>
      </c>
      <c r="O10" s="47">
        <f t="shared" si="2"/>
        <v>54.056649701261342</v>
      </c>
      <c r="P10" s="9"/>
    </row>
    <row r="11" spans="1:133">
      <c r="A11" s="12"/>
      <c r="B11" s="25">
        <v>316</v>
      </c>
      <c r="C11" s="20" t="s">
        <v>15</v>
      </c>
      <c r="D11" s="46">
        <v>88031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88031</v>
      </c>
      <c r="O11" s="47">
        <f t="shared" si="2"/>
        <v>6.4933982444493621</v>
      </c>
      <c r="P11" s="9"/>
    </row>
    <row r="12" spans="1:133" ht="15.75">
      <c r="A12" s="29" t="s">
        <v>74</v>
      </c>
      <c r="B12" s="30"/>
      <c r="C12" s="31"/>
      <c r="D12" s="32">
        <f t="shared" ref="D12:M12" si="3">SUM(D13:D17)</f>
        <v>1445139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1445139</v>
      </c>
      <c r="O12" s="45">
        <f t="shared" si="2"/>
        <v>106.59725603009515</v>
      </c>
      <c r="P12" s="10"/>
    </row>
    <row r="13" spans="1:133">
      <c r="A13" s="12"/>
      <c r="B13" s="25">
        <v>322</v>
      </c>
      <c r="C13" s="20" t="s">
        <v>0</v>
      </c>
      <c r="D13" s="46">
        <v>309142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309142</v>
      </c>
      <c r="O13" s="47">
        <f t="shared" si="2"/>
        <v>22.80312753559047</v>
      </c>
      <c r="P13" s="9"/>
    </row>
    <row r="14" spans="1:133">
      <c r="A14" s="12"/>
      <c r="B14" s="25">
        <v>323.10000000000002</v>
      </c>
      <c r="C14" s="20" t="s">
        <v>17</v>
      </c>
      <c r="D14" s="46">
        <v>889258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889258</v>
      </c>
      <c r="O14" s="47">
        <f t="shared" si="2"/>
        <v>65.594010474293725</v>
      </c>
      <c r="P14" s="9"/>
    </row>
    <row r="15" spans="1:133">
      <c r="A15" s="12"/>
      <c r="B15" s="25">
        <v>323.39999999999998</v>
      </c>
      <c r="C15" s="20" t="s">
        <v>18</v>
      </c>
      <c r="D15" s="46">
        <v>33715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33715</v>
      </c>
      <c r="O15" s="47">
        <f t="shared" si="2"/>
        <v>2.4869071328465</v>
      </c>
      <c r="P15" s="9"/>
    </row>
    <row r="16" spans="1:133">
      <c r="A16" s="12"/>
      <c r="B16" s="25">
        <v>323.7</v>
      </c>
      <c r="C16" s="20" t="s">
        <v>19</v>
      </c>
      <c r="D16" s="46">
        <v>73994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73994</v>
      </c>
      <c r="O16" s="47">
        <f t="shared" si="2"/>
        <v>5.4579921811610239</v>
      </c>
      <c r="P16" s="9"/>
    </row>
    <row r="17" spans="1:16">
      <c r="A17" s="12"/>
      <c r="B17" s="25">
        <v>329</v>
      </c>
      <c r="C17" s="20" t="s">
        <v>75</v>
      </c>
      <c r="D17" s="46">
        <v>139030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139030</v>
      </c>
      <c r="O17" s="47">
        <f t="shared" si="2"/>
        <v>10.255218706203438</v>
      </c>
      <c r="P17" s="9"/>
    </row>
    <row r="18" spans="1:16" ht="15.75">
      <c r="A18" s="29" t="s">
        <v>20</v>
      </c>
      <c r="B18" s="30"/>
      <c r="C18" s="31"/>
      <c r="D18" s="32">
        <f t="shared" ref="D18:M18" si="4">SUM(D19:D23)</f>
        <v>1307288</v>
      </c>
      <c r="E18" s="32">
        <f t="shared" si="4"/>
        <v>956549</v>
      </c>
      <c r="F18" s="32">
        <f t="shared" si="4"/>
        <v>0</v>
      </c>
      <c r="G18" s="32">
        <f t="shared" si="4"/>
        <v>126239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2390076</v>
      </c>
      <c r="O18" s="45">
        <f t="shared" si="2"/>
        <v>176.29829608320424</v>
      </c>
      <c r="P18" s="10"/>
    </row>
    <row r="19" spans="1:16">
      <c r="A19" s="12"/>
      <c r="B19" s="25">
        <v>331.9</v>
      </c>
      <c r="C19" s="20" t="s">
        <v>21</v>
      </c>
      <c r="D19" s="46">
        <v>0</v>
      </c>
      <c r="E19" s="46">
        <v>515612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515612</v>
      </c>
      <c r="O19" s="47">
        <f t="shared" si="2"/>
        <v>38.032898133805418</v>
      </c>
      <c r="P19" s="9"/>
    </row>
    <row r="20" spans="1:16">
      <c r="A20" s="12"/>
      <c r="B20" s="25">
        <v>335.12</v>
      </c>
      <c r="C20" s="20" t="s">
        <v>22</v>
      </c>
      <c r="D20" s="46">
        <v>306002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306002</v>
      </c>
      <c r="O20" s="47">
        <f t="shared" si="2"/>
        <v>22.571512871579259</v>
      </c>
      <c r="P20" s="9"/>
    </row>
    <row r="21" spans="1:16">
      <c r="A21" s="12"/>
      <c r="B21" s="25">
        <v>335.18</v>
      </c>
      <c r="C21" s="20" t="s">
        <v>23</v>
      </c>
      <c r="D21" s="46">
        <v>868369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868369</v>
      </c>
      <c r="O21" s="47">
        <f t="shared" si="2"/>
        <v>64.053182857564352</v>
      </c>
      <c r="P21" s="9"/>
    </row>
    <row r="22" spans="1:16">
      <c r="A22" s="12"/>
      <c r="B22" s="25">
        <v>335.19</v>
      </c>
      <c r="C22" s="20" t="s">
        <v>32</v>
      </c>
      <c r="D22" s="46">
        <v>132917</v>
      </c>
      <c r="E22" s="46">
        <v>440937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573854</v>
      </c>
      <c r="O22" s="47">
        <f t="shared" si="2"/>
        <v>42.328981338054142</v>
      </c>
      <c r="P22" s="9"/>
    </row>
    <row r="23" spans="1:16">
      <c r="A23" s="12"/>
      <c r="B23" s="25">
        <v>337.9</v>
      </c>
      <c r="C23" s="20" t="s">
        <v>24</v>
      </c>
      <c r="D23" s="46">
        <v>0</v>
      </c>
      <c r="E23" s="46">
        <v>0</v>
      </c>
      <c r="F23" s="46">
        <v>0</v>
      </c>
      <c r="G23" s="46">
        <v>126239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126239</v>
      </c>
      <c r="O23" s="47">
        <f t="shared" si="2"/>
        <v>9.3117208822010777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SUM(D25:D29)</f>
        <v>236704</v>
      </c>
      <c r="E24" s="32">
        <f t="shared" si="5"/>
        <v>1395013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7899282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9530999</v>
      </c>
      <c r="O24" s="45">
        <f t="shared" si="2"/>
        <v>703.03157040643214</v>
      </c>
      <c r="P24" s="10"/>
    </row>
    <row r="25" spans="1:16">
      <c r="A25" s="12"/>
      <c r="B25" s="25">
        <v>342.1</v>
      </c>
      <c r="C25" s="20" t="s">
        <v>33</v>
      </c>
      <c r="D25" s="46">
        <v>46207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46207</v>
      </c>
      <c r="O25" s="47">
        <f t="shared" si="2"/>
        <v>3.4083499299254996</v>
      </c>
      <c r="P25" s="9"/>
    </row>
    <row r="26" spans="1:16">
      <c r="A26" s="12"/>
      <c r="B26" s="25">
        <v>343.3</v>
      </c>
      <c r="C26" s="20" t="s">
        <v>76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1461906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1461906</v>
      </c>
      <c r="O26" s="47">
        <f t="shared" si="2"/>
        <v>107.83403407833592</v>
      </c>
      <c r="P26" s="9"/>
    </row>
    <row r="27" spans="1:16">
      <c r="A27" s="12"/>
      <c r="B27" s="25">
        <v>343.4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2199712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2199712</v>
      </c>
      <c r="O27" s="47">
        <f t="shared" si="2"/>
        <v>162.25654643357674</v>
      </c>
      <c r="P27" s="9"/>
    </row>
    <row r="28" spans="1:16">
      <c r="A28" s="12"/>
      <c r="B28" s="25">
        <v>343.5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4237664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4237664</v>
      </c>
      <c r="O28" s="47">
        <f t="shared" si="2"/>
        <v>312.58124953898357</v>
      </c>
      <c r="P28" s="9"/>
    </row>
    <row r="29" spans="1:16">
      <c r="A29" s="12"/>
      <c r="B29" s="25">
        <v>347.9</v>
      </c>
      <c r="C29" s="20" t="s">
        <v>36</v>
      </c>
      <c r="D29" s="46">
        <v>190497</v>
      </c>
      <c r="E29" s="46">
        <v>1395013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1585510</v>
      </c>
      <c r="O29" s="47">
        <f t="shared" si="2"/>
        <v>116.95139042561038</v>
      </c>
      <c r="P29" s="9"/>
    </row>
    <row r="30" spans="1:16" ht="15.75">
      <c r="A30" s="29" t="s">
        <v>30</v>
      </c>
      <c r="B30" s="30"/>
      <c r="C30" s="31"/>
      <c r="D30" s="32">
        <f t="shared" ref="D30:M30" si="7">SUM(D31:D32)</f>
        <v>168422</v>
      </c>
      <c r="E30" s="32">
        <f t="shared" si="7"/>
        <v>70539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6"/>
        <v>238961</v>
      </c>
      <c r="O30" s="45">
        <f t="shared" si="2"/>
        <v>17.626392269676181</v>
      </c>
      <c r="P30" s="10"/>
    </row>
    <row r="31" spans="1:16">
      <c r="A31" s="13"/>
      <c r="B31" s="39">
        <v>351.1</v>
      </c>
      <c r="C31" s="21" t="s">
        <v>39</v>
      </c>
      <c r="D31" s="46">
        <v>168422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168422</v>
      </c>
      <c r="O31" s="47">
        <f t="shared" si="2"/>
        <v>12.423249981559342</v>
      </c>
      <c r="P31" s="9"/>
    </row>
    <row r="32" spans="1:16">
      <c r="A32" s="13"/>
      <c r="B32" s="39">
        <v>359</v>
      </c>
      <c r="C32" s="21" t="s">
        <v>40</v>
      </c>
      <c r="D32" s="46">
        <v>0</v>
      </c>
      <c r="E32" s="46">
        <v>70539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8">SUM(D32:M32)</f>
        <v>70539</v>
      </c>
      <c r="O32" s="47">
        <f t="shared" si="2"/>
        <v>5.2031422881168403</v>
      </c>
      <c r="P32" s="9"/>
    </row>
    <row r="33" spans="1:119" ht="15.75">
      <c r="A33" s="29" t="s">
        <v>3</v>
      </c>
      <c r="B33" s="30"/>
      <c r="C33" s="31"/>
      <c r="D33" s="32">
        <f t="shared" ref="D33:M33" si="9">SUM(D34:D38)</f>
        <v>363825</v>
      </c>
      <c r="E33" s="32">
        <f t="shared" si="9"/>
        <v>96200</v>
      </c>
      <c r="F33" s="32">
        <f t="shared" si="9"/>
        <v>3586</v>
      </c>
      <c r="G33" s="32">
        <f t="shared" si="9"/>
        <v>1590</v>
      </c>
      <c r="H33" s="32">
        <f t="shared" si="9"/>
        <v>0</v>
      </c>
      <c r="I33" s="32">
        <f t="shared" si="9"/>
        <v>63422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8"/>
        <v>528623</v>
      </c>
      <c r="O33" s="45">
        <f t="shared" si="2"/>
        <v>38.992623736814927</v>
      </c>
      <c r="P33" s="10"/>
    </row>
    <row r="34" spans="1:119">
      <c r="A34" s="12"/>
      <c r="B34" s="25">
        <v>361.1</v>
      </c>
      <c r="C34" s="20" t="s">
        <v>41</v>
      </c>
      <c r="D34" s="46">
        <v>231779</v>
      </c>
      <c r="E34" s="46">
        <v>93676</v>
      </c>
      <c r="F34" s="46">
        <v>3586</v>
      </c>
      <c r="G34" s="46">
        <v>90</v>
      </c>
      <c r="H34" s="46">
        <v>0</v>
      </c>
      <c r="I34" s="46">
        <v>63422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392553</v>
      </c>
      <c r="O34" s="47">
        <f t="shared" si="2"/>
        <v>28.955742420889578</v>
      </c>
      <c r="P34" s="9"/>
    </row>
    <row r="35" spans="1:119">
      <c r="A35" s="12"/>
      <c r="B35" s="25">
        <v>361.3</v>
      </c>
      <c r="C35" s="20" t="s">
        <v>42</v>
      </c>
      <c r="D35" s="46">
        <v>-45696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-45696</v>
      </c>
      <c r="O35" s="47">
        <f t="shared" si="2"/>
        <v>-3.3706572250497899</v>
      </c>
      <c r="P35" s="9"/>
    </row>
    <row r="36" spans="1:119">
      <c r="A36" s="12"/>
      <c r="B36" s="25">
        <v>362</v>
      </c>
      <c r="C36" s="20" t="s">
        <v>43</v>
      </c>
      <c r="D36" s="46">
        <v>96594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96594</v>
      </c>
      <c r="O36" s="47">
        <f t="shared" si="2"/>
        <v>7.1250276609869436</v>
      </c>
      <c r="P36" s="9"/>
    </row>
    <row r="37" spans="1:119">
      <c r="A37" s="12"/>
      <c r="B37" s="25">
        <v>365</v>
      </c>
      <c r="C37" s="20" t="s">
        <v>44</v>
      </c>
      <c r="D37" s="46">
        <v>38350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38350</v>
      </c>
      <c r="O37" s="47">
        <f t="shared" si="2"/>
        <v>2.8287969314745149</v>
      </c>
      <c r="P37" s="9"/>
    </row>
    <row r="38" spans="1:119">
      <c r="A38" s="12"/>
      <c r="B38" s="25">
        <v>369.9</v>
      </c>
      <c r="C38" s="20" t="s">
        <v>45</v>
      </c>
      <c r="D38" s="46">
        <v>42798</v>
      </c>
      <c r="E38" s="46">
        <v>2524</v>
      </c>
      <c r="F38" s="46">
        <v>0</v>
      </c>
      <c r="G38" s="46">
        <v>1500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46822</v>
      </c>
      <c r="O38" s="47">
        <f t="shared" si="2"/>
        <v>3.4537139485136832</v>
      </c>
      <c r="P38" s="9"/>
    </row>
    <row r="39" spans="1:119" ht="15.75">
      <c r="A39" s="29" t="s">
        <v>31</v>
      </c>
      <c r="B39" s="30"/>
      <c r="C39" s="31"/>
      <c r="D39" s="32">
        <f t="shared" ref="D39:M39" si="10">SUM(D40:D41)</f>
        <v>584000</v>
      </c>
      <c r="E39" s="32">
        <f t="shared" si="10"/>
        <v>443055</v>
      </c>
      <c r="F39" s="32">
        <f t="shared" si="10"/>
        <v>0</v>
      </c>
      <c r="G39" s="32">
        <f t="shared" si="10"/>
        <v>2500000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3527055</v>
      </c>
      <c r="O39" s="45">
        <f t="shared" si="2"/>
        <v>260.16485948218633</v>
      </c>
      <c r="P39" s="9"/>
    </row>
    <row r="40" spans="1:119">
      <c r="A40" s="12"/>
      <c r="B40" s="25">
        <v>381</v>
      </c>
      <c r="C40" s="20" t="s">
        <v>46</v>
      </c>
      <c r="D40" s="46">
        <v>584000</v>
      </c>
      <c r="E40" s="46">
        <v>356222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940222</v>
      </c>
      <c r="O40" s="47">
        <f t="shared" si="2"/>
        <v>69.353249243933021</v>
      </c>
      <c r="P40" s="9"/>
    </row>
    <row r="41" spans="1:119" ht="15.75" thickBot="1">
      <c r="A41" s="12"/>
      <c r="B41" s="25">
        <v>384</v>
      </c>
      <c r="C41" s="20" t="s">
        <v>57</v>
      </c>
      <c r="D41" s="46">
        <v>0</v>
      </c>
      <c r="E41" s="46">
        <v>86833</v>
      </c>
      <c r="F41" s="46">
        <v>0</v>
      </c>
      <c r="G41" s="46">
        <v>2500000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2586833</v>
      </c>
      <c r="O41" s="47">
        <f t="shared" si="2"/>
        <v>190.81161023825331</v>
      </c>
      <c r="P41" s="9"/>
    </row>
    <row r="42" spans="1:119" ht="16.5" thickBot="1">
      <c r="A42" s="14" t="s">
        <v>37</v>
      </c>
      <c r="B42" s="23"/>
      <c r="C42" s="22"/>
      <c r="D42" s="15">
        <f t="shared" ref="D42:M42" si="11">SUM(D5,D12,D18,D24,D30,D33,D39)</f>
        <v>12965282</v>
      </c>
      <c r="E42" s="15">
        <f t="shared" si="11"/>
        <v>3067601</v>
      </c>
      <c r="F42" s="15">
        <f t="shared" si="11"/>
        <v>398128</v>
      </c>
      <c r="G42" s="15">
        <f t="shared" si="11"/>
        <v>2627829</v>
      </c>
      <c r="H42" s="15">
        <f t="shared" si="11"/>
        <v>0</v>
      </c>
      <c r="I42" s="15">
        <f t="shared" si="11"/>
        <v>7962704</v>
      </c>
      <c r="J42" s="15">
        <f t="shared" si="11"/>
        <v>0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8"/>
        <v>27021544</v>
      </c>
      <c r="O42" s="38">
        <f t="shared" si="2"/>
        <v>1993.1802021096112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77</v>
      </c>
      <c r="M44" s="48"/>
      <c r="N44" s="48"/>
      <c r="O44" s="43">
        <v>13557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59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8"/>
      <c r="M3" s="69"/>
      <c r="N3" s="36"/>
      <c r="O3" s="37"/>
      <c r="P3" s="70" t="s">
        <v>95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96</v>
      </c>
      <c r="N4" s="35" t="s">
        <v>9</v>
      </c>
      <c r="O4" s="35" t="s">
        <v>97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98</v>
      </c>
      <c r="B5" s="26"/>
      <c r="C5" s="26"/>
      <c r="D5" s="27">
        <f t="shared" ref="D5:N5" si="0">SUM(D6:D12)</f>
        <v>11768895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11768895</v>
      </c>
      <c r="P5" s="33">
        <f t="shared" ref="P5:P43" si="1">(O5/P$45)</f>
        <v>848.82041110710418</v>
      </c>
      <c r="Q5" s="6"/>
    </row>
    <row r="6" spans="1:134">
      <c r="A6" s="12"/>
      <c r="B6" s="25">
        <v>311</v>
      </c>
      <c r="C6" s="20" t="s">
        <v>2</v>
      </c>
      <c r="D6" s="46">
        <v>9542357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9542357</v>
      </c>
      <c r="P6" s="47">
        <f t="shared" si="1"/>
        <v>688.23346556076456</v>
      </c>
      <c r="Q6" s="9"/>
    </row>
    <row r="7" spans="1:134">
      <c r="A7" s="12"/>
      <c r="B7" s="25">
        <v>312.41000000000003</v>
      </c>
      <c r="C7" s="20" t="s">
        <v>99</v>
      </c>
      <c r="D7" s="46">
        <v>366008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366008</v>
      </c>
      <c r="P7" s="47">
        <f t="shared" si="1"/>
        <v>26.397980526505588</v>
      </c>
      <c r="Q7" s="9"/>
    </row>
    <row r="8" spans="1:134">
      <c r="A8" s="12"/>
      <c r="B8" s="25">
        <v>314.10000000000002</v>
      </c>
      <c r="C8" s="20" t="s">
        <v>11</v>
      </c>
      <c r="D8" s="46">
        <v>1112779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1112779</v>
      </c>
      <c r="P8" s="47">
        <f t="shared" si="1"/>
        <v>80.258131987017677</v>
      </c>
      <c r="Q8" s="9"/>
    </row>
    <row r="9" spans="1:134">
      <c r="A9" s="12"/>
      <c r="B9" s="25">
        <v>314.3</v>
      </c>
      <c r="C9" s="20" t="s">
        <v>12</v>
      </c>
      <c r="D9" s="46">
        <v>255390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255390</v>
      </c>
      <c r="P9" s="47">
        <f t="shared" si="1"/>
        <v>18.419761990623872</v>
      </c>
      <c r="Q9" s="9"/>
    </row>
    <row r="10" spans="1:134">
      <c r="A10" s="12"/>
      <c r="B10" s="25">
        <v>314.39999999999998</v>
      </c>
      <c r="C10" s="20" t="s">
        <v>13</v>
      </c>
      <c r="D10" s="46">
        <v>40150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40150</v>
      </c>
      <c r="P10" s="47">
        <f t="shared" si="1"/>
        <v>2.8957807428777498</v>
      </c>
      <c r="Q10" s="9"/>
    </row>
    <row r="11" spans="1:134">
      <c r="A11" s="12"/>
      <c r="B11" s="25">
        <v>315.10000000000002</v>
      </c>
      <c r="C11" s="20" t="s">
        <v>109</v>
      </c>
      <c r="D11" s="46">
        <v>369153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369153</v>
      </c>
      <c r="P11" s="47">
        <f t="shared" si="1"/>
        <v>26.6248106743599</v>
      </c>
      <c r="Q11" s="9"/>
    </row>
    <row r="12" spans="1:134">
      <c r="A12" s="12"/>
      <c r="B12" s="25">
        <v>316</v>
      </c>
      <c r="C12" s="20" t="s">
        <v>68</v>
      </c>
      <c r="D12" s="46">
        <v>83058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83058</v>
      </c>
      <c r="P12" s="47">
        <f t="shared" si="1"/>
        <v>5.9904796249549221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SUM(D14:D17)</f>
        <v>1111571</v>
      </c>
      <c r="E13" s="32">
        <f t="shared" si="3"/>
        <v>932682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33" si="4">SUM(D13:N13)</f>
        <v>2044253</v>
      </c>
      <c r="P13" s="45">
        <f t="shared" si="1"/>
        <v>147.43981247746123</v>
      </c>
      <c r="Q13" s="10"/>
    </row>
    <row r="14" spans="1:134">
      <c r="A14" s="12"/>
      <c r="B14" s="25">
        <v>322</v>
      </c>
      <c r="C14" s="20" t="s">
        <v>101</v>
      </c>
      <c r="D14" s="46">
        <v>750</v>
      </c>
      <c r="E14" s="46">
        <v>932682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933432</v>
      </c>
      <c r="P14" s="47">
        <f t="shared" si="1"/>
        <v>67.322899386945551</v>
      </c>
      <c r="Q14" s="9"/>
    </row>
    <row r="15" spans="1:134">
      <c r="A15" s="12"/>
      <c r="B15" s="25">
        <v>323.10000000000002</v>
      </c>
      <c r="C15" s="20" t="s">
        <v>17</v>
      </c>
      <c r="D15" s="46">
        <v>942451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942451</v>
      </c>
      <c r="P15" s="47">
        <f t="shared" si="1"/>
        <v>67.973386224305813</v>
      </c>
      <c r="Q15" s="9"/>
    </row>
    <row r="16" spans="1:134">
      <c r="A16" s="12"/>
      <c r="B16" s="25">
        <v>323.3</v>
      </c>
      <c r="C16" s="20" t="s">
        <v>110</v>
      </c>
      <c r="D16" s="46">
        <v>29103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29103</v>
      </c>
      <c r="P16" s="47">
        <f t="shared" si="1"/>
        <v>2.0990263252794805</v>
      </c>
      <c r="Q16" s="9"/>
    </row>
    <row r="17" spans="1:17">
      <c r="A17" s="12"/>
      <c r="B17" s="25">
        <v>323.7</v>
      </c>
      <c r="C17" s="20" t="s">
        <v>19</v>
      </c>
      <c r="D17" s="46">
        <v>139267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139267</v>
      </c>
      <c r="P17" s="47">
        <f t="shared" si="1"/>
        <v>10.0445005409304</v>
      </c>
      <c r="Q17" s="9"/>
    </row>
    <row r="18" spans="1:17" ht="15.75">
      <c r="A18" s="29" t="s">
        <v>102</v>
      </c>
      <c r="B18" s="30"/>
      <c r="C18" s="31"/>
      <c r="D18" s="32">
        <f t="shared" ref="D18:N18" si="5">SUM(D19:D22)</f>
        <v>2076830</v>
      </c>
      <c r="E18" s="32">
        <f t="shared" si="5"/>
        <v>1337022</v>
      </c>
      <c r="F18" s="32">
        <f t="shared" si="5"/>
        <v>0</v>
      </c>
      <c r="G18" s="32">
        <f t="shared" si="5"/>
        <v>3485190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 t="shared" si="4"/>
        <v>6899042</v>
      </c>
      <c r="P18" s="45">
        <f t="shared" si="1"/>
        <v>497.58687342228632</v>
      </c>
      <c r="Q18" s="10"/>
    </row>
    <row r="19" spans="1:17">
      <c r="A19" s="12"/>
      <c r="B19" s="25">
        <v>331.9</v>
      </c>
      <c r="C19" s="20" t="s">
        <v>21</v>
      </c>
      <c r="D19" s="46">
        <v>0</v>
      </c>
      <c r="E19" s="46">
        <v>514551</v>
      </c>
      <c r="F19" s="46">
        <v>0</v>
      </c>
      <c r="G19" s="46">
        <v>3485190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3999741</v>
      </c>
      <c r="P19" s="47">
        <f t="shared" si="1"/>
        <v>288.47753335737468</v>
      </c>
      <c r="Q19" s="9"/>
    </row>
    <row r="20" spans="1:17">
      <c r="A20" s="12"/>
      <c r="B20" s="25">
        <v>335.125</v>
      </c>
      <c r="C20" s="20" t="s">
        <v>103</v>
      </c>
      <c r="D20" s="46">
        <v>637956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637956</v>
      </c>
      <c r="P20" s="47">
        <f t="shared" si="1"/>
        <v>46.011972592859721</v>
      </c>
      <c r="Q20" s="9"/>
    </row>
    <row r="21" spans="1:17">
      <c r="A21" s="12"/>
      <c r="B21" s="25">
        <v>335.18</v>
      </c>
      <c r="C21" s="20" t="s">
        <v>104</v>
      </c>
      <c r="D21" s="46">
        <v>1422479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1422479</v>
      </c>
      <c r="P21" s="47">
        <f t="shared" si="1"/>
        <v>102.59495131626397</v>
      </c>
      <c r="Q21" s="9"/>
    </row>
    <row r="22" spans="1:17">
      <c r="A22" s="12"/>
      <c r="B22" s="25">
        <v>337.9</v>
      </c>
      <c r="C22" s="20" t="s">
        <v>24</v>
      </c>
      <c r="D22" s="46">
        <v>16395</v>
      </c>
      <c r="E22" s="46">
        <v>822471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838866</v>
      </c>
      <c r="P22" s="47">
        <f t="shared" si="1"/>
        <v>60.502416155787955</v>
      </c>
      <c r="Q22" s="9"/>
    </row>
    <row r="23" spans="1:17" ht="15.75">
      <c r="A23" s="29" t="s">
        <v>29</v>
      </c>
      <c r="B23" s="30"/>
      <c r="C23" s="31"/>
      <c r="D23" s="32">
        <f t="shared" ref="D23:N23" si="6">SUM(D24:D28)</f>
        <v>3292223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2865141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6"/>
        <v>0</v>
      </c>
      <c r="O23" s="32">
        <f t="shared" si="4"/>
        <v>6157364</v>
      </c>
      <c r="P23" s="45">
        <f t="shared" si="1"/>
        <v>444.09404976559682</v>
      </c>
      <c r="Q23" s="10"/>
    </row>
    <row r="24" spans="1:17">
      <c r="A24" s="12"/>
      <c r="B24" s="25">
        <v>341.3</v>
      </c>
      <c r="C24" s="20" t="s">
        <v>71</v>
      </c>
      <c r="D24" s="46">
        <v>753748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753748</v>
      </c>
      <c r="P24" s="47">
        <f t="shared" si="1"/>
        <v>54.363360980887123</v>
      </c>
      <c r="Q24" s="9"/>
    </row>
    <row r="25" spans="1:17">
      <c r="A25" s="12"/>
      <c r="B25" s="25">
        <v>342.1</v>
      </c>
      <c r="C25" s="20" t="s">
        <v>33</v>
      </c>
      <c r="D25" s="46">
        <v>17982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17982</v>
      </c>
      <c r="P25" s="47">
        <f t="shared" si="1"/>
        <v>1.2969347277316985</v>
      </c>
      <c r="Q25" s="9"/>
    </row>
    <row r="26" spans="1:17">
      <c r="A26" s="12"/>
      <c r="B26" s="25">
        <v>343.4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2429469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2429469</v>
      </c>
      <c r="P26" s="47">
        <f t="shared" si="1"/>
        <v>175.22315182113235</v>
      </c>
      <c r="Q26" s="9"/>
    </row>
    <row r="27" spans="1:17">
      <c r="A27" s="12"/>
      <c r="B27" s="25">
        <v>343.5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435672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435672</v>
      </c>
      <c r="P27" s="47">
        <f t="shared" si="1"/>
        <v>31.422430580598629</v>
      </c>
      <c r="Q27" s="9"/>
    </row>
    <row r="28" spans="1:17">
      <c r="A28" s="12"/>
      <c r="B28" s="25">
        <v>347.9</v>
      </c>
      <c r="C28" s="20" t="s">
        <v>36</v>
      </c>
      <c r="D28" s="46">
        <v>2520493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2520493</v>
      </c>
      <c r="P28" s="47">
        <f t="shared" si="1"/>
        <v>181.78817165524703</v>
      </c>
      <c r="Q28" s="9"/>
    </row>
    <row r="29" spans="1:17" ht="15.75">
      <c r="A29" s="29" t="s">
        <v>30</v>
      </c>
      <c r="B29" s="30"/>
      <c r="C29" s="31"/>
      <c r="D29" s="32">
        <f t="shared" ref="D29:N29" si="7">SUM(D30:D31)</f>
        <v>1236719</v>
      </c>
      <c r="E29" s="32">
        <f t="shared" si="7"/>
        <v>71564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7"/>
        <v>0</v>
      </c>
      <c r="O29" s="32">
        <f t="shared" si="4"/>
        <v>1308283</v>
      </c>
      <c r="P29" s="45">
        <f t="shared" si="1"/>
        <v>94.358672917417962</v>
      </c>
      <c r="Q29" s="10"/>
    </row>
    <row r="30" spans="1:17">
      <c r="A30" s="13"/>
      <c r="B30" s="39">
        <v>351.1</v>
      </c>
      <c r="C30" s="21" t="s">
        <v>39</v>
      </c>
      <c r="D30" s="46">
        <v>1236719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1236719</v>
      </c>
      <c r="P30" s="47">
        <f t="shared" si="1"/>
        <v>89.197187161918507</v>
      </c>
      <c r="Q30" s="9"/>
    </row>
    <row r="31" spans="1:17">
      <c r="A31" s="13"/>
      <c r="B31" s="39">
        <v>359</v>
      </c>
      <c r="C31" s="21" t="s">
        <v>40</v>
      </c>
      <c r="D31" s="46">
        <v>0</v>
      </c>
      <c r="E31" s="46">
        <v>71564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71564</v>
      </c>
      <c r="P31" s="47">
        <f t="shared" si="1"/>
        <v>5.1614857554994593</v>
      </c>
      <c r="Q31" s="9"/>
    </row>
    <row r="32" spans="1:17" ht="15.75">
      <c r="A32" s="29" t="s">
        <v>3</v>
      </c>
      <c r="B32" s="30"/>
      <c r="C32" s="31"/>
      <c r="D32" s="32">
        <f t="shared" ref="D32:N32" si="8">SUM(D33:D39)</f>
        <v>617392</v>
      </c>
      <c r="E32" s="32">
        <f t="shared" si="8"/>
        <v>81221</v>
      </c>
      <c r="F32" s="32">
        <f t="shared" si="8"/>
        <v>0</v>
      </c>
      <c r="G32" s="32">
        <f t="shared" si="8"/>
        <v>333</v>
      </c>
      <c r="H32" s="32">
        <f t="shared" si="8"/>
        <v>0</v>
      </c>
      <c r="I32" s="32">
        <f t="shared" si="8"/>
        <v>684</v>
      </c>
      <c r="J32" s="32">
        <f t="shared" si="8"/>
        <v>0</v>
      </c>
      <c r="K32" s="32">
        <f t="shared" si="8"/>
        <v>-8888401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 t="shared" si="4"/>
        <v>-8188771</v>
      </c>
      <c r="P32" s="45">
        <f t="shared" si="1"/>
        <v>-590.60735665344396</v>
      </c>
      <c r="Q32" s="10"/>
    </row>
    <row r="33" spans="1:120">
      <c r="A33" s="12"/>
      <c r="B33" s="25">
        <v>361.1</v>
      </c>
      <c r="C33" s="20" t="s">
        <v>41</v>
      </c>
      <c r="D33" s="46">
        <v>18074</v>
      </c>
      <c r="E33" s="46">
        <v>3598</v>
      </c>
      <c r="F33" s="46">
        <v>0</v>
      </c>
      <c r="G33" s="46">
        <v>333</v>
      </c>
      <c r="H33" s="46">
        <v>0</v>
      </c>
      <c r="I33" s="46">
        <v>684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22689</v>
      </c>
      <c r="P33" s="47">
        <f t="shared" si="1"/>
        <v>1.6364226469527587</v>
      </c>
      <c r="Q33" s="9"/>
    </row>
    <row r="34" spans="1:120">
      <c r="A34" s="12"/>
      <c r="B34" s="25">
        <v>361.2</v>
      </c>
      <c r="C34" s="20" t="s">
        <v>105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953009</v>
      </c>
      <c r="L34" s="46">
        <v>0</v>
      </c>
      <c r="M34" s="46">
        <v>0</v>
      </c>
      <c r="N34" s="46">
        <v>0</v>
      </c>
      <c r="O34" s="46">
        <f t="shared" ref="O34:O42" si="9">SUM(D34:N34)</f>
        <v>953009</v>
      </c>
      <c r="P34" s="47">
        <f t="shared" si="1"/>
        <v>68.734871979805263</v>
      </c>
      <c r="Q34" s="9"/>
    </row>
    <row r="35" spans="1:120">
      <c r="A35" s="12"/>
      <c r="B35" s="25">
        <v>361.3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-11393962</v>
      </c>
      <c r="L35" s="46">
        <v>0</v>
      </c>
      <c r="M35" s="46">
        <v>0</v>
      </c>
      <c r="N35" s="46">
        <v>0</v>
      </c>
      <c r="O35" s="46">
        <f t="shared" si="9"/>
        <v>-11393962</v>
      </c>
      <c r="P35" s="47">
        <f t="shared" si="1"/>
        <v>-821.77872340425529</v>
      </c>
      <c r="Q35" s="9"/>
    </row>
    <row r="36" spans="1:120">
      <c r="A36" s="12"/>
      <c r="B36" s="25">
        <v>362</v>
      </c>
      <c r="C36" s="20" t="s">
        <v>43</v>
      </c>
      <c r="D36" s="46">
        <v>277316</v>
      </c>
      <c r="E36" s="46">
        <v>12550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289866</v>
      </c>
      <c r="P36" s="47">
        <f t="shared" si="1"/>
        <v>20.906310854670032</v>
      </c>
      <c r="Q36" s="9"/>
    </row>
    <row r="37" spans="1:120">
      <c r="A37" s="12"/>
      <c r="B37" s="25">
        <v>365</v>
      </c>
      <c r="C37" s="20" t="s">
        <v>79</v>
      </c>
      <c r="D37" s="46">
        <v>18975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18975</v>
      </c>
      <c r="P37" s="47">
        <f t="shared" si="1"/>
        <v>1.3685539127298953</v>
      </c>
      <c r="Q37" s="9"/>
    </row>
    <row r="38" spans="1:120">
      <c r="A38" s="12"/>
      <c r="B38" s="25">
        <v>368</v>
      </c>
      <c r="C38" s="20" t="s">
        <v>106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1549664</v>
      </c>
      <c r="L38" s="46">
        <v>0</v>
      </c>
      <c r="M38" s="46">
        <v>0</v>
      </c>
      <c r="N38" s="46">
        <v>0</v>
      </c>
      <c r="O38" s="46">
        <f t="shared" si="9"/>
        <v>1549664</v>
      </c>
      <c r="P38" s="47">
        <f t="shared" si="1"/>
        <v>111.76804904435629</v>
      </c>
      <c r="Q38" s="9"/>
    </row>
    <row r="39" spans="1:120">
      <c r="A39" s="12"/>
      <c r="B39" s="25">
        <v>369.9</v>
      </c>
      <c r="C39" s="20" t="s">
        <v>45</v>
      </c>
      <c r="D39" s="46">
        <v>303027</v>
      </c>
      <c r="E39" s="46">
        <v>65073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2888</v>
      </c>
      <c r="L39" s="46">
        <v>0</v>
      </c>
      <c r="M39" s="46">
        <v>0</v>
      </c>
      <c r="N39" s="46">
        <v>0</v>
      </c>
      <c r="O39" s="46">
        <f t="shared" si="9"/>
        <v>370988</v>
      </c>
      <c r="P39" s="47">
        <f t="shared" si="1"/>
        <v>26.75715831229715</v>
      </c>
      <c r="Q39" s="9"/>
    </row>
    <row r="40" spans="1:120" ht="15.75">
      <c r="A40" s="29" t="s">
        <v>31</v>
      </c>
      <c r="B40" s="30"/>
      <c r="C40" s="31"/>
      <c r="D40" s="32">
        <f t="shared" ref="D40:N40" si="10">SUM(D41:D42)</f>
        <v>1023868</v>
      </c>
      <c r="E40" s="32">
        <f t="shared" si="10"/>
        <v>535016</v>
      </c>
      <c r="F40" s="32">
        <f t="shared" si="10"/>
        <v>1678632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10"/>
        <v>0</v>
      </c>
      <c r="O40" s="32">
        <f t="shared" si="9"/>
        <v>3237516</v>
      </c>
      <c r="P40" s="45">
        <f t="shared" si="1"/>
        <v>233.50277677605482</v>
      </c>
      <c r="Q40" s="9"/>
    </row>
    <row r="41" spans="1:120">
      <c r="A41" s="12"/>
      <c r="B41" s="25">
        <v>381</v>
      </c>
      <c r="C41" s="20" t="s">
        <v>46</v>
      </c>
      <c r="D41" s="46">
        <v>918868</v>
      </c>
      <c r="E41" s="46">
        <v>535016</v>
      </c>
      <c r="F41" s="46">
        <v>1678632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3132516</v>
      </c>
      <c r="P41" s="47">
        <f t="shared" si="1"/>
        <v>225.92975117201587</v>
      </c>
      <c r="Q41" s="9"/>
    </row>
    <row r="42" spans="1:120" ht="15.75" thickBot="1">
      <c r="A42" s="12"/>
      <c r="B42" s="25">
        <v>384</v>
      </c>
      <c r="C42" s="20" t="s">
        <v>57</v>
      </c>
      <c r="D42" s="46">
        <v>105000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105000</v>
      </c>
      <c r="P42" s="47">
        <f t="shared" si="1"/>
        <v>7.5730256040389472</v>
      </c>
      <c r="Q42" s="9"/>
    </row>
    <row r="43" spans="1:120" ht="16.5" thickBot="1">
      <c r="A43" s="14" t="s">
        <v>37</v>
      </c>
      <c r="B43" s="23"/>
      <c r="C43" s="22"/>
      <c r="D43" s="15">
        <f t="shared" ref="D43:N43" si="11">SUM(D5,D13,D18,D23,D29,D32,D40)</f>
        <v>21127498</v>
      </c>
      <c r="E43" s="15">
        <f t="shared" si="11"/>
        <v>2957505</v>
      </c>
      <c r="F43" s="15">
        <f t="shared" si="11"/>
        <v>1678632</v>
      </c>
      <c r="G43" s="15">
        <f t="shared" si="11"/>
        <v>3485523</v>
      </c>
      <c r="H43" s="15">
        <f t="shared" si="11"/>
        <v>0</v>
      </c>
      <c r="I43" s="15">
        <f t="shared" si="11"/>
        <v>2865825</v>
      </c>
      <c r="J43" s="15">
        <f t="shared" si="11"/>
        <v>0</v>
      </c>
      <c r="K43" s="15">
        <f t="shared" si="11"/>
        <v>-8888401</v>
      </c>
      <c r="L43" s="15">
        <f t="shared" si="11"/>
        <v>0</v>
      </c>
      <c r="M43" s="15">
        <f t="shared" si="11"/>
        <v>0</v>
      </c>
      <c r="N43" s="15">
        <f t="shared" si="11"/>
        <v>0</v>
      </c>
      <c r="O43" s="15">
        <f>SUM(D43:N43)</f>
        <v>23226582</v>
      </c>
      <c r="P43" s="38">
        <f t="shared" si="1"/>
        <v>1675.1952398124774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48" t="s">
        <v>111</v>
      </c>
      <c r="N45" s="48"/>
      <c r="O45" s="48"/>
      <c r="P45" s="43">
        <v>13865</v>
      </c>
    </row>
    <row r="46" spans="1:120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1"/>
    </row>
    <row r="47" spans="1:120" ht="15.75" customHeight="1" thickBot="1">
      <c r="A47" s="52" t="s">
        <v>59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4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8"/>
      <c r="M3" s="69"/>
      <c r="N3" s="36"/>
      <c r="O3" s="37"/>
      <c r="P3" s="70" t="s">
        <v>95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96</v>
      </c>
      <c r="N4" s="35" t="s">
        <v>9</v>
      </c>
      <c r="O4" s="35" t="s">
        <v>97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98</v>
      </c>
      <c r="B5" s="26"/>
      <c r="C5" s="26"/>
      <c r="D5" s="27">
        <f t="shared" ref="D5:N5" si="0">SUM(D6:D12)</f>
        <v>12036728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12036728</v>
      </c>
      <c r="P5" s="33">
        <f t="shared" ref="P5:P42" si="1">(O5/P$44)</f>
        <v>869.01508916323735</v>
      </c>
      <c r="Q5" s="6"/>
    </row>
    <row r="6" spans="1:134">
      <c r="A6" s="12"/>
      <c r="B6" s="25">
        <v>311</v>
      </c>
      <c r="C6" s="20" t="s">
        <v>2</v>
      </c>
      <c r="D6" s="46">
        <v>9801178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9801178</v>
      </c>
      <c r="P6" s="47">
        <f t="shared" si="1"/>
        <v>707.61519023897188</v>
      </c>
      <c r="Q6" s="9"/>
    </row>
    <row r="7" spans="1:134">
      <c r="A7" s="12"/>
      <c r="B7" s="25">
        <v>312.41000000000003</v>
      </c>
      <c r="C7" s="20" t="s">
        <v>99</v>
      </c>
      <c r="D7" s="46">
        <v>342118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342118</v>
      </c>
      <c r="P7" s="47">
        <f t="shared" si="1"/>
        <v>24.69987726517941</v>
      </c>
      <c r="Q7" s="9"/>
    </row>
    <row r="8" spans="1:134">
      <c r="A8" s="12"/>
      <c r="B8" s="25">
        <v>314.10000000000002</v>
      </c>
      <c r="C8" s="20" t="s">
        <v>11</v>
      </c>
      <c r="D8" s="46">
        <v>1046059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1046059</v>
      </c>
      <c r="P8" s="47">
        <f t="shared" si="1"/>
        <v>75.522272760089521</v>
      </c>
      <c r="Q8" s="9"/>
    </row>
    <row r="9" spans="1:134">
      <c r="A9" s="12"/>
      <c r="B9" s="25">
        <v>314.3</v>
      </c>
      <c r="C9" s="20" t="s">
        <v>12</v>
      </c>
      <c r="D9" s="46">
        <v>247335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247335</v>
      </c>
      <c r="P9" s="47">
        <f t="shared" si="1"/>
        <v>17.856833441628762</v>
      </c>
      <c r="Q9" s="9"/>
    </row>
    <row r="10" spans="1:134">
      <c r="A10" s="12"/>
      <c r="B10" s="25">
        <v>314.39999999999998</v>
      </c>
      <c r="C10" s="20" t="s">
        <v>13</v>
      </c>
      <c r="D10" s="46">
        <v>35944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35944</v>
      </c>
      <c r="P10" s="47">
        <f t="shared" si="1"/>
        <v>2.5950472890044041</v>
      </c>
      <c r="Q10" s="9"/>
    </row>
    <row r="11" spans="1:134">
      <c r="A11" s="12"/>
      <c r="B11" s="25">
        <v>315.2</v>
      </c>
      <c r="C11" s="20" t="s">
        <v>100</v>
      </c>
      <c r="D11" s="46">
        <v>477957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477957</v>
      </c>
      <c r="P11" s="47">
        <f t="shared" si="1"/>
        <v>34.507039202945634</v>
      </c>
      <c r="Q11" s="9"/>
    </row>
    <row r="12" spans="1:134">
      <c r="A12" s="12"/>
      <c r="B12" s="25">
        <v>316</v>
      </c>
      <c r="C12" s="20" t="s">
        <v>68</v>
      </c>
      <c r="D12" s="46">
        <v>86137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86137</v>
      </c>
      <c r="P12" s="47">
        <f t="shared" si="1"/>
        <v>6.2188289654176589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SUM(D14:D17)</f>
        <v>939457</v>
      </c>
      <c r="E13" s="32">
        <f t="shared" si="3"/>
        <v>1095309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33" si="4">SUM(D13:N13)</f>
        <v>2034766</v>
      </c>
      <c r="P13" s="45">
        <f t="shared" si="1"/>
        <v>146.90390585517292</v>
      </c>
      <c r="Q13" s="10"/>
    </row>
    <row r="14" spans="1:134">
      <c r="A14" s="12"/>
      <c r="B14" s="25">
        <v>322</v>
      </c>
      <c r="C14" s="20" t="s">
        <v>101</v>
      </c>
      <c r="D14" s="46">
        <v>0</v>
      </c>
      <c r="E14" s="46">
        <v>1095309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1095309</v>
      </c>
      <c r="P14" s="47">
        <f t="shared" si="1"/>
        <v>79.077972709551659</v>
      </c>
      <c r="Q14" s="9"/>
    </row>
    <row r="15" spans="1:134">
      <c r="A15" s="12"/>
      <c r="B15" s="25">
        <v>323.10000000000002</v>
      </c>
      <c r="C15" s="20" t="s">
        <v>17</v>
      </c>
      <c r="D15" s="46">
        <v>804899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804899</v>
      </c>
      <c r="P15" s="47">
        <f t="shared" si="1"/>
        <v>58.111255505017688</v>
      </c>
      <c r="Q15" s="9"/>
    </row>
    <row r="16" spans="1:134">
      <c r="A16" s="12"/>
      <c r="B16" s="25">
        <v>323.39999999999998</v>
      </c>
      <c r="C16" s="20" t="s">
        <v>18</v>
      </c>
      <c r="D16" s="46">
        <v>22909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22909</v>
      </c>
      <c r="P16" s="47">
        <f t="shared" si="1"/>
        <v>1.653960002887878</v>
      </c>
      <c r="Q16" s="9"/>
    </row>
    <row r="17" spans="1:17">
      <c r="A17" s="12"/>
      <c r="B17" s="25">
        <v>323.7</v>
      </c>
      <c r="C17" s="20" t="s">
        <v>19</v>
      </c>
      <c r="D17" s="46">
        <v>111649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111649</v>
      </c>
      <c r="P17" s="47">
        <f t="shared" si="1"/>
        <v>8.0607176377156886</v>
      </c>
      <c r="Q17" s="9"/>
    </row>
    <row r="18" spans="1:17" ht="15.75">
      <c r="A18" s="29" t="s">
        <v>102</v>
      </c>
      <c r="B18" s="30"/>
      <c r="C18" s="31"/>
      <c r="D18" s="32">
        <f t="shared" ref="D18:N18" si="5">SUM(D19:D23)</f>
        <v>2043842</v>
      </c>
      <c r="E18" s="32">
        <f t="shared" si="5"/>
        <v>1274855</v>
      </c>
      <c r="F18" s="32">
        <f t="shared" si="5"/>
        <v>0</v>
      </c>
      <c r="G18" s="32">
        <f t="shared" si="5"/>
        <v>3635190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 t="shared" si="4"/>
        <v>6953887</v>
      </c>
      <c r="P18" s="45">
        <f t="shared" si="1"/>
        <v>502.04945491300265</v>
      </c>
      <c r="Q18" s="10"/>
    </row>
    <row r="19" spans="1:17">
      <c r="A19" s="12"/>
      <c r="B19" s="25">
        <v>331.9</v>
      </c>
      <c r="C19" s="20" t="s">
        <v>21</v>
      </c>
      <c r="D19" s="46">
        <v>0</v>
      </c>
      <c r="E19" s="46">
        <v>547926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547926</v>
      </c>
      <c r="P19" s="47">
        <f t="shared" si="1"/>
        <v>39.558587827593676</v>
      </c>
      <c r="Q19" s="9"/>
    </row>
    <row r="20" spans="1:17">
      <c r="A20" s="12"/>
      <c r="B20" s="25">
        <v>332</v>
      </c>
      <c r="C20" s="20" t="s">
        <v>92</v>
      </c>
      <c r="D20" s="46">
        <v>341843</v>
      </c>
      <c r="E20" s="46">
        <v>72776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414619</v>
      </c>
      <c r="P20" s="47">
        <f t="shared" si="1"/>
        <v>29.934228575554112</v>
      </c>
      <c r="Q20" s="9"/>
    </row>
    <row r="21" spans="1:17">
      <c r="A21" s="12"/>
      <c r="B21" s="25">
        <v>335.125</v>
      </c>
      <c r="C21" s="20" t="s">
        <v>103</v>
      </c>
      <c r="D21" s="46">
        <v>529374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529374</v>
      </c>
      <c r="P21" s="47">
        <f t="shared" si="1"/>
        <v>38.219189950184102</v>
      </c>
      <c r="Q21" s="9"/>
    </row>
    <row r="22" spans="1:17">
      <c r="A22" s="12"/>
      <c r="B22" s="25">
        <v>335.18</v>
      </c>
      <c r="C22" s="20" t="s">
        <v>104</v>
      </c>
      <c r="D22" s="46">
        <v>1166349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1166349</v>
      </c>
      <c r="P22" s="47">
        <f t="shared" si="1"/>
        <v>84.206844271171761</v>
      </c>
      <c r="Q22" s="9"/>
    </row>
    <row r="23" spans="1:17">
      <c r="A23" s="12"/>
      <c r="B23" s="25">
        <v>337.9</v>
      </c>
      <c r="C23" s="20" t="s">
        <v>24</v>
      </c>
      <c r="D23" s="46">
        <v>6276</v>
      </c>
      <c r="E23" s="46">
        <v>654153</v>
      </c>
      <c r="F23" s="46">
        <v>0</v>
      </c>
      <c r="G23" s="46">
        <v>3635190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4295619</v>
      </c>
      <c r="P23" s="47">
        <f t="shared" si="1"/>
        <v>310.130604288499</v>
      </c>
      <c r="Q23" s="9"/>
    </row>
    <row r="24" spans="1:17" ht="15.75">
      <c r="A24" s="29" t="s">
        <v>29</v>
      </c>
      <c r="B24" s="30"/>
      <c r="C24" s="31"/>
      <c r="D24" s="32">
        <f t="shared" ref="D24:N24" si="6">SUM(D25:D29)</f>
        <v>3110156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2960129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6"/>
        <v>0</v>
      </c>
      <c r="O24" s="32">
        <f t="shared" si="4"/>
        <v>6070285</v>
      </c>
      <c r="P24" s="45">
        <f t="shared" si="1"/>
        <v>438.25608259331455</v>
      </c>
      <c r="Q24" s="10"/>
    </row>
    <row r="25" spans="1:17">
      <c r="A25" s="12"/>
      <c r="B25" s="25">
        <v>341.3</v>
      </c>
      <c r="C25" s="20" t="s">
        <v>71</v>
      </c>
      <c r="D25" s="46">
        <v>753748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753748</v>
      </c>
      <c r="P25" s="47">
        <f t="shared" si="1"/>
        <v>54.41830914735398</v>
      </c>
      <c r="Q25" s="9"/>
    </row>
    <row r="26" spans="1:17">
      <c r="A26" s="12"/>
      <c r="B26" s="25">
        <v>342.1</v>
      </c>
      <c r="C26" s="20" t="s">
        <v>33</v>
      </c>
      <c r="D26" s="46">
        <v>2765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2765</v>
      </c>
      <c r="P26" s="47">
        <f t="shared" si="1"/>
        <v>0.19962457584289944</v>
      </c>
      <c r="Q26" s="9"/>
    </row>
    <row r="27" spans="1:17">
      <c r="A27" s="12"/>
      <c r="B27" s="25">
        <v>343.4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2526915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2526915</v>
      </c>
      <c r="P27" s="47">
        <f t="shared" si="1"/>
        <v>182.43556421918996</v>
      </c>
      <c r="Q27" s="9"/>
    </row>
    <row r="28" spans="1:17">
      <c r="A28" s="12"/>
      <c r="B28" s="25">
        <v>343.5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433214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433214</v>
      </c>
      <c r="P28" s="47">
        <f t="shared" si="1"/>
        <v>31.276730921955092</v>
      </c>
      <c r="Q28" s="9"/>
    </row>
    <row r="29" spans="1:17">
      <c r="A29" s="12"/>
      <c r="B29" s="25">
        <v>347.9</v>
      </c>
      <c r="C29" s="20" t="s">
        <v>36</v>
      </c>
      <c r="D29" s="46">
        <v>2353643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2353643</v>
      </c>
      <c r="P29" s="47">
        <f t="shared" si="1"/>
        <v>169.92585372897264</v>
      </c>
      <c r="Q29" s="9"/>
    </row>
    <row r="30" spans="1:17" ht="15.75">
      <c r="A30" s="29" t="s">
        <v>30</v>
      </c>
      <c r="B30" s="30"/>
      <c r="C30" s="31"/>
      <c r="D30" s="32">
        <f t="shared" ref="D30:N30" si="7">SUM(D31:D31)</f>
        <v>792840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7"/>
        <v>0</v>
      </c>
      <c r="O30" s="32">
        <f t="shared" si="4"/>
        <v>792840</v>
      </c>
      <c r="P30" s="45">
        <f t="shared" si="1"/>
        <v>57.240632445310808</v>
      </c>
      <c r="Q30" s="10"/>
    </row>
    <row r="31" spans="1:17">
      <c r="A31" s="13"/>
      <c r="B31" s="39">
        <v>351.1</v>
      </c>
      <c r="C31" s="21" t="s">
        <v>39</v>
      </c>
      <c r="D31" s="46">
        <v>792840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792840</v>
      </c>
      <c r="P31" s="47">
        <f t="shared" si="1"/>
        <v>57.240632445310808</v>
      </c>
      <c r="Q31" s="9"/>
    </row>
    <row r="32" spans="1:17" ht="15.75">
      <c r="A32" s="29" t="s">
        <v>3</v>
      </c>
      <c r="B32" s="30"/>
      <c r="C32" s="31"/>
      <c r="D32" s="32">
        <f t="shared" ref="D32:N32" si="8">SUM(D33:D39)</f>
        <v>504470</v>
      </c>
      <c r="E32" s="32">
        <f t="shared" si="8"/>
        <v>173187</v>
      </c>
      <c r="F32" s="32">
        <f t="shared" si="8"/>
        <v>0</v>
      </c>
      <c r="G32" s="32">
        <f t="shared" si="8"/>
        <v>580</v>
      </c>
      <c r="H32" s="32">
        <f t="shared" si="8"/>
        <v>0</v>
      </c>
      <c r="I32" s="32">
        <f t="shared" si="8"/>
        <v>54</v>
      </c>
      <c r="J32" s="32">
        <f t="shared" si="8"/>
        <v>0</v>
      </c>
      <c r="K32" s="32">
        <f t="shared" si="8"/>
        <v>13199326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 t="shared" si="4"/>
        <v>13877617</v>
      </c>
      <c r="P32" s="45">
        <f t="shared" si="1"/>
        <v>1001.9216663056819</v>
      </c>
      <c r="Q32" s="10"/>
    </row>
    <row r="33" spans="1:120">
      <c r="A33" s="12"/>
      <c r="B33" s="25">
        <v>361.1</v>
      </c>
      <c r="C33" s="20" t="s">
        <v>41</v>
      </c>
      <c r="D33" s="46">
        <v>13092</v>
      </c>
      <c r="E33" s="46">
        <v>3826</v>
      </c>
      <c r="F33" s="46">
        <v>0</v>
      </c>
      <c r="G33" s="46">
        <v>580</v>
      </c>
      <c r="H33" s="46">
        <v>0</v>
      </c>
      <c r="I33" s="46">
        <v>54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17552</v>
      </c>
      <c r="P33" s="47">
        <f t="shared" si="1"/>
        <v>1.267200924121002</v>
      </c>
      <c r="Q33" s="9"/>
    </row>
    <row r="34" spans="1:120">
      <c r="A34" s="12"/>
      <c r="B34" s="25">
        <v>361.2</v>
      </c>
      <c r="C34" s="20" t="s">
        <v>105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852093</v>
      </c>
      <c r="L34" s="46">
        <v>0</v>
      </c>
      <c r="M34" s="46">
        <v>0</v>
      </c>
      <c r="N34" s="46">
        <v>0</v>
      </c>
      <c r="O34" s="46">
        <f t="shared" ref="O34:O39" si="9">SUM(D34:N34)</f>
        <v>852093</v>
      </c>
      <c r="P34" s="47">
        <f t="shared" si="1"/>
        <v>61.518518518518519</v>
      </c>
      <c r="Q34" s="9"/>
    </row>
    <row r="35" spans="1:120">
      <c r="A35" s="12"/>
      <c r="B35" s="25">
        <v>361.3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10653970</v>
      </c>
      <c r="L35" s="46">
        <v>0</v>
      </c>
      <c r="M35" s="46">
        <v>0</v>
      </c>
      <c r="N35" s="46">
        <v>0</v>
      </c>
      <c r="O35" s="46">
        <f t="shared" si="9"/>
        <v>10653970</v>
      </c>
      <c r="P35" s="47">
        <f t="shared" si="1"/>
        <v>769.18417442783914</v>
      </c>
      <c r="Q35" s="9"/>
    </row>
    <row r="36" spans="1:120">
      <c r="A36" s="12"/>
      <c r="B36" s="25">
        <v>362</v>
      </c>
      <c r="C36" s="20" t="s">
        <v>43</v>
      </c>
      <c r="D36" s="46">
        <v>213819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213819</v>
      </c>
      <c r="P36" s="47">
        <f t="shared" si="1"/>
        <v>15.437080355209011</v>
      </c>
      <c r="Q36" s="9"/>
    </row>
    <row r="37" spans="1:120">
      <c r="A37" s="12"/>
      <c r="B37" s="25">
        <v>365</v>
      </c>
      <c r="C37" s="20" t="s">
        <v>79</v>
      </c>
      <c r="D37" s="46">
        <v>1400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1400</v>
      </c>
      <c r="P37" s="47">
        <f t="shared" si="1"/>
        <v>0.10107573460399971</v>
      </c>
      <c r="Q37" s="9"/>
    </row>
    <row r="38" spans="1:120">
      <c r="A38" s="12"/>
      <c r="B38" s="25">
        <v>368</v>
      </c>
      <c r="C38" s="20" t="s">
        <v>106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1692278</v>
      </c>
      <c r="L38" s="46">
        <v>0</v>
      </c>
      <c r="M38" s="46">
        <v>0</v>
      </c>
      <c r="N38" s="46">
        <v>0</v>
      </c>
      <c r="O38" s="46">
        <f t="shared" si="9"/>
        <v>1692278</v>
      </c>
      <c r="P38" s="47">
        <f t="shared" si="1"/>
        <v>122.17731571727673</v>
      </c>
      <c r="Q38" s="9"/>
    </row>
    <row r="39" spans="1:120">
      <c r="A39" s="12"/>
      <c r="B39" s="25">
        <v>369.9</v>
      </c>
      <c r="C39" s="20" t="s">
        <v>45</v>
      </c>
      <c r="D39" s="46">
        <v>276159</v>
      </c>
      <c r="E39" s="46">
        <v>169361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985</v>
      </c>
      <c r="L39" s="46">
        <v>0</v>
      </c>
      <c r="M39" s="46">
        <v>0</v>
      </c>
      <c r="N39" s="46">
        <v>0</v>
      </c>
      <c r="O39" s="46">
        <f t="shared" si="9"/>
        <v>446505</v>
      </c>
      <c r="P39" s="47">
        <f t="shared" si="1"/>
        <v>32.23630062811349</v>
      </c>
      <c r="Q39" s="9"/>
    </row>
    <row r="40" spans="1:120" ht="15.75">
      <c r="A40" s="29" t="s">
        <v>31</v>
      </c>
      <c r="B40" s="30"/>
      <c r="C40" s="31"/>
      <c r="D40" s="32">
        <f t="shared" ref="D40:N40" si="10">SUM(D41:D41)</f>
        <v>0</v>
      </c>
      <c r="E40" s="32">
        <f t="shared" si="10"/>
        <v>125611</v>
      </c>
      <c r="F40" s="32">
        <f t="shared" si="10"/>
        <v>1677217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10"/>
        <v>0</v>
      </c>
      <c r="O40" s="32">
        <f>SUM(D40:N40)</f>
        <v>1802828</v>
      </c>
      <c r="P40" s="45">
        <f t="shared" si="1"/>
        <v>130.15868890332828</v>
      </c>
      <c r="Q40" s="9"/>
    </row>
    <row r="41" spans="1:120" ht="15.75" thickBot="1">
      <c r="A41" s="12"/>
      <c r="B41" s="25">
        <v>381</v>
      </c>
      <c r="C41" s="20" t="s">
        <v>46</v>
      </c>
      <c r="D41" s="46">
        <v>0</v>
      </c>
      <c r="E41" s="46">
        <v>125611</v>
      </c>
      <c r="F41" s="46">
        <v>1677217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1802828</v>
      </c>
      <c r="P41" s="47">
        <f t="shared" si="1"/>
        <v>130.15868890332828</v>
      </c>
      <c r="Q41" s="9"/>
    </row>
    <row r="42" spans="1:120" ht="16.5" thickBot="1">
      <c r="A42" s="14" t="s">
        <v>37</v>
      </c>
      <c r="B42" s="23"/>
      <c r="C42" s="22"/>
      <c r="D42" s="15">
        <f t="shared" ref="D42:N42" si="11">SUM(D5,D13,D18,D24,D30,D32,D40)</f>
        <v>19427493</v>
      </c>
      <c r="E42" s="15">
        <f t="shared" si="11"/>
        <v>2668962</v>
      </c>
      <c r="F42" s="15">
        <f t="shared" si="11"/>
        <v>1677217</v>
      </c>
      <c r="G42" s="15">
        <f t="shared" si="11"/>
        <v>3635770</v>
      </c>
      <c r="H42" s="15">
        <f t="shared" si="11"/>
        <v>0</v>
      </c>
      <c r="I42" s="15">
        <f t="shared" si="11"/>
        <v>2960183</v>
      </c>
      <c r="J42" s="15">
        <f t="shared" si="11"/>
        <v>0</v>
      </c>
      <c r="K42" s="15">
        <f t="shared" si="11"/>
        <v>13199326</v>
      </c>
      <c r="L42" s="15">
        <f t="shared" si="11"/>
        <v>0</v>
      </c>
      <c r="M42" s="15">
        <f t="shared" si="11"/>
        <v>0</v>
      </c>
      <c r="N42" s="15">
        <f t="shared" si="11"/>
        <v>0</v>
      </c>
      <c r="O42" s="15">
        <f>SUM(D42:N42)</f>
        <v>43568951</v>
      </c>
      <c r="P42" s="38">
        <f t="shared" si="1"/>
        <v>3145.5455201790483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8" t="s">
        <v>107</v>
      </c>
      <c r="N44" s="48"/>
      <c r="O44" s="48"/>
      <c r="P44" s="43">
        <v>13851</v>
      </c>
    </row>
    <row r="45" spans="1:120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1"/>
    </row>
    <row r="46" spans="1:120" ht="15.75" customHeight="1" thickBot="1">
      <c r="A46" s="52" t="s">
        <v>59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4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11042963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11042963</v>
      </c>
      <c r="O5" s="33">
        <f t="shared" ref="O5:O40" si="1">(N5/O$42)</f>
        <v>774.67295685724309</v>
      </c>
      <c r="P5" s="6"/>
    </row>
    <row r="6" spans="1:133">
      <c r="A6" s="12"/>
      <c r="B6" s="25">
        <v>311</v>
      </c>
      <c r="C6" s="20" t="s">
        <v>2</v>
      </c>
      <c r="D6" s="46">
        <v>8800684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8800684</v>
      </c>
      <c r="O6" s="47">
        <f t="shared" si="1"/>
        <v>617.37523675903196</v>
      </c>
      <c r="P6" s="9"/>
    </row>
    <row r="7" spans="1:133">
      <c r="A7" s="12"/>
      <c r="B7" s="25">
        <v>312.41000000000003</v>
      </c>
      <c r="C7" s="20" t="s">
        <v>10</v>
      </c>
      <c r="D7" s="46">
        <v>345315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345315</v>
      </c>
      <c r="O7" s="47">
        <f t="shared" si="1"/>
        <v>24.224131883549632</v>
      </c>
      <c r="P7" s="9"/>
    </row>
    <row r="8" spans="1:133">
      <c r="A8" s="12"/>
      <c r="B8" s="25">
        <v>314.10000000000002</v>
      </c>
      <c r="C8" s="20" t="s">
        <v>11</v>
      </c>
      <c r="D8" s="46">
        <v>1050691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1050691</v>
      </c>
      <c r="O8" s="47">
        <f t="shared" si="1"/>
        <v>73.706839705366534</v>
      </c>
      <c r="P8" s="9"/>
    </row>
    <row r="9" spans="1:133">
      <c r="A9" s="12"/>
      <c r="B9" s="25">
        <v>314.3</v>
      </c>
      <c r="C9" s="20" t="s">
        <v>12</v>
      </c>
      <c r="D9" s="46">
        <v>224403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224403</v>
      </c>
      <c r="O9" s="47">
        <f t="shared" si="1"/>
        <v>15.742055419151175</v>
      </c>
      <c r="P9" s="9"/>
    </row>
    <row r="10" spans="1:133">
      <c r="A10" s="12"/>
      <c r="B10" s="25">
        <v>314.39999999999998</v>
      </c>
      <c r="C10" s="20" t="s">
        <v>13</v>
      </c>
      <c r="D10" s="46">
        <v>41127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41127</v>
      </c>
      <c r="O10" s="47">
        <f t="shared" si="1"/>
        <v>2.8850929498421607</v>
      </c>
      <c r="P10" s="9"/>
    </row>
    <row r="11" spans="1:133">
      <c r="A11" s="12"/>
      <c r="B11" s="25">
        <v>315</v>
      </c>
      <c r="C11" s="20" t="s">
        <v>67</v>
      </c>
      <c r="D11" s="46">
        <v>492563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492563</v>
      </c>
      <c r="O11" s="47">
        <f t="shared" si="1"/>
        <v>34.553700455980355</v>
      </c>
      <c r="P11" s="9"/>
    </row>
    <row r="12" spans="1:133">
      <c r="A12" s="12"/>
      <c r="B12" s="25">
        <v>316</v>
      </c>
      <c r="C12" s="20" t="s">
        <v>68</v>
      </c>
      <c r="D12" s="46">
        <v>88180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88180</v>
      </c>
      <c r="O12" s="47">
        <f t="shared" si="1"/>
        <v>6.1858996843212903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920053</v>
      </c>
      <c r="E13" s="32">
        <f t="shared" si="3"/>
        <v>774185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1694238</v>
      </c>
      <c r="O13" s="45">
        <f t="shared" si="1"/>
        <v>118.8521922132585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774185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774185</v>
      </c>
      <c r="O14" s="47">
        <f t="shared" si="1"/>
        <v>54.309715889161694</v>
      </c>
      <c r="P14" s="9"/>
    </row>
    <row r="15" spans="1:133">
      <c r="A15" s="12"/>
      <c r="B15" s="25">
        <v>323.10000000000002</v>
      </c>
      <c r="C15" s="20" t="s">
        <v>17</v>
      </c>
      <c r="D15" s="46">
        <v>780618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780618</v>
      </c>
      <c r="O15" s="47">
        <f t="shared" si="1"/>
        <v>54.760996141704666</v>
      </c>
      <c r="P15" s="9"/>
    </row>
    <row r="16" spans="1:133">
      <c r="A16" s="12"/>
      <c r="B16" s="25">
        <v>323.39999999999998</v>
      </c>
      <c r="C16" s="20" t="s">
        <v>18</v>
      </c>
      <c r="D16" s="46">
        <v>20170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20170</v>
      </c>
      <c r="O16" s="47">
        <f t="shared" si="1"/>
        <v>1.4149421255699755</v>
      </c>
      <c r="P16" s="9"/>
    </row>
    <row r="17" spans="1:16">
      <c r="A17" s="12"/>
      <c r="B17" s="25">
        <v>323.7</v>
      </c>
      <c r="C17" s="20" t="s">
        <v>19</v>
      </c>
      <c r="D17" s="46">
        <v>119265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119265</v>
      </c>
      <c r="O17" s="47">
        <f t="shared" si="1"/>
        <v>8.3665380568221668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SUM(D19:D23)</f>
        <v>1750293</v>
      </c>
      <c r="E18" s="32">
        <f t="shared" si="5"/>
        <v>993179</v>
      </c>
      <c r="F18" s="32">
        <f t="shared" si="5"/>
        <v>0</v>
      </c>
      <c r="G18" s="32">
        <f t="shared" si="5"/>
        <v>1239049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3982521</v>
      </c>
      <c r="O18" s="45">
        <f t="shared" si="1"/>
        <v>279.37713083128727</v>
      </c>
      <c r="P18" s="10"/>
    </row>
    <row r="19" spans="1:16">
      <c r="A19" s="12"/>
      <c r="B19" s="25">
        <v>331.9</v>
      </c>
      <c r="C19" s="20" t="s">
        <v>21</v>
      </c>
      <c r="D19" s="46">
        <v>0</v>
      </c>
      <c r="E19" s="46">
        <v>294227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294227</v>
      </c>
      <c r="O19" s="47">
        <f t="shared" si="1"/>
        <v>20.640266573132234</v>
      </c>
      <c r="P19" s="9"/>
    </row>
    <row r="20" spans="1:16">
      <c r="A20" s="12"/>
      <c r="B20" s="25">
        <v>332</v>
      </c>
      <c r="C20" s="20" t="s">
        <v>92</v>
      </c>
      <c r="D20" s="46">
        <v>290605</v>
      </c>
      <c r="E20" s="46">
        <v>141943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432548</v>
      </c>
      <c r="O20" s="47">
        <f t="shared" si="1"/>
        <v>30.343598737285163</v>
      </c>
      <c r="P20" s="9"/>
    </row>
    <row r="21" spans="1:16">
      <c r="A21" s="12"/>
      <c r="B21" s="25">
        <v>335.12</v>
      </c>
      <c r="C21" s="20" t="s">
        <v>69</v>
      </c>
      <c r="D21" s="46">
        <v>469372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469372</v>
      </c>
      <c r="O21" s="47">
        <f t="shared" si="1"/>
        <v>32.926832690284108</v>
      </c>
      <c r="P21" s="9"/>
    </row>
    <row r="22" spans="1:16">
      <c r="A22" s="12"/>
      <c r="B22" s="25">
        <v>335.18</v>
      </c>
      <c r="C22" s="20" t="s">
        <v>70</v>
      </c>
      <c r="D22" s="46">
        <v>967813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967813</v>
      </c>
      <c r="O22" s="47">
        <f t="shared" si="1"/>
        <v>67.892879691336375</v>
      </c>
      <c r="P22" s="9"/>
    </row>
    <row r="23" spans="1:16">
      <c r="A23" s="12"/>
      <c r="B23" s="25">
        <v>337.9</v>
      </c>
      <c r="C23" s="20" t="s">
        <v>24</v>
      </c>
      <c r="D23" s="46">
        <v>22503</v>
      </c>
      <c r="E23" s="46">
        <v>557009</v>
      </c>
      <c r="F23" s="46">
        <v>0</v>
      </c>
      <c r="G23" s="46">
        <v>1239049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1818561</v>
      </c>
      <c r="O23" s="47">
        <f t="shared" si="1"/>
        <v>127.57355313924938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SUM(D25:D29)</f>
        <v>2109875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2782286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4892161</v>
      </c>
      <c r="O24" s="45">
        <f t="shared" si="1"/>
        <v>343.18912662223784</v>
      </c>
      <c r="P24" s="10"/>
    </row>
    <row r="25" spans="1:16">
      <c r="A25" s="12"/>
      <c r="B25" s="25">
        <v>341.3</v>
      </c>
      <c r="C25" s="20" t="s">
        <v>71</v>
      </c>
      <c r="D25" s="46">
        <v>744677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744677</v>
      </c>
      <c r="O25" s="47">
        <f t="shared" si="1"/>
        <v>52.239705366538054</v>
      </c>
      <c r="P25" s="9"/>
    </row>
    <row r="26" spans="1:16">
      <c r="A26" s="12"/>
      <c r="B26" s="25">
        <v>342.1</v>
      </c>
      <c r="C26" s="20" t="s">
        <v>33</v>
      </c>
      <c r="D26" s="46">
        <v>15857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15857</v>
      </c>
      <c r="O26" s="47">
        <f t="shared" si="1"/>
        <v>1.1123816204840407</v>
      </c>
      <c r="P26" s="9"/>
    </row>
    <row r="27" spans="1:16">
      <c r="A27" s="12"/>
      <c r="B27" s="25">
        <v>343.4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2343728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2343728</v>
      </c>
      <c r="O27" s="47">
        <f t="shared" si="1"/>
        <v>164.41445106980007</v>
      </c>
      <c r="P27" s="9"/>
    </row>
    <row r="28" spans="1:16">
      <c r="A28" s="12"/>
      <c r="B28" s="25">
        <v>343.5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438558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438558</v>
      </c>
      <c r="O28" s="47">
        <f t="shared" si="1"/>
        <v>30.765205191160995</v>
      </c>
      <c r="P28" s="9"/>
    </row>
    <row r="29" spans="1:16">
      <c r="A29" s="12"/>
      <c r="B29" s="25">
        <v>347.9</v>
      </c>
      <c r="C29" s="20" t="s">
        <v>36</v>
      </c>
      <c r="D29" s="46">
        <v>1349341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1349341</v>
      </c>
      <c r="O29" s="47">
        <f t="shared" si="1"/>
        <v>94.65738337425465</v>
      </c>
      <c r="P29" s="9"/>
    </row>
    <row r="30" spans="1:16" ht="15.75">
      <c r="A30" s="29" t="s">
        <v>30</v>
      </c>
      <c r="B30" s="30"/>
      <c r="C30" s="31"/>
      <c r="D30" s="32">
        <f t="shared" ref="D30:M30" si="7">SUM(D31:D31)</f>
        <v>744037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744037</v>
      </c>
      <c r="O30" s="45">
        <f t="shared" si="1"/>
        <v>52.194808839003855</v>
      </c>
      <c r="P30" s="10"/>
    </row>
    <row r="31" spans="1:16">
      <c r="A31" s="13"/>
      <c r="B31" s="39">
        <v>351.1</v>
      </c>
      <c r="C31" s="21" t="s">
        <v>39</v>
      </c>
      <c r="D31" s="46">
        <v>744037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744037</v>
      </c>
      <c r="O31" s="47">
        <f t="shared" si="1"/>
        <v>52.194808839003855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SUM(D33:D36)</f>
        <v>445735</v>
      </c>
      <c r="E32" s="32">
        <f t="shared" si="8"/>
        <v>87749</v>
      </c>
      <c r="F32" s="32">
        <f t="shared" si="8"/>
        <v>0</v>
      </c>
      <c r="G32" s="32">
        <f t="shared" si="8"/>
        <v>12795</v>
      </c>
      <c r="H32" s="32">
        <f t="shared" si="8"/>
        <v>0</v>
      </c>
      <c r="I32" s="32">
        <f t="shared" si="8"/>
        <v>16357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562636</v>
      </c>
      <c r="O32" s="45">
        <f t="shared" si="1"/>
        <v>39.46937916520519</v>
      </c>
      <c r="P32" s="10"/>
    </row>
    <row r="33" spans="1:119">
      <c r="A33" s="12"/>
      <c r="B33" s="25">
        <v>361.1</v>
      </c>
      <c r="C33" s="20" t="s">
        <v>41</v>
      </c>
      <c r="D33" s="46">
        <v>42767</v>
      </c>
      <c r="E33" s="46">
        <v>9493</v>
      </c>
      <c r="F33" s="46">
        <v>0</v>
      </c>
      <c r="G33" s="46">
        <v>12795</v>
      </c>
      <c r="H33" s="46">
        <v>0</v>
      </c>
      <c r="I33" s="46">
        <v>2382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67437</v>
      </c>
      <c r="O33" s="47">
        <f t="shared" si="1"/>
        <v>4.7307611364433528</v>
      </c>
      <c r="P33" s="9"/>
    </row>
    <row r="34" spans="1:119">
      <c r="A34" s="12"/>
      <c r="B34" s="25">
        <v>362</v>
      </c>
      <c r="C34" s="20" t="s">
        <v>43</v>
      </c>
      <c r="D34" s="46">
        <v>174570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174570</v>
      </c>
      <c r="O34" s="47">
        <f t="shared" si="1"/>
        <v>12.246229393195369</v>
      </c>
      <c r="P34" s="9"/>
    </row>
    <row r="35" spans="1:119">
      <c r="A35" s="12"/>
      <c r="B35" s="25">
        <v>365</v>
      </c>
      <c r="C35" s="20" t="s">
        <v>79</v>
      </c>
      <c r="D35" s="46">
        <v>19375</v>
      </c>
      <c r="E35" s="46">
        <v>0</v>
      </c>
      <c r="F35" s="46">
        <v>0</v>
      </c>
      <c r="G35" s="46">
        <v>0</v>
      </c>
      <c r="H35" s="46">
        <v>0</v>
      </c>
      <c r="I35" s="46">
        <v>13975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33350</v>
      </c>
      <c r="O35" s="47">
        <f t="shared" si="1"/>
        <v>2.3395299894773762</v>
      </c>
      <c r="P35" s="9"/>
    </row>
    <row r="36" spans="1:119">
      <c r="A36" s="12"/>
      <c r="B36" s="25">
        <v>369.9</v>
      </c>
      <c r="C36" s="20" t="s">
        <v>45</v>
      </c>
      <c r="D36" s="46">
        <v>209023</v>
      </c>
      <c r="E36" s="46">
        <v>78256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287279</v>
      </c>
      <c r="O36" s="47">
        <f t="shared" si="1"/>
        <v>20.15285864608909</v>
      </c>
      <c r="P36" s="9"/>
    </row>
    <row r="37" spans="1:119" ht="15.75">
      <c r="A37" s="29" t="s">
        <v>31</v>
      </c>
      <c r="B37" s="30"/>
      <c r="C37" s="31"/>
      <c r="D37" s="32">
        <f t="shared" ref="D37:M37" si="9">SUM(D38:D39)</f>
        <v>555419</v>
      </c>
      <c r="E37" s="32">
        <f t="shared" si="9"/>
        <v>233409</v>
      </c>
      <c r="F37" s="32">
        <f t="shared" si="9"/>
        <v>1417369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2206197</v>
      </c>
      <c r="O37" s="45">
        <f t="shared" si="1"/>
        <v>154.76653805682216</v>
      </c>
      <c r="P37" s="9"/>
    </row>
    <row r="38" spans="1:119">
      <c r="A38" s="12"/>
      <c r="B38" s="25">
        <v>381</v>
      </c>
      <c r="C38" s="20" t="s">
        <v>46</v>
      </c>
      <c r="D38" s="46">
        <v>0</v>
      </c>
      <c r="E38" s="46">
        <v>233409</v>
      </c>
      <c r="F38" s="46">
        <v>1417369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1650778</v>
      </c>
      <c r="O38" s="47">
        <f t="shared" si="1"/>
        <v>115.80343739038933</v>
      </c>
      <c r="P38" s="9"/>
    </row>
    <row r="39" spans="1:119" ht="15.75" thickBot="1">
      <c r="A39" s="12"/>
      <c r="B39" s="25">
        <v>384</v>
      </c>
      <c r="C39" s="20" t="s">
        <v>57</v>
      </c>
      <c r="D39" s="46">
        <v>555419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555419</v>
      </c>
      <c r="O39" s="47">
        <f t="shared" si="1"/>
        <v>38.96310066643283</v>
      </c>
      <c r="P39" s="9"/>
    </row>
    <row r="40" spans="1:119" ht="16.5" thickBot="1">
      <c r="A40" s="14" t="s">
        <v>37</v>
      </c>
      <c r="B40" s="23"/>
      <c r="C40" s="22"/>
      <c r="D40" s="15">
        <f t="shared" ref="D40:M40" si="10">SUM(D5,D13,D18,D24,D30,D32,D37)</f>
        <v>17568375</v>
      </c>
      <c r="E40" s="15">
        <f t="shared" si="10"/>
        <v>2088522</v>
      </c>
      <c r="F40" s="15">
        <f t="shared" si="10"/>
        <v>1417369</v>
      </c>
      <c r="G40" s="15">
        <f t="shared" si="10"/>
        <v>1251844</v>
      </c>
      <c r="H40" s="15">
        <f t="shared" si="10"/>
        <v>0</v>
      </c>
      <c r="I40" s="15">
        <f t="shared" si="10"/>
        <v>2798643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25124753</v>
      </c>
      <c r="O40" s="38">
        <f t="shared" si="1"/>
        <v>1762.5221325850578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93</v>
      </c>
      <c r="M42" s="48"/>
      <c r="N42" s="48"/>
      <c r="O42" s="43">
        <v>14255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59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10877106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10877106</v>
      </c>
      <c r="O5" s="33">
        <f t="shared" ref="O5:O39" si="1">(N5/O$41)</f>
        <v>764.00266910163657</v>
      </c>
      <c r="P5" s="6"/>
    </row>
    <row r="6" spans="1:133">
      <c r="A6" s="12"/>
      <c r="B6" s="25">
        <v>311</v>
      </c>
      <c r="C6" s="20" t="s">
        <v>2</v>
      </c>
      <c r="D6" s="46">
        <v>8596839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8596839</v>
      </c>
      <c r="O6" s="47">
        <f t="shared" si="1"/>
        <v>603.83781695581933</v>
      </c>
      <c r="P6" s="9"/>
    </row>
    <row r="7" spans="1:133">
      <c r="A7" s="12"/>
      <c r="B7" s="25">
        <v>312.41000000000003</v>
      </c>
      <c r="C7" s="20" t="s">
        <v>10</v>
      </c>
      <c r="D7" s="46">
        <v>385864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385864</v>
      </c>
      <c r="O7" s="47">
        <f t="shared" si="1"/>
        <v>27.102900892041863</v>
      </c>
      <c r="P7" s="9"/>
    </row>
    <row r="8" spans="1:133">
      <c r="A8" s="12"/>
      <c r="B8" s="25">
        <v>314.10000000000002</v>
      </c>
      <c r="C8" s="20" t="s">
        <v>11</v>
      </c>
      <c r="D8" s="46">
        <v>1044920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1044920</v>
      </c>
      <c r="O8" s="47">
        <f t="shared" si="1"/>
        <v>73.394675844630186</v>
      </c>
      <c r="P8" s="9"/>
    </row>
    <row r="9" spans="1:133">
      <c r="A9" s="12"/>
      <c r="B9" s="25">
        <v>314.3</v>
      </c>
      <c r="C9" s="20" t="s">
        <v>12</v>
      </c>
      <c r="D9" s="46">
        <v>204810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204810</v>
      </c>
      <c r="O9" s="47">
        <f t="shared" si="1"/>
        <v>14.385755426002669</v>
      </c>
      <c r="P9" s="9"/>
    </row>
    <row r="10" spans="1:133">
      <c r="A10" s="12"/>
      <c r="B10" s="25">
        <v>314.39999999999998</v>
      </c>
      <c r="C10" s="20" t="s">
        <v>13</v>
      </c>
      <c r="D10" s="46">
        <v>31758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31758</v>
      </c>
      <c r="O10" s="47">
        <f t="shared" si="1"/>
        <v>2.2306665730139779</v>
      </c>
      <c r="P10" s="9"/>
    </row>
    <row r="11" spans="1:133">
      <c r="A11" s="12"/>
      <c r="B11" s="25">
        <v>315</v>
      </c>
      <c r="C11" s="20" t="s">
        <v>67</v>
      </c>
      <c r="D11" s="46">
        <v>509629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509629</v>
      </c>
      <c r="O11" s="47">
        <f t="shared" si="1"/>
        <v>35.796094682868585</v>
      </c>
      <c r="P11" s="9"/>
    </row>
    <row r="12" spans="1:133">
      <c r="A12" s="12"/>
      <c r="B12" s="25">
        <v>316</v>
      </c>
      <c r="C12" s="20" t="s">
        <v>68</v>
      </c>
      <c r="D12" s="46">
        <v>103286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103286</v>
      </c>
      <c r="O12" s="47">
        <f t="shared" si="1"/>
        <v>7.2547587272599561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1038156</v>
      </c>
      <c r="E13" s="32">
        <f t="shared" si="3"/>
        <v>1001079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9" si="4">SUM(D13:M13)</f>
        <v>2039235</v>
      </c>
      <c r="O13" s="45">
        <f t="shared" si="1"/>
        <v>143.2348809440191</v>
      </c>
      <c r="P13" s="10"/>
    </row>
    <row r="14" spans="1:133">
      <c r="A14" s="12"/>
      <c r="B14" s="25">
        <v>322</v>
      </c>
      <c r="C14" s="20" t="s">
        <v>0</v>
      </c>
      <c r="D14" s="46">
        <v>53845</v>
      </c>
      <c r="E14" s="46">
        <v>1001079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1054924</v>
      </c>
      <c r="O14" s="47">
        <f t="shared" si="1"/>
        <v>74.09735197021844</v>
      </c>
      <c r="P14" s="9"/>
    </row>
    <row r="15" spans="1:133">
      <c r="A15" s="12"/>
      <c r="B15" s="25">
        <v>323.10000000000002</v>
      </c>
      <c r="C15" s="20" t="s">
        <v>17</v>
      </c>
      <c r="D15" s="46">
        <v>835192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835192</v>
      </c>
      <c r="O15" s="47">
        <f t="shared" si="1"/>
        <v>58.663482475240571</v>
      </c>
      <c r="P15" s="9"/>
    </row>
    <row r="16" spans="1:133">
      <c r="A16" s="12"/>
      <c r="B16" s="25">
        <v>323.39999999999998</v>
      </c>
      <c r="C16" s="20" t="s">
        <v>18</v>
      </c>
      <c r="D16" s="46">
        <v>15279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15279</v>
      </c>
      <c r="O16" s="47">
        <f t="shared" si="1"/>
        <v>1.073189576455714</v>
      </c>
      <c r="P16" s="9"/>
    </row>
    <row r="17" spans="1:16">
      <c r="A17" s="12"/>
      <c r="B17" s="25">
        <v>323.7</v>
      </c>
      <c r="C17" s="20" t="s">
        <v>19</v>
      </c>
      <c r="D17" s="46">
        <v>133840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133840</v>
      </c>
      <c r="O17" s="47">
        <f t="shared" si="1"/>
        <v>9.4008569221043761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SUM(D19:D22)</f>
        <v>1685949</v>
      </c>
      <c r="E18" s="32">
        <f t="shared" si="5"/>
        <v>3242048</v>
      </c>
      <c r="F18" s="32">
        <f t="shared" si="5"/>
        <v>0</v>
      </c>
      <c r="G18" s="32">
        <f t="shared" si="5"/>
        <v>474750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5402747</v>
      </c>
      <c r="O18" s="45">
        <f t="shared" si="1"/>
        <v>379.48633841399169</v>
      </c>
      <c r="P18" s="10"/>
    </row>
    <row r="19" spans="1:16">
      <c r="A19" s="12"/>
      <c r="B19" s="25">
        <v>331.9</v>
      </c>
      <c r="C19" s="20" t="s">
        <v>21</v>
      </c>
      <c r="D19" s="46">
        <v>0</v>
      </c>
      <c r="E19" s="46">
        <v>2524467</v>
      </c>
      <c r="F19" s="46">
        <v>0</v>
      </c>
      <c r="G19" s="46">
        <v>474750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2999217</v>
      </c>
      <c r="O19" s="47">
        <f t="shared" si="1"/>
        <v>210.66355271475732</v>
      </c>
      <c r="P19" s="9"/>
    </row>
    <row r="20" spans="1:16">
      <c r="A20" s="12"/>
      <c r="B20" s="25">
        <v>335.12</v>
      </c>
      <c r="C20" s="20" t="s">
        <v>69</v>
      </c>
      <c r="D20" s="46">
        <v>526397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526397</v>
      </c>
      <c r="O20" s="47">
        <f t="shared" si="1"/>
        <v>36.973870899768208</v>
      </c>
      <c r="P20" s="9"/>
    </row>
    <row r="21" spans="1:16">
      <c r="A21" s="12"/>
      <c r="B21" s="25">
        <v>335.18</v>
      </c>
      <c r="C21" s="20" t="s">
        <v>70</v>
      </c>
      <c r="D21" s="46">
        <v>1128950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1128950</v>
      </c>
      <c r="O21" s="47">
        <f t="shared" si="1"/>
        <v>79.296902437311232</v>
      </c>
      <c r="P21" s="9"/>
    </row>
    <row r="22" spans="1:16">
      <c r="A22" s="12"/>
      <c r="B22" s="25">
        <v>337.9</v>
      </c>
      <c r="C22" s="20" t="s">
        <v>24</v>
      </c>
      <c r="D22" s="46">
        <v>30602</v>
      </c>
      <c r="E22" s="46">
        <v>717581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748183</v>
      </c>
      <c r="O22" s="47">
        <f t="shared" si="1"/>
        <v>52.552012362154947</v>
      </c>
      <c r="P22" s="9"/>
    </row>
    <row r="23" spans="1:16" ht="15.75">
      <c r="A23" s="29" t="s">
        <v>29</v>
      </c>
      <c r="B23" s="30"/>
      <c r="C23" s="31"/>
      <c r="D23" s="32">
        <f t="shared" ref="D23:M23" si="6">SUM(D24:D28)</f>
        <v>2574652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2800727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5375379</v>
      </c>
      <c r="O23" s="45">
        <f t="shared" si="1"/>
        <v>377.56402331951955</v>
      </c>
      <c r="P23" s="10"/>
    </row>
    <row r="24" spans="1:16">
      <c r="A24" s="12"/>
      <c r="B24" s="25">
        <v>341.3</v>
      </c>
      <c r="C24" s="20" t="s">
        <v>71</v>
      </c>
      <c r="D24" s="46">
        <v>650809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650809</v>
      </c>
      <c r="O24" s="47">
        <f t="shared" si="1"/>
        <v>45.712509657933552</v>
      </c>
      <c r="P24" s="9"/>
    </row>
    <row r="25" spans="1:16">
      <c r="A25" s="12"/>
      <c r="B25" s="25">
        <v>342.1</v>
      </c>
      <c r="C25" s="20" t="s">
        <v>33</v>
      </c>
      <c r="D25" s="46">
        <v>19829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19829</v>
      </c>
      <c r="O25" s="47">
        <f t="shared" si="1"/>
        <v>1.3927793776778816</v>
      </c>
      <c r="P25" s="9"/>
    </row>
    <row r="26" spans="1:16">
      <c r="A26" s="12"/>
      <c r="B26" s="25">
        <v>343.4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2366327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2366327</v>
      </c>
      <c r="O26" s="47">
        <f t="shared" si="1"/>
        <v>166.20966495750508</v>
      </c>
      <c r="P26" s="9"/>
    </row>
    <row r="27" spans="1:16">
      <c r="A27" s="12"/>
      <c r="B27" s="25">
        <v>343.5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434400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434400</v>
      </c>
      <c r="O27" s="47">
        <f t="shared" si="1"/>
        <v>30.512046077122989</v>
      </c>
      <c r="P27" s="9"/>
    </row>
    <row r="28" spans="1:16">
      <c r="A28" s="12"/>
      <c r="B28" s="25">
        <v>347.9</v>
      </c>
      <c r="C28" s="20" t="s">
        <v>36</v>
      </c>
      <c r="D28" s="46">
        <v>1904014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1904014</v>
      </c>
      <c r="O28" s="47">
        <f t="shared" si="1"/>
        <v>133.73702324928004</v>
      </c>
      <c r="P28" s="9"/>
    </row>
    <row r="29" spans="1:16" ht="15.75">
      <c r="A29" s="29" t="s">
        <v>30</v>
      </c>
      <c r="B29" s="30"/>
      <c r="C29" s="31"/>
      <c r="D29" s="32">
        <f t="shared" ref="D29:M29" si="7">SUM(D30:D30)</f>
        <v>1003660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1003660</v>
      </c>
      <c r="O29" s="45">
        <f t="shared" si="1"/>
        <v>70.496593383437528</v>
      </c>
      <c r="P29" s="10"/>
    </row>
    <row r="30" spans="1:16">
      <c r="A30" s="13"/>
      <c r="B30" s="39">
        <v>351.1</v>
      </c>
      <c r="C30" s="21" t="s">
        <v>39</v>
      </c>
      <c r="D30" s="46">
        <v>1003660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1003660</v>
      </c>
      <c r="O30" s="47">
        <f t="shared" si="1"/>
        <v>70.496593383437528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SUM(D32:D35)</f>
        <v>592601</v>
      </c>
      <c r="E31" s="32">
        <f t="shared" si="8"/>
        <v>332456</v>
      </c>
      <c r="F31" s="32">
        <f t="shared" si="8"/>
        <v>0</v>
      </c>
      <c r="G31" s="32">
        <f t="shared" si="8"/>
        <v>4477</v>
      </c>
      <c r="H31" s="32">
        <f t="shared" si="8"/>
        <v>0</v>
      </c>
      <c r="I31" s="32">
        <f t="shared" si="8"/>
        <v>1091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930625</v>
      </c>
      <c r="O31" s="45">
        <f t="shared" si="1"/>
        <v>65.366650277446098</v>
      </c>
      <c r="P31" s="10"/>
    </row>
    <row r="32" spans="1:16">
      <c r="A32" s="12"/>
      <c r="B32" s="25">
        <v>361.1</v>
      </c>
      <c r="C32" s="20" t="s">
        <v>41</v>
      </c>
      <c r="D32" s="46">
        <v>43812</v>
      </c>
      <c r="E32" s="46">
        <v>9052</v>
      </c>
      <c r="F32" s="46">
        <v>0</v>
      </c>
      <c r="G32" s="46">
        <v>4477</v>
      </c>
      <c r="H32" s="46">
        <v>0</v>
      </c>
      <c r="I32" s="46">
        <v>1091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58432</v>
      </c>
      <c r="O32" s="47">
        <f t="shared" si="1"/>
        <v>4.1042354428601531</v>
      </c>
      <c r="P32" s="9"/>
    </row>
    <row r="33" spans="1:119">
      <c r="A33" s="12"/>
      <c r="B33" s="25">
        <v>362</v>
      </c>
      <c r="C33" s="20" t="s">
        <v>43</v>
      </c>
      <c r="D33" s="46">
        <v>206316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206316</v>
      </c>
      <c r="O33" s="47">
        <f t="shared" si="1"/>
        <v>14.491536138231369</v>
      </c>
      <c r="P33" s="9"/>
    </row>
    <row r="34" spans="1:119">
      <c r="A34" s="12"/>
      <c r="B34" s="25">
        <v>365</v>
      </c>
      <c r="C34" s="20" t="s">
        <v>79</v>
      </c>
      <c r="D34" s="46">
        <v>209672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209672</v>
      </c>
      <c r="O34" s="47">
        <f t="shared" si="1"/>
        <v>14.727259956451499</v>
      </c>
      <c r="P34" s="9"/>
    </row>
    <row r="35" spans="1:119">
      <c r="A35" s="12"/>
      <c r="B35" s="25">
        <v>369.9</v>
      </c>
      <c r="C35" s="20" t="s">
        <v>45</v>
      </c>
      <c r="D35" s="46">
        <v>132801</v>
      </c>
      <c r="E35" s="46">
        <v>323404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456205</v>
      </c>
      <c r="O35" s="47">
        <f t="shared" si="1"/>
        <v>32.043618739903067</v>
      </c>
      <c r="P35" s="9"/>
    </row>
    <row r="36" spans="1:119" ht="15.75">
      <c r="A36" s="29" t="s">
        <v>31</v>
      </c>
      <c r="B36" s="30"/>
      <c r="C36" s="31"/>
      <c r="D36" s="32">
        <f t="shared" ref="D36:M36" si="9">SUM(D37:D38)</f>
        <v>2146089</v>
      </c>
      <c r="E36" s="32">
        <f t="shared" si="9"/>
        <v>782430</v>
      </c>
      <c r="F36" s="32">
        <f t="shared" si="9"/>
        <v>2636984</v>
      </c>
      <c r="G36" s="32">
        <f t="shared" si="9"/>
        <v>5000000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10565503</v>
      </c>
      <c r="O36" s="45">
        <f t="shared" si="1"/>
        <v>742.11582496312428</v>
      </c>
      <c r="P36" s="9"/>
    </row>
    <row r="37" spans="1:119">
      <c r="A37" s="12"/>
      <c r="B37" s="25">
        <v>381</v>
      </c>
      <c r="C37" s="20" t="s">
        <v>46</v>
      </c>
      <c r="D37" s="46">
        <v>164342</v>
      </c>
      <c r="E37" s="46">
        <v>782430</v>
      </c>
      <c r="F37" s="46">
        <v>2636984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3583756</v>
      </c>
      <c r="O37" s="47">
        <f t="shared" si="1"/>
        <v>251.72128959752757</v>
      </c>
      <c r="P37" s="9"/>
    </row>
    <row r="38" spans="1:119" ht="15.75" thickBot="1">
      <c r="A38" s="12"/>
      <c r="B38" s="25">
        <v>384</v>
      </c>
      <c r="C38" s="20" t="s">
        <v>57</v>
      </c>
      <c r="D38" s="46">
        <v>1981747</v>
      </c>
      <c r="E38" s="46">
        <v>0</v>
      </c>
      <c r="F38" s="46">
        <v>0</v>
      </c>
      <c r="G38" s="46">
        <v>5000000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6981747</v>
      </c>
      <c r="O38" s="47">
        <f t="shared" si="1"/>
        <v>490.39453536559671</v>
      </c>
      <c r="P38" s="9"/>
    </row>
    <row r="39" spans="1:119" ht="16.5" thickBot="1">
      <c r="A39" s="14" t="s">
        <v>37</v>
      </c>
      <c r="B39" s="23"/>
      <c r="C39" s="22"/>
      <c r="D39" s="15">
        <f t="shared" ref="D39:M39" si="10">SUM(D5,D13,D18,D23,D29,D31,D36)</f>
        <v>19918213</v>
      </c>
      <c r="E39" s="15">
        <f t="shared" si="10"/>
        <v>5358013</v>
      </c>
      <c r="F39" s="15">
        <f t="shared" si="10"/>
        <v>2636984</v>
      </c>
      <c r="G39" s="15">
        <f t="shared" si="10"/>
        <v>5479227</v>
      </c>
      <c r="H39" s="15">
        <f t="shared" si="10"/>
        <v>0</v>
      </c>
      <c r="I39" s="15">
        <f t="shared" si="10"/>
        <v>2801818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36194255</v>
      </c>
      <c r="O39" s="38">
        <f t="shared" si="1"/>
        <v>2542.2669804031748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90</v>
      </c>
      <c r="M41" s="48"/>
      <c r="N41" s="48"/>
      <c r="O41" s="43">
        <v>14237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59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10453408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10453408</v>
      </c>
      <c r="O5" s="33">
        <f t="shared" ref="O5:O39" si="1">(N5/O$41)</f>
        <v>736.57046223224347</v>
      </c>
      <c r="P5" s="6"/>
    </row>
    <row r="6" spans="1:133">
      <c r="A6" s="12"/>
      <c r="B6" s="25">
        <v>311</v>
      </c>
      <c r="C6" s="20" t="s">
        <v>2</v>
      </c>
      <c r="D6" s="46">
        <v>8123559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8123559</v>
      </c>
      <c r="O6" s="47">
        <f t="shared" si="1"/>
        <v>572.40410090191654</v>
      </c>
      <c r="P6" s="9"/>
    </row>
    <row r="7" spans="1:133">
      <c r="A7" s="12"/>
      <c r="B7" s="25">
        <v>312.41000000000003</v>
      </c>
      <c r="C7" s="20" t="s">
        <v>10</v>
      </c>
      <c r="D7" s="46">
        <v>384852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384852</v>
      </c>
      <c r="O7" s="47">
        <f t="shared" si="1"/>
        <v>27.117531003382187</v>
      </c>
      <c r="P7" s="9"/>
    </row>
    <row r="8" spans="1:133">
      <c r="A8" s="12"/>
      <c r="B8" s="25">
        <v>314.10000000000002</v>
      </c>
      <c r="C8" s="20" t="s">
        <v>11</v>
      </c>
      <c r="D8" s="46">
        <v>1024369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1024369</v>
      </c>
      <c r="O8" s="47">
        <f t="shared" si="1"/>
        <v>72.179326381059752</v>
      </c>
      <c r="P8" s="9"/>
    </row>
    <row r="9" spans="1:133">
      <c r="A9" s="12"/>
      <c r="B9" s="25">
        <v>314.3</v>
      </c>
      <c r="C9" s="20" t="s">
        <v>12</v>
      </c>
      <c r="D9" s="46">
        <v>207721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207721</v>
      </c>
      <c r="O9" s="47">
        <f t="shared" si="1"/>
        <v>14.636485343855693</v>
      </c>
      <c r="P9" s="9"/>
    </row>
    <row r="10" spans="1:133">
      <c r="A10" s="12"/>
      <c r="B10" s="25">
        <v>314.39999999999998</v>
      </c>
      <c r="C10" s="20" t="s">
        <v>13</v>
      </c>
      <c r="D10" s="46">
        <v>30567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30567</v>
      </c>
      <c r="O10" s="47">
        <f t="shared" si="1"/>
        <v>2.1538190529875987</v>
      </c>
      <c r="P10" s="9"/>
    </row>
    <row r="11" spans="1:133">
      <c r="A11" s="12"/>
      <c r="B11" s="25">
        <v>315</v>
      </c>
      <c r="C11" s="20" t="s">
        <v>67</v>
      </c>
      <c r="D11" s="46">
        <v>589693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589693</v>
      </c>
      <c r="O11" s="47">
        <f t="shared" si="1"/>
        <v>41.551085118376548</v>
      </c>
      <c r="P11" s="9"/>
    </row>
    <row r="12" spans="1:133">
      <c r="A12" s="12"/>
      <c r="B12" s="25">
        <v>316</v>
      </c>
      <c r="C12" s="20" t="s">
        <v>68</v>
      </c>
      <c r="D12" s="46">
        <v>92647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92647</v>
      </c>
      <c r="O12" s="47">
        <f t="shared" si="1"/>
        <v>6.5281144306651635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1012492</v>
      </c>
      <c r="E13" s="32">
        <f t="shared" si="3"/>
        <v>1418490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9" si="4">SUM(D13:M13)</f>
        <v>2430982</v>
      </c>
      <c r="O13" s="45">
        <f t="shared" si="1"/>
        <v>171.29241826381059</v>
      </c>
      <c r="P13" s="10"/>
    </row>
    <row r="14" spans="1:133">
      <c r="A14" s="12"/>
      <c r="B14" s="25">
        <v>322</v>
      </c>
      <c r="C14" s="20" t="s">
        <v>0</v>
      </c>
      <c r="D14" s="46">
        <v>42660</v>
      </c>
      <c r="E14" s="46">
        <v>1418490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1461150</v>
      </c>
      <c r="O14" s="47">
        <f t="shared" si="1"/>
        <v>102.95589064261556</v>
      </c>
      <c r="P14" s="9"/>
    </row>
    <row r="15" spans="1:133">
      <c r="A15" s="12"/>
      <c r="B15" s="25">
        <v>323.10000000000002</v>
      </c>
      <c r="C15" s="20" t="s">
        <v>17</v>
      </c>
      <c r="D15" s="46">
        <v>821022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821022</v>
      </c>
      <c r="O15" s="47">
        <f t="shared" si="1"/>
        <v>57.851042841037206</v>
      </c>
      <c r="P15" s="9"/>
    </row>
    <row r="16" spans="1:133">
      <c r="A16" s="12"/>
      <c r="B16" s="25">
        <v>323.39999999999998</v>
      </c>
      <c r="C16" s="20" t="s">
        <v>18</v>
      </c>
      <c r="D16" s="46">
        <v>13877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13877</v>
      </c>
      <c r="O16" s="47">
        <f t="shared" si="1"/>
        <v>0.97780439684329201</v>
      </c>
      <c r="P16" s="9"/>
    </row>
    <row r="17" spans="1:16">
      <c r="A17" s="12"/>
      <c r="B17" s="25">
        <v>323.7</v>
      </c>
      <c r="C17" s="20" t="s">
        <v>19</v>
      </c>
      <c r="D17" s="46">
        <v>134933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134933</v>
      </c>
      <c r="O17" s="47">
        <f t="shared" si="1"/>
        <v>9.5076803833145433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SUM(D19:D22)</f>
        <v>1652685</v>
      </c>
      <c r="E18" s="32">
        <f t="shared" si="5"/>
        <v>2863384</v>
      </c>
      <c r="F18" s="32">
        <f t="shared" si="5"/>
        <v>0</v>
      </c>
      <c r="G18" s="32">
        <f t="shared" si="5"/>
        <v>817881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5333950</v>
      </c>
      <c r="O18" s="45">
        <f t="shared" si="1"/>
        <v>375.84202367531003</v>
      </c>
      <c r="P18" s="10"/>
    </row>
    <row r="19" spans="1:16">
      <c r="A19" s="12"/>
      <c r="B19" s="25">
        <v>331.9</v>
      </c>
      <c r="C19" s="20" t="s">
        <v>21</v>
      </c>
      <c r="D19" s="46">
        <v>0</v>
      </c>
      <c r="E19" s="46">
        <v>2258211</v>
      </c>
      <c r="F19" s="46">
        <v>0</v>
      </c>
      <c r="G19" s="46">
        <v>681680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2939891</v>
      </c>
      <c r="O19" s="47">
        <f t="shared" si="1"/>
        <v>207.15128241262684</v>
      </c>
      <c r="P19" s="9"/>
    </row>
    <row r="20" spans="1:16">
      <c r="A20" s="12"/>
      <c r="B20" s="25">
        <v>335.12</v>
      </c>
      <c r="C20" s="20" t="s">
        <v>69</v>
      </c>
      <c r="D20" s="46">
        <v>497003</v>
      </c>
      <c r="E20" s="46">
        <v>597011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1094014</v>
      </c>
      <c r="O20" s="47">
        <f t="shared" si="1"/>
        <v>77.086668545659521</v>
      </c>
      <c r="P20" s="9"/>
    </row>
    <row r="21" spans="1:16">
      <c r="A21" s="12"/>
      <c r="B21" s="25">
        <v>335.18</v>
      </c>
      <c r="C21" s="20" t="s">
        <v>70</v>
      </c>
      <c r="D21" s="46">
        <v>1120582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1120582</v>
      </c>
      <c r="O21" s="47">
        <f t="shared" si="1"/>
        <v>78.958709131905294</v>
      </c>
      <c r="P21" s="9"/>
    </row>
    <row r="22" spans="1:16">
      <c r="A22" s="12"/>
      <c r="B22" s="25">
        <v>337.9</v>
      </c>
      <c r="C22" s="20" t="s">
        <v>24</v>
      </c>
      <c r="D22" s="46">
        <v>35100</v>
      </c>
      <c r="E22" s="46">
        <v>8162</v>
      </c>
      <c r="F22" s="46">
        <v>0</v>
      </c>
      <c r="G22" s="46">
        <v>136201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179463</v>
      </c>
      <c r="O22" s="47">
        <f t="shared" si="1"/>
        <v>12.645363585118377</v>
      </c>
      <c r="P22" s="9"/>
    </row>
    <row r="23" spans="1:16" ht="15.75">
      <c r="A23" s="29" t="s">
        <v>29</v>
      </c>
      <c r="B23" s="30"/>
      <c r="C23" s="31"/>
      <c r="D23" s="32">
        <f t="shared" ref="D23:M23" si="6">SUM(D24:D28)</f>
        <v>2313119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2740048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5053167</v>
      </c>
      <c r="O23" s="45">
        <f t="shared" si="1"/>
        <v>356.05742671927845</v>
      </c>
      <c r="P23" s="10"/>
    </row>
    <row r="24" spans="1:16">
      <c r="A24" s="12"/>
      <c r="B24" s="25">
        <v>341.3</v>
      </c>
      <c r="C24" s="20" t="s">
        <v>71</v>
      </c>
      <c r="D24" s="46">
        <v>478365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478365</v>
      </c>
      <c r="O24" s="47">
        <f t="shared" si="1"/>
        <v>33.70666572717024</v>
      </c>
      <c r="P24" s="9"/>
    </row>
    <row r="25" spans="1:16">
      <c r="A25" s="12"/>
      <c r="B25" s="25">
        <v>342.1</v>
      </c>
      <c r="C25" s="20" t="s">
        <v>33</v>
      </c>
      <c r="D25" s="46">
        <v>17971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17971</v>
      </c>
      <c r="O25" s="47">
        <f t="shared" si="1"/>
        <v>1.2662767756482525</v>
      </c>
      <c r="P25" s="9"/>
    </row>
    <row r="26" spans="1:16">
      <c r="A26" s="12"/>
      <c r="B26" s="25">
        <v>343.4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2356926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2356926</v>
      </c>
      <c r="O26" s="47">
        <f t="shared" si="1"/>
        <v>166.07426719278467</v>
      </c>
      <c r="P26" s="9"/>
    </row>
    <row r="27" spans="1:16">
      <c r="A27" s="12"/>
      <c r="B27" s="25">
        <v>343.5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383122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383122</v>
      </c>
      <c r="O27" s="47">
        <f t="shared" si="1"/>
        <v>26.995631341600902</v>
      </c>
      <c r="P27" s="9"/>
    </row>
    <row r="28" spans="1:16">
      <c r="A28" s="12"/>
      <c r="B28" s="25">
        <v>347.9</v>
      </c>
      <c r="C28" s="20" t="s">
        <v>36</v>
      </c>
      <c r="D28" s="46">
        <v>1816783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1816783</v>
      </c>
      <c r="O28" s="47">
        <f t="shared" si="1"/>
        <v>128.0145856820744</v>
      </c>
      <c r="P28" s="9"/>
    </row>
    <row r="29" spans="1:16" ht="15.75">
      <c r="A29" s="29" t="s">
        <v>30</v>
      </c>
      <c r="B29" s="30"/>
      <c r="C29" s="31"/>
      <c r="D29" s="32">
        <f t="shared" ref="D29:M29" si="7">SUM(D30:D30)</f>
        <v>1233494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1233494</v>
      </c>
      <c r="O29" s="45">
        <f t="shared" si="1"/>
        <v>86.914740698985341</v>
      </c>
      <c r="P29" s="10"/>
    </row>
    <row r="30" spans="1:16">
      <c r="A30" s="13"/>
      <c r="B30" s="39">
        <v>351.1</v>
      </c>
      <c r="C30" s="21" t="s">
        <v>39</v>
      </c>
      <c r="D30" s="46">
        <v>1233494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1233494</v>
      </c>
      <c r="O30" s="47">
        <f t="shared" si="1"/>
        <v>86.914740698985341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SUM(D32:D35)</f>
        <v>426261</v>
      </c>
      <c r="E31" s="32">
        <f t="shared" si="8"/>
        <v>378052</v>
      </c>
      <c r="F31" s="32">
        <f t="shared" si="8"/>
        <v>0</v>
      </c>
      <c r="G31" s="32">
        <f t="shared" si="8"/>
        <v>483</v>
      </c>
      <c r="H31" s="32">
        <f t="shared" si="8"/>
        <v>0</v>
      </c>
      <c r="I31" s="32">
        <f t="shared" si="8"/>
        <v>874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805670</v>
      </c>
      <c r="O31" s="45">
        <f t="shared" si="1"/>
        <v>56.769306651634722</v>
      </c>
      <c r="P31" s="10"/>
    </row>
    <row r="32" spans="1:16">
      <c r="A32" s="12"/>
      <c r="B32" s="25">
        <v>361.1</v>
      </c>
      <c r="C32" s="20" t="s">
        <v>41</v>
      </c>
      <c r="D32" s="46">
        <v>17462</v>
      </c>
      <c r="E32" s="46">
        <v>4694</v>
      </c>
      <c r="F32" s="46">
        <v>0</v>
      </c>
      <c r="G32" s="46">
        <v>483</v>
      </c>
      <c r="H32" s="46">
        <v>0</v>
      </c>
      <c r="I32" s="46">
        <v>874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23513</v>
      </c>
      <c r="O32" s="47">
        <f t="shared" si="1"/>
        <v>1.6567784667418264</v>
      </c>
      <c r="P32" s="9"/>
    </row>
    <row r="33" spans="1:119">
      <c r="A33" s="12"/>
      <c r="B33" s="25">
        <v>362</v>
      </c>
      <c r="C33" s="20" t="s">
        <v>43</v>
      </c>
      <c r="D33" s="46">
        <v>242467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242467</v>
      </c>
      <c r="O33" s="47">
        <f t="shared" si="1"/>
        <v>17.084766065388951</v>
      </c>
      <c r="P33" s="9"/>
    </row>
    <row r="34" spans="1:119">
      <c r="A34" s="12"/>
      <c r="B34" s="25">
        <v>365</v>
      </c>
      <c r="C34" s="20" t="s">
        <v>79</v>
      </c>
      <c r="D34" s="46">
        <v>25523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25523</v>
      </c>
      <c r="O34" s="47">
        <f t="shared" si="1"/>
        <v>1.7984075535512964</v>
      </c>
      <c r="P34" s="9"/>
    </row>
    <row r="35" spans="1:119">
      <c r="A35" s="12"/>
      <c r="B35" s="25">
        <v>369.9</v>
      </c>
      <c r="C35" s="20" t="s">
        <v>45</v>
      </c>
      <c r="D35" s="46">
        <v>140809</v>
      </c>
      <c r="E35" s="46">
        <v>373358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514167</v>
      </c>
      <c r="O35" s="47">
        <f t="shared" si="1"/>
        <v>36.229354565952647</v>
      </c>
      <c r="P35" s="9"/>
    </row>
    <row r="36" spans="1:119" ht="15.75">
      <c r="A36" s="29" t="s">
        <v>31</v>
      </c>
      <c r="B36" s="30"/>
      <c r="C36" s="31"/>
      <c r="D36" s="32">
        <f t="shared" ref="D36:M36" si="9">SUM(D37:D38)</f>
        <v>1062611</v>
      </c>
      <c r="E36" s="32">
        <f t="shared" si="9"/>
        <v>1504653</v>
      </c>
      <c r="F36" s="32">
        <f t="shared" si="9"/>
        <v>997162</v>
      </c>
      <c r="G36" s="32">
        <f t="shared" si="9"/>
        <v>151169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3715595</v>
      </c>
      <c r="O36" s="45">
        <f t="shared" si="1"/>
        <v>261.80911781285232</v>
      </c>
      <c r="P36" s="9"/>
    </row>
    <row r="37" spans="1:119">
      <c r="A37" s="12"/>
      <c r="B37" s="25">
        <v>381</v>
      </c>
      <c r="C37" s="20" t="s">
        <v>46</v>
      </c>
      <c r="D37" s="46">
        <v>0</v>
      </c>
      <c r="E37" s="46">
        <v>1504653</v>
      </c>
      <c r="F37" s="46">
        <v>997162</v>
      </c>
      <c r="G37" s="46">
        <v>151169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2652984</v>
      </c>
      <c r="O37" s="47">
        <f t="shared" si="1"/>
        <v>186.93517474633597</v>
      </c>
      <c r="P37" s="9"/>
    </row>
    <row r="38" spans="1:119" ht="15.75" thickBot="1">
      <c r="A38" s="12"/>
      <c r="B38" s="25">
        <v>384</v>
      </c>
      <c r="C38" s="20" t="s">
        <v>57</v>
      </c>
      <c r="D38" s="46">
        <v>1062611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1062611</v>
      </c>
      <c r="O38" s="47">
        <f t="shared" si="1"/>
        <v>74.873943066516347</v>
      </c>
      <c r="P38" s="9"/>
    </row>
    <row r="39" spans="1:119" ht="16.5" thickBot="1">
      <c r="A39" s="14" t="s">
        <v>37</v>
      </c>
      <c r="B39" s="23"/>
      <c r="C39" s="22"/>
      <c r="D39" s="15">
        <f t="shared" ref="D39:M39" si="10">SUM(D5,D13,D18,D23,D29,D31,D36)</f>
        <v>18154070</v>
      </c>
      <c r="E39" s="15">
        <f t="shared" si="10"/>
        <v>6164579</v>
      </c>
      <c r="F39" s="15">
        <f t="shared" si="10"/>
        <v>997162</v>
      </c>
      <c r="G39" s="15">
        <f t="shared" si="10"/>
        <v>969533</v>
      </c>
      <c r="H39" s="15">
        <f t="shared" si="10"/>
        <v>0</v>
      </c>
      <c r="I39" s="15">
        <f t="shared" si="10"/>
        <v>2740922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29026266</v>
      </c>
      <c r="O39" s="38">
        <f t="shared" si="1"/>
        <v>2045.2554960541149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88</v>
      </c>
      <c r="M41" s="48"/>
      <c r="N41" s="48"/>
      <c r="O41" s="43">
        <v>14192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59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9778586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9778586</v>
      </c>
      <c r="O5" s="33">
        <f t="shared" ref="O5:O38" si="1">(N5/O$40)</f>
        <v>687.80938313286913</v>
      </c>
      <c r="P5" s="6"/>
    </row>
    <row r="6" spans="1:133">
      <c r="A6" s="12"/>
      <c r="B6" s="25">
        <v>311</v>
      </c>
      <c r="C6" s="20" t="s">
        <v>2</v>
      </c>
      <c r="D6" s="46">
        <v>7502682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7502682</v>
      </c>
      <c r="O6" s="47">
        <f t="shared" si="1"/>
        <v>527.72610255328129</v>
      </c>
      <c r="P6" s="9"/>
    </row>
    <row r="7" spans="1:133">
      <c r="A7" s="12"/>
      <c r="B7" s="25">
        <v>312.41000000000003</v>
      </c>
      <c r="C7" s="20" t="s">
        <v>10</v>
      </c>
      <c r="D7" s="46">
        <v>390992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390992</v>
      </c>
      <c r="O7" s="47">
        <f t="shared" si="1"/>
        <v>27.501723289020187</v>
      </c>
      <c r="P7" s="9"/>
    </row>
    <row r="8" spans="1:133">
      <c r="A8" s="12"/>
      <c r="B8" s="25">
        <v>314.10000000000002</v>
      </c>
      <c r="C8" s="20" t="s">
        <v>11</v>
      </c>
      <c r="D8" s="46">
        <v>1011633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1011633</v>
      </c>
      <c r="O8" s="47">
        <f t="shared" si="1"/>
        <v>71.156573116691291</v>
      </c>
      <c r="P8" s="9"/>
    </row>
    <row r="9" spans="1:133">
      <c r="A9" s="12"/>
      <c r="B9" s="25">
        <v>314.3</v>
      </c>
      <c r="C9" s="20" t="s">
        <v>12</v>
      </c>
      <c r="D9" s="46">
        <v>205768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205768</v>
      </c>
      <c r="O9" s="47">
        <f t="shared" si="1"/>
        <v>14.473376943096293</v>
      </c>
      <c r="P9" s="9"/>
    </row>
    <row r="10" spans="1:133">
      <c r="A10" s="12"/>
      <c r="B10" s="25">
        <v>314.39999999999998</v>
      </c>
      <c r="C10" s="20" t="s">
        <v>13</v>
      </c>
      <c r="D10" s="46">
        <v>31549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31549</v>
      </c>
      <c r="O10" s="47">
        <f t="shared" si="1"/>
        <v>2.2191038897095026</v>
      </c>
      <c r="P10" s="9"/>
    </row>
    <row r="11" spans="1:133">
      <c r="A11" s="12"/>
      <c r="B11" s="25">
        <v>315</v>
      </c>
      <c r="C11" s="20" t="s">
        <v>67</v>
      </c>
      <c r="D11" s="46">
        <v>545266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545266</v>
      </c>
      <c r="O11" s="47">
        <f t="shared" si="1"/>
        <v>38.353098403319969</v>
      </c>
      <c r="P11" s="9"/>
    </row>
    <row r="12" spans="1:133">
      <c r="A12" s="12"/>
      <c r="B12" s="25">
        <v>316</v>
      </c>
      <c r="C12" s="20" t="s">
        <v>68</v>
      </c>
      <c r="D12" s="46">
        <v>90696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90696</v>
      </c>
      <c r="O12" s="47">
        <f t="shared" si="1"/>
        <v>6.3794049377505804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984697</v>
      </c>
      <c r="E13" s="32">
        <f t="shared" si="3"/>
        <v>1219578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2204275</v>
      </c>
      <c r="O13" s="45">
        <f t="shared" si="1"/>
        <v>155.04501652950694</v>
      </c>
      <c r="P13" s="10"/>
    </row>
    <row r="14" spans="1:133">
      <c r="A14" s="12"/>
      <c r="B14" s="25">
        <v>322</v>
      </c>
      <c r="C14" s="20" t="s">
        <v>0</v>
      </c>
      <c r="D14" s="46">
        <v>39345</v>
      </c>
      <c r="E14" s="46">
        <v>1219578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1258923</v>
      </c>
      <c r="O14" s="47">
        <f t="shared" si="1"/>
        <v>88.550538088204263</v>
      </c>
      <c r="P14" s="9"/>
    </row>
    <row r="15" spans="1:133">
      <c r="A15" s="12"/>
      <c r="B15" s="25">
        <v>323.10000000000002</v>
      </c>
      <c r="C15" s="20" t="s">
        <v>17</v>
      </c>
      <c r="D15" s="46">
        <v>817653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817653</v>
      </c>
      <c r="O15" s="47">
        <f t="shared" si="1"/>
        <v>57.512344376450727</v>
      </c>
      <c r="P15" s="9"/>
    </row>
    <row r="16" spans="1:133">
      <c r="A16" s="12"/>
      <c r="B16" s="25">
        <v>323.39999999999998</v>
      </c>
      <c r="C16" s="20" t="s">
        <v>18</v>
      </c>
      <c r="D16" s="46">
        <v>10098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10098</v>
      </c>
      <c r="O16" s="47">
        <f t="shared" si="1"/>
        <v>0.7102764296265035</v>
      </c>
      <c r="P16" s="9"/>
    </row>
    <row r="17" spans="1:16">
      <c r="A17" s="12"/>
      <c r="B17" s="25">
        <v>323.7</v>
      </c>
      <c r="C17" s="20" t="s">
        <v>19</v>
      </c>
      <c r="D17" s="46">
        <v>117601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117601</v>
      </c>
      <c r="O17" s="47">
        <f t="shared" si="1"/>
        <v>8.2718576352254338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SUM(D19:D22)</f>
        <v>1573590</v>
      </c>
      <c r="E18" s="32">
        <f t="shared" si="5"/>
        <v>833959</v>
      </c>
      <c r="F18" s="32">
        <f t="shared" si="5"/>
        <v>0</v>
      </c>
      <c r="G18" s="32">
        <f t="shared" si="5"/>
        <v>571208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2978757</v>
      </c>
      <c r="O18" s="45">
        <f t="shared" si="1"/>
        <v>209.52078497573328</v>
      </c>
      <c r="P18" s="10"/>
    </row>
    <row r="19" spans="1:16">
      <c r="A19" s="12"/>
      <c r="B19" s="25">
        <v>331.9</v>
      </c>
      <c r="C19" s="20" t="s">
        <v>21</v>
      </c>
      <c r="D19" s="46">
        <v>9000</v>
      </c>
      <c r="E19" s="46">
        <v>260505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269505</v>
      </c>
      <c r="O19" s="47">
        <f t="shared" si="1"/>
        <v>18.956530913694873</v>
      </c>
      <c r="P19" s="9"/>
    </row>
    <row r="20" spans="1:16">
      <c r="A20" s="12"/>
      <c r="B20" s="25">
        <v>335.12</v>
      </c>
      <c r="C20" s="20" t="s">
        <v>69</v>
      </c>
      <c r="D20" s="46">
        <v>485843</v>
      </c>
      <c r="E20" s="46">
        <v>570629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1056472</v>
      </c>
      <c r="O20" s="47">
        <f t="shared" si="1"/>
        <v>74.310473376943094</v>
      </c>
      <c r="P20" s="9"/>
    </row>
    <row r="21" spans="1:16">
      <c r="A21" s="12"/>
      <c r="B21" s="25">
        <v>335.18</v>
      </c>
      <c r="C21" s="20" t="s">
        <v>70</v>
      </c>
      <c r="D21" s="46">
        <v>1078747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1078747</v>
      </c>
      <c r="O21" s="47">
        <f t="shared" si="1"/>
        <v>75.87725961876626</v>
      </c>
      <c r="P21" s="9"/>
    </row>
    <row r="22" spans="1:16">
      <c r="A22" s="12"/>
      <c r="B22" s="25">
        <v>337.9</v>
      </c>
      <c r="C22" s="20" t="s">
        <v>24</v>
      </c>
      <c r="D22" s="46">
        <v>0</v>
      </c>
      <c r="E22" s="46">
        <v>2825</v>
      </c>
      <c r="F22" s="46">
        <v>0</v>
      </c>
      <c r="G22" s="46">
        <v>571208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574033</v>
      </c>
      <c r="O22" s="47">
        <f t="shared" si="1"/>
        <v>40.37652106632904</v>
      </c>
      <c r="P22" s="9"/>
    </row>
    <row r="23" spans="1:16" ht="15.75">
      <c r="A23" s="29" t="s">
        <v>29</v>
      </c>
      <c r="B23" s="30"/>
      <c r="C23" s="31"/>
      <c r="D23" s="32">
        <f t="shared" ref="D23:M23" si="6">SUM(D24:D27)</f>
        <v>2565456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2522075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5087531</v>
      </c>
      <c r="O23" s="45">
        <f t="shared" si="1"/>
        <v>357.84842090455089</v>
      </c>
      <c r="P23" s="10"/>
    </row>
    <row r="24" spans="1:16">
      <c r="A24" s="12"/>
      <c r="B24" s="25">
        <v>341.3</v>
      </c>
      <c r="C24" s="20" t="s">
        <v>71</v>
      </c>
      <c r="D24" s="46">
        <v>766282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766282</v>
      </c>
      <c r="O24" s="47">
        <f t="shared" si="1"/>
        <v>53.898994161918829</v>
      </c>
      <c r="P24" s="9"/>
    </row>
    <row r="25" spans="1:16">
      <c r="A25" s="12"/>
      <c r="B25" s="25">
        <v>343.4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2269968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2269968</v>
      </c>
      <c r="O25" s="47">
        <f t="shared" si="1"/>
        <v>159.66575226841107</v>
      </c>
      <c r="P25" s="9"/>
    </row>
    <row r="26" spans="1:16">
      <c r="A26" s="12"/>
      <c r="B26" s="25">
        <v>343.5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252107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252107</v>
      </c>
      <c r="O26" s="47">
        <f t="shared" si="1"/>
        <v>17.732784694379969</v>
      </c>
      <c r="P26" s="9"/>
    </row>
    <row r="27" spans="1:16">
      <c r="A27" s="12"/>
      <c r="B27" s="25">
        <v>347.9</v>
      </c>
      <c r="C27" s="20" t="s">
        <v>36</v>
      </c>
      <c r="D27" s="46">
        <v>1799174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1799174</v>
      </c>
      <c r="O27" s="47">
        <f t="shared" si="1"/>
        <v>126.55088977984103</v>
      </c>
      <c r="P27" s="9"/>
    </row>
    <row r="28" spans="1:16" ht="15.75">
      <c r="A28" s="29" t="s">
        <v>30</v>
      </c>
      <c r="B28" s="30"/>
      <c r="C28" s="31"/>
      <c r="D28" s="32">
        <f t="shared" ref="D28:M28" si="7">SUM(D29:D29)</f>
        <v>810051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810051</v>
      </c>
      <c r="O28" s="45">
        <f t="shared" si="1"/>
        <v>56.977632411901247</v>
      </c>
      <c r="P28" s="10"/>
    </row>
    <row r="29" spans="1:16">
      <c r="A29" s="13"/>
      <c r="B29" s="39">
        <v>351.1</v>
      </c>
      <c r="C29" s="21" t="s">
        <v>39</v>
      </c>
      <c r="D29" s="46">
        <v>810051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810051</v>
      </c>
      <c r="O29" s="47">
        <f t="shared" si="1"/>
        <v>56.977632411901247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SUM(D31:D34)</f>
        <v>486437</v>
      </c>
      <c r="E30" s="32">
        <f t="shared" si="8"/>
        <v>75903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7704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570044</v>
      </c>
      <c r="O30" s="45">
        <f t="shared" si="1"/>
        <v>40.095941478511641</v>
      </c>
      <c r="P30" s="10"/>
    </row>
    <row r="31" spans="1:16">
      <c r="A31" s="12"/>
      <c r="B31" s="25">
        <v>361.1</v>
      </c>
      <c r="C31" s="20" t="s">
        <v>41</v>
      </c>
      <c r="D31" s="46">
        <v>18837</v>
      </c>
      <c r="E31" s="46">
        <v>2928</v>
      </c>
      <c r="F31" s="46">
        <v>0</v>
      </c>
      <c r="G31" s="46">
        <v>0</v>
      </c>
      <c r="H31" s="46">
        <v>0</v>
      </c>
      <c r="I31" s="46">
        <v>2303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24068</v>
      </c>
      <c r="O31" s="47">
        <f t="shared" si="1"/>
        <v>1.6929028627699234</v>
      </c>
      <c r="P31" s="9"/>
    </row>
    <row r="32" spans="1:16">
      <c r="A32" s="12"/>
      <c r="B32" s="25">
        <v>362</v>
      </c>
      <c r="C32" s="20" t="s">
        <v>43</v>
      </c>
      <c r="D32" s="46">
        <v>257738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257738</v>
      </c>
      <c r="O32" s="47">
        <f t="shared" si="1"/>
        <v>18.128859815713582</v>
      </c>
      <c r="P32" s="9"/>
    </row>
    <row r="33" spans="1:119">
      <c r="A33" s="12"/>
      <c r="B33" s="25">
        <v>365</v>
      </c>
      <c r="C33" s="20" t="s">
        <v>79</v>
      </c>
      <c r="D33" s="46">
        <v>6856</v>
      </c>
      <c r="E33" s="46">
        <v>0</v>
      </c>
      <c r="F33" s="46">
        <v>0</v>
      </c>
      <c r="G33" s="46">
        <v>0</v>
      </c>
      <c r="H33" s="46">
        <v>0</v>
      </c>
      <c r="I33" s="46">
        <v>5401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12257</v>
      </c>
      <c r="O33" s="47">
        <f t="shared" si="1"/>
        <v>0.86213687838503206</v>
      </c>
      <c r="P33" s="9"/>
    </row>
    <row r="34" spans="1:119">
      <c r="A34" s="12"/>
      <c r="B34" s="25">
        <v>369.9</v>
      </c>
      <c r="C34" s="20" t="s">
        <v>45</v>
      </c>
      <c r="D34" s="46">
        <v>203006</v>
      </c>
      <c r="E34" s="46">
        <v>72975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275981</v>
      </c>
      <c r="O34" s="47">
        <f t="shared" si="1"/>
        <v>19.412041921643102</v>
      </c>
      <c r="P34" s="9"/>
    </row>
    <row r="35" spans="1:119" ht="15.75">
      <c r="A35" s="29" t="s">
        <v>31</v>
      </c>
      <c r="B35" s="30"/>
      <c r="C35" s="31"/>
      <c r="D35" s="32">
        <f t="shared" ref="D35:M35" si="9">SUM(D36:D37)</f>
        <v>0</v>
      </c>
      <c r="E35" s="32">
        <f t="shared" si="9"/>
        <v>174145</v>
      </c>
      <c r="F35" s="32">
        <f t="shared" si="9"/>
        <v>938549</v>
      </c>
      <c r="G35" s="32">
        <f t="shared" si="9"/>
        <v>448500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1561194</v>
      </c>
      <c r="O35" s="45">
        <f t="shared" si="1"/>
        <v>109.81177463599916</v>
      </c>
      <c r="P35" s="9"/>
    </row>
    <row r="36" spans="1:119">
      <c r="A36" s="12"/>
      <c r="B36" s="25">
        <v>381</v>
      </c>
      <c r="C36" s="20" t="s">
        <v>46</v>
      </c>
      <c r="D36" s="46">
        <v>0</v>
      </c>
      <c r="E36" s="46">
        <v>174145</v>
      </c>
      <c r="F36" s="46">
        <v>938549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1112694</v>
      </c>
      <c r="O36" s="47">
        <f t="shared" si="1"/>
        <v>78.265034817472042</v>
      </c>
      <c r="P36" s="9"/>
    </row>
    <row r="37" spans="1:119" ht="15.75" thickBot="1">
      <c r="A37" s="12"/>
      <c r="B37" s="25">
        <v>384</v>
      </c>
      <c r="C37" s="20" t="s">
        <v>57</v>
      </c>
      <c r="D37" s="46">
        <v>0</v>
      </c>
      <c r="E37" s="46">
        <v>0</v>
      </c>
      <c r="F37" s="46">
        <v>0</v>
      </c>
      <c r="G37" s="46">
        <v>448500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448500</v>
      </c>
      <c r="O37" s="47">
        <f t="shared" si="1"/>
        <v>31.546739818527115</v>
      </c>
      <c r="P37" s="9"/>
    </row>
    <row r="38" spans="1:119" ht="16.5" thickBot="1">
      <c r="A38" s="14" t="s">
        <v>37</v>
      </c>
      <c r="B38" s="23"/>
      <c r="C38" s="22"/>
      <c r="D38" s="15">
        <f t="shared" ref="D38:M38" si="10">SUM(D5,D13,D18,D23,D28,D30,D35)</f>
        <v>16198817</v>
      </c>
      <c r="E38" s="15">
        <f t="shared" si="10"/>
        <v>2303585</v>
      </c>
      <c r="F38" s="15">
        <f t="shared" si="10"/>
        <v>938549</v>
      </c>
      <c r="G38" s="15">
        <f t="shared" si="10"/>
        <v>1019708</v>
      </c>
      <c r="H38" s="15">
        <f t="shared" si="10"/>
        <v>0</v>
      </c>
      <c r="I38" s="15">
        <f t="shared" si="10"/>
        <v>2529779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22990438</v>
      </c>
      <c r="O38" s="38">
        <f t="shared" si="1"/>
        <v>1617.1089540690723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86</v>
      </c>
      <c r="M40" s="48"/>
      <c r="N40" s="48"/>
      <c r="O40" s="43">
        <v>14217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59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9381113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9381113</v>
      </c>
      <c r="O5" s="33">
        <f t="shared" ref="O5:O39" si="1">(N5/O$41)</f>
        <v>659.99106514703817</v>
      </c>
      <c r="P5" s="6"/>
    </row>
    <row r="6" spans="1:133">
      <c r="A6" s="12"/>
      <c r="B6" s="25">
        <v>311</v>
      </c>
      <c r="C6" s="20" t="s">
        <v>2</v>
      </c>
      <c r="D6" s="46">
        <v>7072951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7072951</v>
      </c>
      <c r="O6" s="47">
        <f t="shared" si="1"/>
        <v>497.60454481497118</v>
      </c>
      <c r="P6" s="9"/>
    </row>
    <row r="7" spans="1:133">
      <c r="A7" s="12"/>
      <c r="B7" s="25">
        <v>312.41000000000003</v>
      </c>
      <c r="C7" s="20" t="s">
        <v>10</v>
      </c>
      <c r="D7" s="46">
        <v>380787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380787</v>
      </c>
      <c r="O7" s="47">
        <f t="shared" si="1"/>
        <v>26.789573659772056</v>
      </c>
      <c r="P7" s="9"/>
    </row>
    <row r="8" spans="1:133">
      <c r="A8" s="12"/>
      <c r="B8" s="25">
        <v>314.10000000000002</v>
      </c>
      <c r="C8" s="20" t="s">
        <v>11</v>
      </c>
      <c r="D8" s="46">
        <v>1001029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1001029</v>
      </c>
      <c r="O8" s="47">
        <f t="shared" si="1"/>
        <v>70.425566343042078</v>
      </c>
      <c r="P8" s="9"/>
    </row>
    <row r="9" spans="1:133">
      <c r="A9" s="12"/>
      <c r="B9" s="25">
        <v>314.3</v>
      </c>
      <c r="C9" s="20" t="s">
        <v>12</v>
      </c>
      <c r="D9" s="46">
        <v>192381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192381</v>
      </c>
      <c r="O9" s="47">
        <f t="shared" si="1"/>
        <v>13.534613761080625</v>
      </c>
      <c r="P9" s="9"/>
    </row>
    <row r="10" spans="1:133">
      <c r="A10" s="12"/>
      <c r="B10" s="25">
        <v>314.39999999999998</v>
      </c>
      <c r="C10" s="20" t="s">
        <v>13</v>
      </c>
      <c r="D10" s="46">
        <v>41795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41795</v>
      </c>
      <c r="O10" s="47">
        <f t="shared" si="1"/>
        <v>2.9404108625298999</v>
      </c>
      <c r="P10" s="9"/>
    </row>
    <row r="11" spans="1:133">
      <c r="A11" s="12"/>
      <c r="B11" s="25">
        <v>315</v>
      </c>
      <c r="C11" s="20" t="s">
        <v>67</v>
      </c>
      <c r="D11" s="46">
        <v>593674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593674</v>
      </c>
      <c r="O11" s="47">
        <f t="shared" si="1"/>
        <v>41.76684958491628</v>
      </c>
      <c r="P11" s="9"/>
    </row>
    <row r="12" spans="1:133">
      <c r="A12" s="12"/>
      <c r="B12" s="25">
        <v>316</v>
      </c>
      <c r="C12" s="20" t="s">
        <v>68</v>
      </c>
      <c r="D12" s="46">
        <v>98496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98496</v>
      </c>
      <c r="O12" s="47">
        <f t="shared" si="1"/>
        <v>6.9295061207260451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956482</v>
      </c>
      <c r="E13" s="32">
        <f t="shared" si="3"/>
        <v>618194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9" si="4">SUM(D13:M13)</f>
        <v>1574676</v>
      </c>
      <c r="O13" s="45">
        <f t="shared" si="1"/>
        <v>110.78345293372732</v>
      </c>
      <c r="P13" s="10"/>
    </row>
    <row r="14" spans="1:133">
      <c r="A14" s="12"/>
      <c r="B14" s="25">
        <v>322</v>
      </c>
      <c r="C14" s="20" t="s">
        <v>0</v>
      </c>
      <c r="D14" s="46">
        <v>41690</v>
      </c>
      <c r="E14" s="46">
        <v>618194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659884</v>
      </c>
      <c r="O14" s="47">
        <f t="shared" si="1"/>
        <v>46.424933164485715</v>
      </c>
      <c r="P14" s="9"/>
    </row>
    <row r="15" spans="1:133">
      <c r="A15" s="12"/>
      <c r="B15" s="25">
        <v>323.10000000000002</v>
      </c>
      <c r="C15" s="20" t="s">
        <v>17</v>
      </c>
      <c r="D15" s="46">
        <v>803217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803217</v>
      </c>
      <c r="O15" s="47">
        <f t="shared" si="1"/>
        <v>56.508864499788942</v>
      </c>
      <c r="P15" s="9"/>
    </row>
    <row r="16" spans="1:133">
      <c r="A16" s="12"/>
      <c r="B16" s="25">
        <v>323.39999999999998</v>
      </c>
      <c r="C16" s="20" t="s">
        <v>18</v>
      </c>
      <c r="D16" s="46">
        <v>8140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8140</v>
      </c>
      <c r="O16" s="47">
        <f t="shared" si="1"/>
        <v>0.57267482763472632</v>
      </c>
      <c r="P16" s="9"/>
    </row>
    <row r="17" spans="1:16">
      <c r="A17" s="12"/>
      <c r="B17" s="25">
        <v>323.7</v>
      </c>
      <c r="C17" s="20" t="s">
        <v>19</v>
      </c>
      <c r="D17" s="46">
        <v>103435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103435</v>
      </c>
      <c r="O17" s="47">
        <f t="shared" si="1"/>
        <v>7.2769804418179262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SUM(D19:D22)</f>
        <v>1563111</v>
      </c>
      <c r="E18" s="32">
        <f t="shared" si="5"/>
        <v>839650</v>
      </c>
      <c r="F18" s="32">
        <f t="shared" si="5"/>
        <v>0</v>
      </c>
      <c r="G18" s="32">
        <f t="shared" si="5"/>
        <v>213580</v>
      </c>
      <c r="H18" s="32">
        <f t="shared" si="5"/>
        <v>0</v>
      </c>
      <c r="I18" s="32">
        <f t="shared" si="5"/>
        <v>469635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3085976</v>
      </c>
      <c r="O18" s="45">
        <f t="shared" si="1"/>
        <v>217.10820317996343</v>
      </c>
      <c r="P18" s="10"/>
    </row>
    <row r="19" spans="1:16">
      <c r="A19" s="12"/>
      <c r="B19" s="25">
        <v>331.9</v>
      </c>
      <c r="C19" s="20" t="s">
        <v>21</v>
      </c>
      <c r="D19" s="46">
        <v>0</v>
      </c>
      <c r="E19" s="46">
        <v>268332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268332</v>
      </c>
      <c r="O19" s="47">
        <f t="shared" si="1"/>
        <v>18.878007598142677</v>
      </c>
      <c r="P19" s="9"/>
    </row>
    <row r="20" spans="1:16">
      <c r="A20" s="12"/>
      <c r="B20" s="25">
        <v>335.12</v>
      </c>
      <c r="C20" s="20" t="s">
        <v>69</v>
      </c>
      <c r="D20" s="46">
        <v>478524</v>
      </c>
      <c r="E20" s="46">
        <v>568229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1046753</v>
      </c>
      <c r="O20" s="47">
        <f t="shared" si="1"/>
        <v>73.642394822006466</v>
      </c>
      <c r="P20" s="9"/>
    </row>
    <row r="21" spans="1:16">
      <c r="A21" s="12"/>
      <c r="B21" s="25">
        <v>335.18</v>
      </c>
      <c r="C21" s="20" t="s">
        <v>70</v>
      </c>
      <c r="D21" s="46">
        <v>1075102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1075102</v>
      </c>
      <c r="O21" s="47">
        <f t="shared" si="1"/>
        <v>75.63683692134515</v>
      </c>
      <c r="P21" s="9"/>
    </row>
    <row r="22" spans="1:16">
      <c r="A22" s="12"/>
      <c r="B22" s="25">
        <v>337.9</v>
      </c>
      <c r="C22" s="20" t="s">
        <v>24</v>
      </c>
      <c r="D22" s="46">
        <v>9485</v>
      </c>
      <c r="E22" s="46">
        <v>3089</v>
      </c>
      <c r="F22" s="46">
        <v>0</v>
      </c>
      <c r="G22" s="46">
        <v>213580</v>
      </c>
      <c r="H22" s="46">
        <v>0</v>
      </c>
      <c r="I22" s="46">
        <v>469635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695789</v>
      </c>
      <c r="O22" s="47">
        <f t="shared" si="1"/>
        <v>48.950963838469114</v>
      </c>
      <c r="P22" s="9"/>
    </row>
    <row r="23" spans="1:16" ht="15.75">
      <c r="A23" s="29" t="s">
        <v>29</v>
      </c>
      <c r="B23" s="30"/>
      <c r="C23" s="31"/>
      <c r="D23" s="32">
        <f t="shared" ref="D23:M23" si="6">SUM(D24:D28)</f>
        <v>2323740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2528887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4852627</v>
      </c>
      <c r="O23" s="45">
        <f t="shared" si="1"/>
        <v>341.39770648656253</v>
      </c>
      <c r="P23" s="10"/>
    </row>
    <row r="24" spans="1:16">
      <c r="A24" s="12"/>
      <c r="B24" s="25">
        <v>341.3</v>
      </c>
      <c r="C24" s="20" t="s">
        <v>71</v>
      </c>
      <c r="D24" s="46">
        <v>733773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733773</v>
      </c>
      <c r="O24" s="47">
        <f t="shared" si="1"/>
        <v>51.623258758970032</v>
      </c>
      <c r="P24" s="9"/>
    </row>
    <row r="25" spans="1:16">
      <c r="A25" s="12"/>
      <c r="B25" s="25">
        <v>342.1</v>
      </c>
      <c r="C25" s="20" t="s">
        <v>33</v>
      </c>
      <c r="D25" s="46">
        <v>17213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17213</v>
      </c>
      <c r="O25" s="47">
        <f t="shared" si="1"/>
        <v>1.2109891656113692</v>
      </c>
      <c r="P25" s="9"/>
    </row>
    <row r="26" spans="1:16">
      <c r="A26" s="12"/>
      <c r="B26" s="25">
        <v>343.4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2277528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2277528</v>
      </c>
      <c r="O26" s="47">
        <f t="shared" si="1"/>
        <v>160.23132123258759</v>
      </c>
      <c r="P26" s="9"/>
    </row>
    <row r="27" spans="1:16">
      <c r="A27" s="12"/>
      <c r="B27" s="25">
        <v>343.5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251359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251359</v>
      </c>
      <c r="O27" s="47">
        <f t="shared" si="1"/>
        <v>17.683903194034052</v>
      </c>
      <c r="P27" s="9"/>
    </row>
    <row r="28" spans="1:16">
      <c r="A28" s="12"/>
      <c r="B28" s="25">
        <v>347.9</v>
      </c>
      <c r="C28" s="20" t="s">
        <v>36</v>
      </c>
      <c r="D28" s="46">
        <v>1572754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1572754</v>
      </c>
      <c r="O28" s="47">
        <f t="shared" si="1"/>
        <v>110.6482341353595</v>
      </c>
      <c r="P28" s="9"/>
    </row>
    <row r="29" spans="1:16" ht="15.75">
      <c r="A29" s="29" t="s">
        <v>30</v>
      </c>
      <c r="B29" s="30"/>
      <c r="C29" s="31"/>
      <c r="D29" s="32">
        <f t="shared" ref="D29:M29" si="7">SUM(D30:D30)</f>
        <v>562757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562757</v>
      </c>
      <c r="O29" s="45">
        <f t="shared" si="1"/>
        <v>39.591740537498239</v>
      </c>
      <c r="P29" s="10"/>
    </row>
    <row r="30" spans="1:16">
      <c r="A30" s="13"/>
      <c r="B30" s="39">
        <v>351.1</v>
      </c>
      <c r="C30" s="21" t="s">
        <v>39</v>
      </c>
      <c r="D30" s="46">
        <v>562757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562757</v>
      </c>
      <c r="O30" s="47">
        <f t="shared" si="1"/>
        <v>39.591740537498239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SUM(D32:D35)</f>
        <v>328885</v>
      </c>
      <c r="E31" s="32">
        <f t="shared" si="8"/>
        <v>75007</v>
      </c>
      <c r="F31" s="32">
        <f t="shared" si="8"/>
        <v>0</v>
      </c>
      <c r="G31" s="32">
        <f t="shared" si="8"/>
        <v>2140</v>
      </c>
      <c r="H31" s="32">
        <f t="shared" si="8"/>
        <v>0</v>
      </c>
      <c r="I31" s="32">
        <f t="shared" si="8"/>
        <v>3667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409699</v>
      </c>
      <c r="O31" s="45">
        <f t="shared" si="1"/>
        <v>28.823624595469255</v>
      </c>
      <c r="P31" s="10"/>
    </row>
    <row r="32" spans="1:16">
      <c r="A32" s="12"/>
      <c r="B32" s="25">
        <v>361.1</v>
      </c>
      <c r="C32" s="20" t="s">
        <v>41</v>
      </c>
      <c r="D32" s="46">
        <v>16459</v>
      </c>
      <c r="E32" s="46">
        <v>0</v>
      </c>
      <c r="F32" s="46">
        <v>0</v>
      </c>
      <c r="G32" s="46">
        <v>2140</v>
      </c>
      <c r="H32" s="46">
        <v>0</v>
      </c>
      <c r="I32" s="46">
        <v>3667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22266</v>
      </c>
      <c r="O32" s="47">
        <f t="shared" si="1"/>
        <v>1.5664837484170535</v>
      </c>
      <c r="P32" s="9"/>
    </row>
    <row r="33" spans="1:119">
      <c r="A33" s="12"/>
      <c r="B33" s="25">
        <v>362</v>
      </c>
      <c r="C33" s="20" t="s">
        <v>43</v>
      </c>
      <c r="D33" s="46">
        <v>194483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194483</v>
      </c>
      <c r="O33" s="47">
        <f t="shared" si="1"/>
        <v>13.682496130575489</v>
      </c>
      <c r="P33" s="9"/>
    </row>
    <row r="34" spans="1:119">
      <c r="A34" s="12"/>
      <c r="B34" s="25">
        <v>365</v>
      </c>
      <c r="C34" s="20" t="s">
        <v>79</v>
      </c>
      <c r="D34" s="46">
        <v>14052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14052</v>
      </c>
      <c r="O34" s="47">
        <f t="shared" si="1"/>
        <v>0.98860278598564799</v>
      </c>
      <c r="P34" s="9"/>
    </row>
    <row r="35" spans="1:119">
      <c r="A35" s="12"/>
      <c r="B35" s="25">
        <v>369.9</v>
      </c>
      <c r="C35" s="20" t="s">
        <v>45</v>
      </c>
      <c r="D35" s="46">
        <v>103891</v>
      </c>
      <c r="E35" s="46">
        <v>75007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178898</v>
      </c>
      <c r="O35" s="47">
        <f t="shared" si="1"/>
        <v>12.586041930491065</v>
      </c>
      <c r="P35" s="9"/>
    </row>
    <row r="36" spans="1:119" ht="15.75">
      <c r="A36" s="29" t="s">
        <v>31</v>
      </c>
      <c r="B36" s="30"/>
      <c r="C36" s="31"/>
      <c r="D36" s="32">
        <f t="shared" ref="D36:M36" si="9">SUM(D37:D38)</f>
        <v>143893</v>
      </c>
      <c r="E36" s="32">
        <f t="shared" si="9"/>
        <v>176736</v>
      </c>
      <c r="F36" s="32">
        <f t="shared" si="9"/>
        <v>1929199</v>
      </c>
      <c r="G36" s="32">
        <f t="shared" si="9"/>
        <v>61609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2311437</v>
      </c>
      <c r="O36" s="45">
        <f t="shared" si="1"/>
        <v>162.61692697340649</v>
      </c>
      <c r="P36" s="9"/>
    </row>
    <row r="37" spans="1:119">
      <c r="A37" s="12"/>
      <c r="B37" s="25">
        <v>381</v>
      </c>
      <c r="C37" s="20" t="s">
        <v>46</v>
      </c>
      <c r="D37" s="46">
        <v>98000</v>
      </c>
      <c r="E37" s="46">
        <v>176736</v>
      </c>
      <c r="F37" s="46">
        <v>1929199</v>
      </c>
      <c r="G37" s="46">
        <v>61609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2265544</v>
      </c>
      <c r="O37" s="47">
        <f t="shared" si="1"/>
        <v>159.38820880821726</v>
      </c>
      <c r="P37" s="9"/>
    </row>
    <row r="38" spans="1:119" ht="15.75" thickBot="1">
      <c r="A38" s="12"/>
      <c r="B38" s="25">
        <v>384</v>
      </c>
      <c r="C38" s="20" t="s">
        <v>57</v>
      </c>
      <c r="D38" s="46">
        <v>45893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45893</v>
      </c>
      <c r="O38" s="47">
        <f t="shared" si="1"/>
        <v>3.22871816518925</v>
      </c>
      <c r="P38" s="9"/>
    </row>
    <row r="39" spans="1:119" ht="16.5" thickBot="1">
      <c r="A39" s="14" t="s">
        <v>37</v>
      </c>
      <c r="B39" s="23"/>
      <c r="C39" s="22"/>
      <c r="D39" s="15">
        <f t="shared" ref="D39:M39" si="10">SUM(D5,D13,D18,D23,D29,D31,D36)</f>
        <v>15259981</v>
      </c>
      <c r="E39" s="15">
        <f t="shared" si="10"/>
        <v>1709587</v>
      </c>
      <c r="F39" s="15">
        <f t="shared" si="10"/>
        <v>1929199</v>
      </c>
      <c r="G39" s="15">
        <f t="shared" si="10"/>
        <v>277329</v>
      </c>
      <c r="H39" s="15">
        <f t="shared" si="10"/>
        <v>0</v>
      </c>
      <c r="I39" s="15">
        <f t="shared" si="10"/>
        <v>3002189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22178285</v>
      </c>
      <c r="O39" s="38">
        <f t="shared" si="1"/>
        <v>1560.3127198536654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84</v>
      </c>
      <c r="M41" s="48"/>
      <c r="N41" s="48"/>
      <c r="O41" s="43">
        <v>14214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59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9429358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9429358</v>
      </c>
      <c r="O5" s="33">
        <f t="shared" ref="O5:O38" si="1">(N5/O$40)</f>
        <v>669.27092057633615</v>
      </c>
      <c r="P5" s="6"/>
    </row>
    <row r="6" spans="1:133">
      <c r="A6" s="12"/>
      <c r="B6" s="25">
        <v>311</v>
      </c>
      <c r="C6" s="20" t="s">
        <v>2</v>
      </c>
      <c r="D6" s="46">
        <v>7151308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7151308</v>
      </c>
      <c r="O6" s="47">
        <f t="shared" si="1"/>
        <v>507.58094967705301</v>
      </c>
      <c r="P6" s="9"/>
    </row>
    <row r="7" spans="1:133">
      <c r="A7" s="12"/>
      <c r="B7" s="25">
        <v>312.41000000000003</v>
      </c>
      <c r="C7" s="20" t="s">
        <v>10</v>
      </c>
      <c r="D7" s="46">
        <v>380476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380476</v>
      </c>
      <c r="O7" s="47">
        <f t="shared" si="1"/>
        <v>27.005181347150259</v>
      </c>
      <c r="P7" s="9"/>
    </row>
    <row r="8" spans="1:133">
      <c r="A8" s="12"/>
      <c r="B8" s="25">
        <v>314.10000000000002</v>
      </c>
      <c r="C8" s="20" t="s">
        <v>11</v>
      </c>
      <c r="D8" s="46">
        <v>972776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972776</v>
      </c>
      <c r="O8" s="47">
        <f t="shared" si="1"/>
        <v>69.045070622471428</v>
      </c>
      <c r="P8" s="9"/>
    </row>
    <row r="9" spans="1:133">
      <c r="A9" s="12"/>
      <c r="B9" s="25">
        <v>314.3</v>
      </c>
      <c r="C9" s="20" t="s">
        <v>12</v>
      </c>
      <c r="D9" s="46">
        <v>178970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178970</v>
      </c>
      <c r="O9" s="47">
        <f t="shared" si="1"/>
        <v>12.702817801121443</v>
      </c>
      <c r="P9" s="9"/>
    </row>
    <row r="10" spans="1:133">
      <c r="A10" s="12"/>
      <c r="B10" s="25">
        <v>314.39999999999998</v>
      </c>
      <c r="C10" s="20" t="s">
        <v>13</v>
      </c>
      <c r="D10" s="46">
        <v>41889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41889</v>
      </c>
      <c r="O10" s="47">
        <f t="shared" si="1"/>
        <v>2.9731705585918093</v>
      </c>
      <c r="P10" s="9"/>
    </row>
    <row r="11" spans="1:133">
      <c r="A11" s="12"/>
      <c r="B11" s="25">
        <v>315</v>
      </c>
      <c r="C11" s="20" t="s">
        <v>67</v>
      </c>
      <c r="D11" s="46">
        <v>602075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602075</v>
      </c>
      <c r="O11" s="47">
        <f t="shared" si="1"/>
        <v>42.733692951948328</v>
      </c>
      <c r="P11" s="9"/>
    </row>
    <row r="12" spans="1:133">
      <c r="A12" s="12"/>
      <c r="B12" s="25">
        <v>316</v>
      </c>
      <c r="C12" s="20" t="s">
        <v>68</v>
      </c>
      <c r="D12" s="46">
        <v>101864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101864</v>
      </c>
      <c r="O12" s="47">
        <f t="shared" si="1"/>
        <v>7.2300376179998578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1500075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1500075</v>
      </c>
      <c r="O13" s="45">
        <f t="shared" si="1"/>
        <v>106.47136063595713</v>
      </c>
      <c r="P13" s="10"/>
    </row>
    <row r="14" spans="1:133">
      <c r="A14" s="12"/>
      <c r="B14" s="25">
        <v>322</v>
      </c>
      <c r="C14" s="20" t="s">
        <v>0</v>
      </c>
      <c r="D14" s="46">
        <v>554481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554481</v>
      </c>
      <c r="O14" s="47">
        <f t="shared" si="1"/>
        <v>39.355596564695865</v>
      </c>
      <c r="P14" s="9"/>
    </row>
    <row r="15" spans="1:133">
      <c r="A15" s="12"/>
      <c r="B15" s="25">
        <v>323.10000000000002</v>
      </c>
      <c r="C15" s="20" t="s">
        <v>17</v>
      </c>
      <c r="D15" s="46">
        <v>828120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828120</v>
      </c>
      <c r="O15" s="47">
        <f t="shared" si="1"/>
        <v>58.777769891404645</v>
      </c>
      <c r="P15" s="9"/>
    </row>
    <row r="16" spans="1:133">
      <c r="A16" s="12"/>
      <c r="B16" s="25">
        <v>323.7</v>
      </c>
      <c r="C16" s="20" t="s">
        <v>19</v>
      </c>
      <c r="D16" s="46">
        <v>117474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117474</v>
      </c>
      <c r="O16" s="47">
        <f t="shared" si="1"/>
        <v>8.3379941798566257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SUM(D18:D21)</f>
        <v>1528521</v>
      </c>
      <c r="E17" s="32">
        <f t="shared" si="5"/>
        <v>812900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2341421</v>
      </c>
      <c r="O17" s="45">
        <f t="shared" si="1"/>
        <v>166.18787706721557</v>
      </c>
      <c r="P17" s="10"/>
    </row>
    <row r="18" spans="1:16">
      <c r="A18" s="12"/>
      <c r="B18" s="25">
        <v>331.9</v>
      </c>
      <c r="C18" s="20" t="s">
        <v>21</v>
      </c>
      <c r="D18" s="46">
        <v>2793</v>
      </c>
      <c r="E18" s="46">
        <v>261736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264529</v>
      </c>
      <c r="O18" s="47">
        <f t="shared" si="1"/>
        <v>18.775569593299739</v>
      </c>
      <c r="P18" s="9"/>
    </row>
    <row r="19" spans="1:16">
      <c r="A19" s="12"/>
      <c r="B19" s="25">
        <v>335.12</v>
      </c>
      <c r="C19" s="20" t="s">
        <v>69</v>
      </c>
      <c r="D19" s="46">
        <v>474649</v>
      </c>
      <c r="E19" s="46">
        <v>547964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1022613</v>
      </c>
      <c r="O19" s="47">
        <f t="shared" si="1"/>
        <v>72.582369224217473</v>
      </c>
      <c r="P19" s="9"/>
    </row>
    <row r="20" spans="1:16">
      <c r="A20" s="12"/>
      <c r="B20" s="25">
        <v>335.18</v>
      </c>
      <c r="C20" s="20" t="s">
        <v>70</v>
      </c>
      <c r="D20" s="46">
        <v>1051079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1051079</v>
      </c>
      <c r="O20" s="47">
        <f t="shared" si="1"/>
        <v>74.602810703385614</v>
      </c>
      <c r="P20" s="9"/>
    </row>
    <row r="21" spans="1:16">
      <c r="A21" s="12"/>
      <c r="B21" s="25">
        <v>337.9</v>
      </c>
      <c r="C21" s="20" t="s">
        <v>24</v>
      </c>
      <c r="D21" s="46">
        <v>0</v>
      </c>
      <c r="E21" s="46">
        <v>3200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3200</v>
      </c>
      <c r="O21" s="47">
        <f t="shared" si="1"/>
        <v>0.22712754631272625</v>
      </c>
      <c r="P21" s="9"/>
    </row>
    <row r="22" spans="1:16" ht="15.75">
      <c r="A22" s="29" t="s">
        <v>29</v>
      </c>
      <c r="B22" s="30"/>
      <c r="C22" s="31"/>
      <c r="D22" s="32">
        <f t="shared" ref="D22:M22" si="6">SUM(D23:D27)</f>
        <v>2085094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2521081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4606175</v>
      </c>
      <c r="O22" s="45">
        <f t="shared" si="1"/>
        <v>326.93413301156932</v>
      </c>
      <c r="P22" s="10"/>
    </row>
    <row r="23" spans="1:16">
      <c r="A23" s="12"/>
      <c r="B23" s="25">
        <v>341.3</v>
      </c>
      <c r="C23" s="20" t="s">
        <v>71</v>
      </c>
      <c r="D23" s="46">
        <v>530000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530000</v>
      </c>
      <c r="O23" s="47">
        <f t="shared" si="1"/>
        <v>37.61799985804528</v>
      </c>
      <c r="P23" s="9"/>
    </row>
    <row r="24" spans="1:16">
      <c r="A24" s="12"/>
      <c r="B24" s="25">
        <v>342.1</v>
      </c>
      <c r="C24" s="20" t="s">
        <v>33</v>
      </c>
      <c r="D24" s="46">
        <v>17248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17248</v>
      </c>
      <c r="O24" s="47">
        <f t="shared" si="1"/>
        <v>1.2242174746255945</v>
      </c>
      <c r="P24" s="9"/>
    </row>
    <row r="25" spans="1:16">
      <c r="A25" s="12"/>
      <c r="B25" s="25">
        <v>343.4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2273719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2273719</v>
      </c>
      <c r="O25" s="47">
        <f t="shared" si="1"/>
        <v>161.3825679608205</v>
      </c>
      <c r="P25" s="9"/>
    </row>
    <row r="26" spans="1:16">
      <c r="A26" s="12"/>
      <c r="B26" s="25">
        <v>343.5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247362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247362</v>
      </c>
      <c r="O26" s="47">
        <f t="shared" si="1"/>
        <v>17.557101284690184</v>
      </c>
      <c r="P26" s="9"/>
    </row>
    <row r="27" spans="1:16">
      <c r="A27" s="12"/>
      <c r="B27" s="25">
        <v>347.9</v>
      </c>
      <c r="C27" s="20" t="s">
        <v>36</v>
      </c>
      <c r="D27" s="46">
        <v>1537846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1537846</v>
      </c>
      <c r="O27" s="47">
        <f t="shared" si="1"/>
        <v>109.15224643338775</v>
      </c>
      <c r="P27" s="9"/>
    </row>
    <row r="28" spans="1:16" ht="15.75">
      <c r="A28" s="29" t="s">
        <v>30</v>
      </c>
      <c r="B28" s="30"/>
      <c r="C28" s="31"/>
      <c r="D28" s="32">
        <f t="shared" ref="D28:M28" si="7">SUM(D29:D29)</f>
        <v>463010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463010</v>
      </c>
      <c r="O28" s="45">
        <f t="shared" si="1"/>
        <v>32.863226630704808</v>
      </c>
      <c r="P28" s="10"/>
    </row>
    <row r="29" spans="1:16">
      <c r="A29" s="13"/>
      <c r="B29" s="39">
        <v>351.1</v>
      </c>
      <c r="C29" s="21" t="s">
        <v>39</v>
      </c>
      <c r="D29" s="46">
        <v>463010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463010</v>
      </c>
      <c r="O29" s="47">
        <f t="shared" si="1"/>
        <v>32.863226630704808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SUM(D31:D34)</f>
        <v>335261</v>
      </c>
      <c r="E30" s="32">
        <f t="shared" si="8"/>
        <v>70511</v>
      </c>
      <c r="F30" s="32">
        <f t="shared" si="8"/>
        <v>0</v>
      </c>
      <c r="G30" s="32">
        <f t="shared" si="8"/>
        <v>1788</v>
      </c>
      <c r="H30" s="32">
        <f t="shared" si="8"/>
        <v>0</v>
      </c>
      <c r="I30" s="32">
        <f t="shared" si="8"/>
        <v>1075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408635</v>
      </c>
      <c r="O30" s="45">
        <f t="shared" si="1"/>
        <v>29.003832777344027</v>
      </c>
      <c r="P30" s="10"/>
    </row>
    <row r="31" spans="1:16">
      <c r="A31" s="12"/>
      <c r="B31" s="25">
        <v>361.1</v>
      </c>
      <c r="C31" s="20" t="s">
        <v>41</v>
      </c>
      <c r="D31" s="46">
        <v>17813</v>
      </c>
      <c r="E31" s="46">
        <v>1456</v>
      </c>
      <c r="F31" s="46">
        <v>0</v>
      </c>
      <c r="G31" s="46">
        <v>1788</v>
      </c>
      <c r="H31" s="46">
        <v>0</v>
      </c>
      <c r="I31" s="46">
        <v>1075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22132</v>
      </c>
      <c r="O31" s="47">
        <f t="shared" si="1"/>
        <v>1.5708708921853929</v>
      </c>
      <c r="P31" s="9"/>
    </row>
    <row r="32" spans="1:16">
      <c r="A32" s="12"/>
      <c r="B32" s="25">
        <v>362</v>
      </c>
      <c r="C32" s="20" t="s">
        <v>43</v>
      </c>
      <c r="D32" s="46">
        <v>176977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176977</v>
      </c>
      <c r="O32" s="47">
        <f t="shared" si="1"/>
        <v>12.561359926183547</v>
      </c>
      <c r="P32" s="9"/>
    </row>
    <row r="33" spans="1:119">
      <c r="A33" s="12"/>
      <c r="B33" s="25">
        <v>365</v>
      </c>
      <c r="C33" s="20" t="s">
        <v>79</v>
      </c>
      <c r="D33" s="46">
        <v>12589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12589</v>
      </c>
      <c r="O33" s="47">
        <f t="shared" si="1"/>
        <v>0.89353396266590956</v>
      </c>
      <c r="P33" s="9"/>
    </row>
    <row r="34" spans="1:119">
      <c r="A34" s="12"/>
      <c r="B34" s="25">
        <v>369.9</v>
      </c>
      <c r="C34" s="20" t="s">
        <v>45</v>
      </c>
      <c r="D34" s="46">
        <v>127882</v>
      </c>
      <c r="E34" s="46">
        <v>69055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196937</v>
      </c>
      <c r="O34" s="47">
        <f t="shared" si="1"/>
        <v>13.978067996309177</v>
      </c>
      <c r="P34" s="9"/>
    </row>
    <row r="35" spans="1:119" ht="15.75">
      <c r="A35" s="29" t="s">
        <v>31</v>
      </c>
      <c r="B35" s="30"/>
      <c r="C35" s="31"/>
      <c r="D35" s="32">
        <f t="shared" ref="D35:M35" si="9">SUM(D36:D37)</f>
        <v>0</v>
      </c>
      <c r="E35" s="32">
        <f t="shared" si="9"/>
        <v>127460</v>
      </c>
      <c r="F35" s="32">
        <f t="shared" si="9"/>
        <v>2919517</v>
      </c>
      <c r="G35" s="32">
        <f t="shared" si="9"/>
        <v>5586998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8633975</v>
      </c>
      <c r="O35" s="45">
        <f t="shared" si="1"/>
        <v>612.8167364610689</v>
      </c>
      <c r="P35" s="9"/>
    </row>
    <row r="36" spans="1:119">
      <c r="A36" s="12"/>
      <c r="B36" s="25">
        <v>381</v>
      </c>
      <c r="C36" s="20" t="s">
        <v>46</v>
      </c>
      <c r="D36" s="46">
        <v>0</v>
      </c>
      <c r="E36" s="46">
        <v>127460</v>
      </c>
      <c r="F36" s="46">
        <v>932784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1060244</v>
      </c>
      <c r="O36" s="47">
        <f t="shared" si="1"/>
        <v>75.253318191496916</v>
      </c>
      <c r="P36" s="9"/>
    </row>
    <row r="37" spans="1:119" ht="15.75" thickBot="1">
      <c r="A37" s="12"/>
      <c r="B37" s="25">
        <v>384</v>
      </c>
      <c r="C37" s="20" t="s">
        <v>57</v>
      </c>
      <c r="D37" s="46">
        <v>0</v>
      </c>
      <c r="E37" s="46">
        <v>0</v>
      </c>
      <c r="F37" s="46">
        <v>1986733</v>
      </c>
      <c r="G37" s="46">
        <v>5586998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7573731</v>
      </c>
      <c r="O37" s="47">
        <f t="shared" si="1"/>
        <v>537.56341826957203</v>
      </c>
      <c r="P37" s="9"/>
    </row>
    <row r="38" spans="1:119" ht="16.5" thickBot="1">
      <c r="A38" s="14" t="s">
        <v>37</v>
      </c>
      <c r="B38" s="23"/>
      <c r="C38" s="22"/>
      <c r="D38" s="15">
        <f t="shared" ref="D38:M38" si="10">SUM(D5,D13,D17,D22,D28,D30,D35)</f>
        <v>15341319</v>
      </c>
      <c r="E38" s="15">
        <f t="shared" si="10"/>
        <v>1010871</v>
      </c>
      <c r="F38" s="15">
        <f t="shared" si="10"/>
        <v>2919517</v>
      </c>
      <c r="G38" s="15">
        <f t="shared" si="10"/>
        <v>5588786</v>
      </c>
      <c r="H38" s="15">
        <f t="shared" si="10"/>
        <v>0</v>
      </c>
      <c r="I38" s="15">
        <f t="shared" si="10"/>
        <v>2522156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27382649</v>
      </c>
      <c r="O38" s="38">
        <f t="shared" si="1"/>
        <v>1943.5480871601958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82</v>
      </c>
      <c r="M40" s="48"/>
      <c r="N40" s="48"/>
      <c r="O40" s="43">
        <v>14089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59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2024-07-26T21:47:19Z</cp:lastPrinted>
  <dcterms:created xsi:type="dcterms:W3CDTF">2000-08-31T21:26:31Z</dcterms:created>
  <dcterms:modified xsi:type="dcterms:W3CDTF">2024-07-26T21:47:29Z</dcterms:modified>
</cp:coreProperties>
</file>