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'2008'!$A$1:$O$62</definedName>
    <definedName name="_xlnm.Print_Area" localSheetId="13">'2009'!$A$1:$O$62</definedName>
    <definedName name="_xlnm.Print_Area" localSheetId="12">'2010'!$A$1:$O$60</definedName>
    <definedName name="_xlnm.Print_Area" localSheetId="11">'2011'!$A$1:$O$64</definedName>
    <definedName name="_xlnm.Print_Area" localSheetId="10">'2012'!$A$1:$O$62</definedName>
    <definedName name="_xlnm.Print_Area" localSheetId="9">'2013'!$A$1:$O$64</definedName>
    <definedName name="_xlnm.Print_Area" localSheetId="8">'2014'!$A$1:$O$66</definedName>
    <definedName name="_xlnm.Print_Area" localSheetId="7">'2015'!$A$1:$O$73</definedName>
    <definedName name="_xlnm.Print_Area" localSheetId="6">'2016'!$A$1:$O$72</definedName>
    <definedName name="_xlnm.Print_Area" localSheetId="5">'2017'!$A$1:$O$70</definedName>
    <definedName name="_xlnm.Print_Area" localSheetId="4">'2018'!$A$1:$O$69</definedName>
    <definedName name="_xlnm.Print_Area" localSheetId="3">'2019'!$A$1:$O$71</definedName>
    <definedName name="_xlnm.Print_Area" localSheetId="2">'2020'!$A$1:$O$75</definedName>
    <definedName name="_xlnm.Print_Area" localSheetId="1">'2021'!$A$1:$P$75</definedName>
    <definedName name="_xlnm.Print_Area" localSheetId="0">'2022'!$A$1:$P$75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54" i="47" l="1"/>
  <c r="P54" i="47" s="1"/>
  <c r="O70" i="47" l="1"/>
  <c r="P70" i="47" s="1"/>
  <c r="O69" i="47"/>
  <c r="P69" i="47" s="1"/>
  <c r="N68" i="47"/>
  <c r="M68" i="47"/>
  <c r="L68" i="47"/>
  <c r="K68" i="47"/>
  <c r="J68" i="47"/>
  <c r="I68" i="47"/>
  <c r="H68" i="47"/>
  <c r="G68" i="47"/>
  <c r="F68" i="47"/>
  <c r="E68" i="47"/>
  <c r="D68" i="47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N56" i="47"/>
  <c r="M56" i="47"/>
  <c r="L56" i="47"/>
  <c r="K56" i="47"/>
  <c r="J56" i="47"/>
  <c r="I56" i="47"/>
  <c r="H56" i="47"/>
  <c r="G56" i="47"/>
  <c r="F56" i="47"/>
  <c r="E56" i="47"/>
  <c r="D56" i="47"/>
  <c r="O55" i="47"/>
  <c r="P55" i="47" s="1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8" i="47" l="1"/>
  <c r="P68" i="47" s="1"/>
  <c r="O56" i="47"/>
  <c r="P56" i="47" s="1"/>
  <c r="O51" i="47"/>
  <c r="P51" i="47" s="1"/>
  <c r="O37" i="47"/>
  <c r="P37" i="47" s="1"/>
  <c r="H71" i="47"/>
  <c r="O23" i="47"/>
  <c r="P23" i="47" s="1"/>
  <c r="D71" i="47"/>
  <c r="E71" i="47"/>
  <c r="O14" i="47"/>
  <c r="P14" i="47" s="1"/>
  <c r="L71" i="47"/>
  <c r="I71" i="47"/>
  <c r="J71" i="47"/>
  <c r="M71" i="47"/>
  <c r="G71" i="47"/>
  <c r="K71" i="47"/>
  <c r="N71" i="47"/>
  <c r="O5" i="47"/>
  <c r="P5" i="47" s="1"/>
  <c r="F71" i="47"/>
  <c r="O70" i="46"/>
  <c r="P70" i="46" s="1"/>
  <c r="O69" i="46"/>
  <c r="P69" i="46"/>
  <c r="N68" i="46"/>
  <c r="M68" i="46"/>
  <c r="L68" i="46"/>
  <c r="K68" i="46"/>
  <c r="J68" i="46"/>
  <c r="I68" i="46"/>
  <c r="H68" i="46"/>
  <c r="O68" i="46" s="1"/>
  <c r="P68" i="46" s="1"/>
  <c r="G68" i="46"/>
  <c r="F68" i="46"/>
  <c r="E68" i="46"/>
  <c r="D68" i="46"/>
  <c r="O67" i="46"/>
  <c r="P67" i="46" s="1"/>
  <c r="O66" i="46"/>
  <c r="P66" i="46" s="1"/>
  <c r="O65" i="46"/>
  <c r="P65" i="46"/>
  <c r="O64" i="46"/>
  <c r="P64" i="46"/>
  <c r="O63" i="46"/>
  <c r="P63" i="46" s="1"/>
  <c r="O62" i="46"/>
  <c r="P62" i="46" s="1"/>
  <c r="O61" i="46"/>
  <c r="P61" i="46" s="1"/>
  <c r="O60" i="46"/>
  <c r="P60" i="46" s="1"/>
  <c r="O59" i="46"/>
  <c r="P59" i="46"/>
  <c r="O58" i="46"/>
  <c r="P58" i="46"/>
  <c r="O57" i="46"/>
  <c r="P57" i="46" s="1"/>
  <c r="N56" i="46"/>
  <c r="M56" i="46"/>
  <c r="L56" i="46"/>
  <c r="K56" i="46"/>
  <c r="J56" i="46"/>
  <c r="I56" i="46"/>
  <c r="H56" i="46"/>
  <c r="G56" i="46"/>
  <c r="F56" i="46"/>
  <c r="E56" i="46"/>
  <c r="D56" i="46"/>
  <c r="O55" i="46"/>
  <c r="P55" i="46" s="1"/>
  <c r="O54" i="46"/>
  <c r="P54" i="46" s="1"/>
  <c r="O53" i="46"/>
  <c r="P53" i="46"/>
  <c r="O52" i="46"/>
  <c r="P52" i="46"/>
  <c r="N51" i="46"/>
  <c r="M51" i="46"/>
  <c r="L51" i="46"/>
  <c r="K51" i="46"/>
  <c r="J51" i="46"/>
  <c r="I51" i="46"/>
  <c r="H51" i="46"/>
  <c r="G51" i="46"/>
  <c r="F51" i="46"/>
  <c r="E51" i="46"/>
  <c r="D51" i="46"/>
  <c r="O50" i="46"/>
  <c r="P50" i="46"/>
  <c r="O49" i="46"/>
  <c r="P49" i="46"/>
  <c r="O48" i="46"/>
  <c r="P48" i="46" s="1"/>
  <c r="O47" i="46"/>
  <c r="P47" i="46" s="1"/>
  <c r="O46" i="46"/>
  <c r="P46" i="46" s="1"/>
  <c r="O45" i="46"/>
  <c r="P45" i="46" s="1"/>
  <c r="O44" i="46"/>
  <c r="P44" i="46"/>
  <c r="O43" i="46"/>
  <c r="P43" i="46"/>
  <c r="O42" i="46"/>
  <c r="P42" i="46" s="1"/>
  <c r="O41" i="46"/>
  <c r="P41" i="46" s="1"/>
  <c r="O40" i="46"/>
  <c r="P40" i="46" s="1"/>
  <c r="O39" i="46"/>
  <c r="P39" i="46" s="1"/>
  <c r="O38" i="46"/>
  <c r="P38" i="46"/>
  <c r="N37" i="46"/>
  <c r="M37" i="46"/>
  <c r="L37" i="46"/>
  <c r="K37" i="46"/>
  <c r="J37" i="46"/>
  <c r="I37" i="46"/>
  <c r="H37" i="46"/>
  <c r="G37" i="46"/>
  <c r="F37" i="46"/>
  <c r="E37" i="46"/>
  <c r="D37" i="46"/>
  <c r="O36" i="46"/>
  <c r="P36" i="46"/>
  <c r="O35" i="46"/>
  <c r="P35" i="46" s="1"/>
  <c r="O34" i="46"/>
  <c r="P34" i="46"/>
  <c r="O33" i="46"/>
  <c r="P33" i="46"/>
  <c r="O32" i="46"/>
  <c r="P32" i="46" s="1"/>
  <c r="O31" i="46"/>
  <c r="P31" i="46" s="1"/>
  <c r="O30" i="46"/>
  <c r="P30" i="46"/>
  <c r="O29" i="46"/>
  <c r="P29" i="46" s="1"/>
  <c r="O28" i="46"/>
  <c r="P28" i="46" s="1"/>
  <c r="O27" i="46"/>
  <c r="P27" i="46" s="1"/>
  <c r="O26" i="46"/>
  <c r="P26" i="46" s="1"/>
  <c r="O25" i="46"/>
  <c r="P25" i="46" s="1"/>
  <c r="O24" i="46"/>
  <c r="P24" i="46"/>
  <c r="N23" i="46"/>
  <c r="M23" i="46"/>
  <c r="L23" i="46"/>
  <c r="K23" i="46"/>
  <c r="J23" i="46"/>
  <c r="I23" i="46"/>
  <c r="H23" i="46"/>
  <c r="G23" i="46"/>
  <c r="F23" i="46"/>
  <c r="E23" i="46"/>
  <c r="D23" i="46"/>
  <c r="O22" i="46"/>
  <c r="P22" i="46"/>
  <c r="O21" i="46"/>
  <c r="P21" i="46" s="1"/>
  <c r="O20" i="46"/>
  <c r="P20" i="46" s="1"/>
  <c r="O19" i="46"/>
  <c r="P19" i="46" s="1"/>
  <c r="O18" i="46"/>
  <c r="P18" i="46" s="1"/>
  <c r="O17" i="46"/>
  <c r="P17" i="46"/>
  <c r="O16" i="46"/>
  <c r="P16" i="46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 s="1"/>
  <c r="O12" i="46"/>
  <c r="P12" i="46" s="1"/>
  <c r="O11" i="46"/>
  <c r="P11" i="46" s="1"/>
  <c r="O10" i="46"/>
  <c r="P10" i="46" s="1"/>
  <c r="O9" i="46"/>
  <c r="P9" i="46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H71" i="46" s="1"/>
  <c r="G5" i="46"/>
  <c r="F5" i="46"/>
  <c r="E5" i="46"/>
  <c r="D5" i="46"/>
  <c r="N70" i="45"/>
  <c r="O70" i="45" s="1"/>
  <c r="N69" i="45"/>
  <c r="O69" i="45" s="1"/>
  <c r="N68" i="45"/>
  <c r="O68" i="45" s="1"/>
  <c r="M67" i="45"/>
  <c r="L67" i="45"/>
  <c r="K67" i="45"/>
  <c r="J67" i="45"/>
  <c r="I67" i="45"/>
  <c r="H67" i="45"/>
  <c r="G67" i="45"/>
  <c r="F67" i="45"/>
  <c r="E67" i="45"/>
  <c r="D67" i="45"/>
  <c r="N66" i="45"/>
  <c r="O66" i="45" s="1"/>
  <c r="N65" i="45"/>
  <c r="O65" i="45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/>
  <c r="N58" i="45"/>
  <c r="O58" i="45" s="1"/>
  <c r="N57" i="45"/>
  <c r="O57" i="45" s="1"/>
  <c r="N56" i="45"/>
  <c r="O56" i="45" s="1"/>
  <c r="M55" i="45"/>
  <c r="L55" i="45"/>
  <c r="K55" i="45"/>
  <c r="J55" i="45"/>
  <c r="I55" i="45"/>
  <c r="H55" i="45"/>
  <c r="G55" i="45"/>
  <c r="F55" i="45"/>
  <c r="E55" i="45"/>
  <c r="D55" i="45"/>
  <c r="N54" i="45"/>
  <c r="O54" i="45" s="1"/>
  <c r="N53" i="45"/>
  <c r="O53" i="45" s="1"/>
  <c r="N52" i="45"/>
  <c r="O52" i="45" s="1"/>
  <c r="N51" i="45"/>
  <c r="O51" i="45"/>
  <c r="M50" i="45"/>
  <c r="L50" i="45"/>
  <c r="K50" i="45"/>
  <c r="J50" i="45"/>
  <c r="I50" i="45"/>
  <c r="H50" i="45"/>
  <c r="G50" i="45"/>
  <c r="F50" i="45"/>
  <c r="E50" i="45"/>
  <c r="D50" i="45"/>
  <c r="N49" i="45"/>
  <c r="O49" i="45"/>
  <c r="N48" i="45"/>
  <c r="O48" i="45" s="1"/>
  <c r="N47" i="45"/>
  <c r="O47" i="45" s="1"/>
  <c r="N46" i="45"/>
  <c r="O46" i="45" s="1"/>
  <c r="N45" i="45"/>
  <c r="O45" i="45" s="1"/>
  <c r="N44" i="45"/>
  <c r="O44" i="45" s="1"/>
  <c r="N43" i="45"/>
  <c r="O43" i="45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/>
  <c r="M36" i="45"/>
  <c r="L36" i="45"/>
  <c r="K36" i="45"/>
  <c r="J36" i="45"/>
  <c r="I36" i="45"/>
  <c r="H36" i="45"/>
  <c r="G36" i="45"/>
  <c r="F36" i="45"/>
  <c r="E36" i="45"/>
  <c r="D36" i="45"/>
  <c r="N36" i="45" s="1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66" i="44"/>
  <c r="O66" i="44" s="1"/>
  <c r="M65" i="44"/>
  <c r="L65" i="44"/>
  <c r="K65" i="44"/>
  <c r="J65" i="44"/>
  <c r="I65" i="44"/>
  <c r="H65" i="44"/>
  <c r="G65" i="44"/>
  <c r="F65" i="44"/>
  <c r="E65" i="44"/>
  <c r="D65" i="44"/>
  <c r="N64" i="44"/>
  <c r="O64" i="44" s="1"/>
  <c r="N63" i="44"/>
  <c r="O63" i="44" s="1"/>
  <c r="N62" i="44"/>
  <c r="O62" i="44" s="1"/>
  <c r="N61" i="44"/>
  <c r="O61" i="44" s="1"/>
  <c r="N60" i="44"/>
  <c r="O60" i="44"/>
  <c r="N59" i="44"/>
  <c r="O59" i="44"/>
  <c r="N58" i="44"/>
  <c r="O58" i="44" s="1"/>
  <c r="N57" i="44"/>
  <c r="O57" i="44" s="1"/>
  <c r="N56" i="44"/>
  <c r="O56" i="44" s="1"/>
  <c r="N55" i="44"/>
  <c r="O55" i="44" s="1"/>
  <c r="N54" i="44"/>
  <c r="O54" i="44"/>
  <c r="M53" i="44"/>
  <c r="L53" i="44"/>
  <c r="K53" i="44"/>
  <c r="J53" i="44"/>
  <c r="I53" i="44"/>
  <c r="H53" i="44"/>
  <c r="G53" i="44"/>
  <c r="F53" i="44"/>
  <c r="E53" i="44"/>
  <c r="D53" i="44"/>
  <c r="N52" i="44"/>
  <c r="O52" i="44"/>
  <c r="N51" i="44"/>
  <c r="O51" i="44" s="1"/>
  <c r="N50" i="44"/>
  <c r="O50" i="44" s="1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 s="1"/>
  <c r="N45" i="44"/>
  <c r="O45" i="44" s="1"/>
  <c r="N44" i="44"/>
  <c r="O44" i="44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/>
  <c r="N37" i="44"/>
  <c r="O37" i="44" s="1"/>
  <c r="N36" i="44"/>
  <c r="O36" i="44" s="1"/>
  <c r="N35" i="44"/>
  <c r="O35" i="44" s="1"/>
  <c r="M34" i="44"/>
  <c r="L34" i="44"/>
  <c r="K34" i="44"/>
  <c r="J34" i="44"/>
  <c r="I34" i="44"/>
  <c r="H34" i="44"/>
  <c r="N34" i="44" s="1"/>
  <c r="O34" i="44" s="1"/>
  <c r="G34" i="44"/>
  <c r="F34" i="44"/>
  <c r="E34" i="44"/>
  <c r="D34" i="44"/>
  <c r="N33" i="44"/>
  <c r="O33" i="44" s="1"/>
  <c r="N32" i="44"/>
  <c r="O32" i="44" s="1"/>
  <c r="N31" i="44"/>
  <c r="O31" i="44" s="1"/>
  <c r="N30" i="44"/>
  <c r="O30" i="44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2" i="44" s="1"/>
  <c r="O22" i="44" s="1"/>
  <c r="N21" i="44"/>
  <c r="O21" i="44" s="1"/>
  <c r="N20" i="44"/>
  <c r="O20" i="44" s="1"/>
  <c r="N19" i="44"/>
  <c r="O19" i="44" s="1"/>
  <c r="N18" i="44"/>
  <c r="O18" i="44"/>
  <c r="N17" i="44"/>
  <c r="O17" i="44" s="1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4" i="44" s="1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64" i="43"/>
  <c r="O64" i="43" s="1"/>
  <c r="M63" i="43"/>
  <c r="L63" i="43"/>
  <c r="K63" i="43"/>
  <c r="J63" i="43"/>
  <c r="I63" i="43"/>
  <c r="H63" i="43"/>
  <c r="G63" i="43"/>
  <c r="F63" i="43"/>
  <c r="F65" i="43" s="1"/>
  <c r="N65" i="43" s="1"/>
  <c r="O65" i="43" s="1"/>
  <c r="E63" i="43"/>
  <c r="D63" i="43"/>
  <c r="N62" i="43"/>
  <c r="O62" i="43" s="1"/>
  <c r="N61" i="43"/>
  <c r="O61" i="43" s="1"/>
  <c r="N60" i="43"/>
  <c r="O60" i="43" s="1"/>
  <c r="N59" i="43"/>
  <c r="O59" i="43" s="1"/>
  <c r="N58" i="43"/>
  <c r="O58" i="43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/>
  <c r="M51" i="43"/>
  <c r="L51" i="43"/>
  <c r="K51" i="43"/>
  <c r="J51" i="43"/>
  <c r="I51" i="43"/>
  <c r="H51" i="43"/>
  <c r="G51" i="43"/>
  <c r="F51" i="43"/>
  <c r="E51" i="43"/>
  <c r="D51" i="43"/>
  <c r="N50" i="43"/>
  <c r="O50" i="43"/>
  <c r="N49" i="43"/>
  <c r="O49" i="43" s="1"/>
  <c r="N48" i="43"/>
  <c r="O48" i="43" s="1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 s="1"/>
  <c r="N43" i="43"/>
  <c r="O43" i="43" s="1"/>
  <c r="N42" i="43"/>
  <c r="O42" i="43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/>
  <c r="N35" i="43"/>
  <c r="O35" i="43" s="1"/>
  <c r="N34" i="43"/>
  <c r="O34" i="43" s="1"/>
  <c r="N33" i="43"/>
  <c r="O33" i="43" s="1"/>
  <c r="M32" i="43"/>
  <c r="L32" i="43"/>
  <c r="K32" i="43"/>
  <c r="J32" i="43"/>
  <c r="I32" i="43"/>
  <c r="H32" i="43"/>
  <c r="H65" i="43" s="1"/>
  <c r="G32" i="43"/>
  <c r="F32" i="43"/>
  <c r="E32" i="43"/>
  <c r="D32" i="43"/>
  <c r="N31" i="43"/>
  <c r="O31" i="43" s="1"/>
  <c r="N30" i="43"/>
  <c r="O30" i="43" s="1"/>
  <c r="N29" i="43"/>
  <c r="O29" i="43" s="1"/>
  <c r="N28" i="43"/>
  <c r="O28" i="43"/>
  <c r="N27" i="43"/>
  <c r="O27" i="43" s="1"/>
  <c r="N26" i="43"/>
  <c r="O26" i="43" s="1"/>
  <c r="N25" i="43"/>
  <c r="O25" i="43" s="1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/>
  <c r="N19" i="43"/>
  <c r="O19" i="43" s="1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65" i="42"/>
  <c r="O65" i="42"/>
  <c r="N64" i="42"/>
  <c r="O64" i="42" s="1"/>
  <c r="M63" i="42"/>
  <c r="L63" i="42"/>
  <c r="K63" i="42"/>
  <c r="J63" i="42"/>
  <c r="I63" i="42"/>
  <c r="H63" i="42"/>
  <c r="G63" i="42"/>
  <c r="F63" i="42"/>
  <c r="E63" i="42"/>
  <c r="D63" i="42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/>
  <c r="N56" i="42"/>
  <c r="O56" i="42" s="1"/>
  <c r="N55" i="42"/>
  <c r="O55" i="42" s="1"/>
  <c r="N54" i="42"/>
  <c r="O54" i="42" s="1"/>
  <c r="N53" i="42"/>
  <c r="O53" i="42" s="1"/>
  <c r="N52" i="42"/>
  <c r="O52" i="42" s="1"/>
  <c r="M51" i="42"/>
  <c r="L51" i="42"/>
  <c r="K51" i="42"/>
  <c r="J51" i="42"/>
  <c r="I51" i="42"/>
  <c r="H51" i="42"/>
  <c r="G51" i="42"/>
  <c r="F51" i="42"/>
  <c r="E51" i="42"/>
  <c r="D51" i="42"/>
  <c r="N50" i="42"/>
  <c r="O50" i="42" s="1"/>
  <c r="N49" i="42"/>
  <c r="O49" i="42"/>
  <c r="N48" i="42"/>
  <c r="O48" i="42" s="1"/>
  <c r="N47" i="42"/>
  <c r="O47" i="42" s="1"/>
  <c r="M46" i="42"/>
  <c r="L46" i="42"/>
  <c r="K46" i="42"/>
  <c r="J46" i="42"/>
  <c r="I46" i="42"/>
  <c r="H46" i="42"/>
  <c r="G46" i="42"/>
  <c r="F46" i="42"/>
  <c r="F66" i="42" s="1"/>
  <c r="E46" i="42"/>
  <c r="D46" i="42"/>
  <c r="N45" i="42"/>
  <c r="O45" i="42" s="1"/>
  <c r="N44" i="42"/>
  <c r="O44" i="42" s="1"/>
  <c r="N43" i="42"/>
  <c r="O43" i="42" s="1"/>
  <c r="N42" i="42"/>
  <c r="O42" i="42" s="1"/>
  <c r="N41" i="42"/>
  <c r="O41" i="42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/>
  <c r="N34" i="42"/>
  <c r="O34" i="42" s="1"/>
  <c r="N33" i="42"/>
  <c r="O33" i="42" s="1"/>
  <c r="N32" i="42"/>
  <c r="O32" i="42" s="1"/>
  <c r="M31" i="42"/>
  <c r="L31" i="42"/>
  <c r="K31" i="42"/>
  <c r="J31" i="42"/>
  <c r="I31" i="42"/>
  <c r="H31" i="42"/>
  <c r="H66" i="42" s="1"/>
  <c r="G31" i="42"/>
  <c r="F31" i="42"/>
  <c r="E31" i="42"/>
  <c r="D31" i="42"/>
  <c r="N30" i="42"/>
  <c r="O30" i="42" s="1"/>
  <c r="N29" i="42"/>
  <c r="O29" i="42" s="1"/>
  <c r="N28" i="42"/>
  <c r="O28" i="42" s="1"/>
  <c r="N27" i="42"/>
  <c r="O27" i="42"/>
  <c r="N26" i="42"/>
  <c r="O26" i="42" s="1"/>
  <c r="N25" i="42"/>
  <c r="O25" i="42" s="1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N14" i="42" s="1"/>
  <c r="O14" i="42" s="1"/>
  <c r="I14" i="42"/>
  <c r="H14" i="42"/>
  <c r="G14" i="42"/>
  <c r="F14" i="42"/>
  <c r="E14" i="42"/>
  <c r="D14" i="42"/>
  <c r="N13" i="42"/>
  <c r="O13" i="42" s="1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67" i="41"/>
  <c r="O67" i="41" s="1"/>
  <c r="N66" i="41"/>
  <c r="O66" i="41"/>
  <c r="M65" i="41"/>
  <c r="L65" i="41"/>
  <c r="K65" i="41"/>
  <c r="J65" i="41"/>
  <c r="I65" i="41"/>
  <c r="H65" i="41"/>
  <c r="G65" i="41"/>
  <c r="F65" i="41"/>
  <c r="E65" i="41"/>
  <c r="D65" i="41"/>
  <c r="N64" i="41"/>
  <c r="O64" i="4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/>
  <c r="N57" i="41"/>
  <c r="O57" i="41" s="1"/>
  <c r="N56" i="41"/>
  <c r="O56" i="41" s="1"/>
  <c r="N55" i="41"/>
  <c r="O55" i="41" s="1"/>
  <c r="N54" i="41"/>
  <c r="O54" i="41" s="1"/>
  <c r="M53" i="41"/>
  <c r="L53" i="41"/>
  <c r="K53" i="41"/>
  <c r="J53" i="41"/>
  <c r="I53" i="41"/>
  <c r="N53" i="41" s="1"/>
  <c r="O53" i="41" s="1"/>
  <c r="H53" i="41"/>
  <c r="G53" i="41"/>
  <c r="F53" i="41"/>
  <c r="E53" i="41"/>
  <c r="D53" i="41"/>
  <c r="N52" i="41"/>
  <c r="O52" i="41" s="1"/>
  <c r="N51" i="41"/>
  <c r="O51" i="41" s="1"/>
  <c r="N50" i="41"/>
  <c r="O50" i="41"/>
  <c r="N49" i="41"/>
  <c r="O49" i="41" s="1"/>
  <c r="M48" i="41"/>
  <c r="L48" i="41"/>
  <c r="K48" i="41"/>
  <c r="J48" i="41"/>
  <c r="I48" i="41"/>
  <c r="H48" i="41"/>
  <c r="G48" i="41"/>
  <c r="F48" i="41"/>
  <c r="E48" i="41"/>
  <c r="D48" i="4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/>
  <c r="N35" i="41"/>
  <c r="O35" i="41" s="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N31" i="41"/>
  <c r="O31" i="41" s="1"/>
  <c r="N30" i="41"/>
  <c r="O30" i="41" s="1"/>
  <c r="N29" i="41"/>
  <c r="O29" i="41" s="1"/>
  <c r="N28" i="41"/>
  <c r="O28" i="4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/>
  <c r="M21" i="41"/>
  <c r="L21" i="41"/>
  <c r="K21" i="41"/>
  <c r="J21" i="41"/>
  <c r="I21" i="41"/>
  <c r="H21" i="41"/>
  <c r="G21" i="41"/>
  <c r="F21" i="41"/>
  <c r="E21" i="41"/>
  <c r="D21" i="41"/>
  <c r="N20" i="41"/>
  <c r="O20" i="41"/>
  <c r="N19" i="41"/>
  <c r="O19" i="41" s="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68" i="40"/>
  <c r="O68" i="40"/>
  <c r="N67" i="40"/>
  <c r="O67" i="40" s="1"/>
  <c r="N66" i="40"/>
  <c r="O66" i="40" s="1"/>
  <c r="N65" i="40"/>
  <c r="O65" i="40" s="1"/>
  <c r="M64" i="40"/>
  <c r="L64" i="40"/>
  <c r="K64" i="40"/>
  <c r="J64" i="40"/>
  <c r="I64" i="40"/>
  <c r="H64" i="40"/>
  <c r="G64" i="40"/>
  <c r="F64" i="40"/>
  <c r="E64" i="40"/>
  <c r="D64" i="40"/>
  <c r="N63" i="40"/>
  <c r="O63" i="40" s="1"/>
  <c r="N62" i="40"/>
  <c r="O62" i="40" s="1"/>
  <c r="N61" i="40"/>
  <c r="O61" i="40" s="1"/>
  <c r="N60" i="40"/>
  <c r="O60" i="40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/>
  <c r="N53" i="40"/>
  <c r="O53" i="40" s="1"/>
  <c r="M52" i="40"/>
  <c r="L52" i="40"/>
  <c r="K52" i="40"/>
  <c r="J52" i="40"/>
  <c r="I52" i="40"/>
  <c r="H52" i="40"/>
  <c r="G52" i="40"/>
  <c r="F52" i="40"/>
  <c r="E52" i="40"/>
  <c r="D52" i="40"/>
  <c r="D69" i="40" s="1"/>
  <c r="N51" i="40"/>
  <c r="O51" i="40" s="1"/>
  <c r="N50" i="40"/>
  <c r="O50" i="40" s="1"/>
  <c r="N49" i="40"/>
  <c r="O49" i="40" s="1"/>
  <c r="N48" i="40"/>
  <c r="O48" i="40" s="1"/>
  <c r="M47" i="40"/>
  <c r="L47" i="40"/>
  <c r="K47" i="40"/>
  <c r="J47" i="40"/>
  <c r="I47" i="40"/>
  <c r="H47" i="40"/>
  <c r="G47" i="40"/>
  <c r="F47" i="40"/>
  <c r="E47" i="40"/>
  <c r="D47" i="40"/>
  <c r="N46" i="40"/>
  <c r="O46" i="40" s="1"/>
  <c r="N45" i="40"/>
  <c r="O45" i="40" s="1"/>
  <c r="N44" i="40"/>
  <c r="O44" i="40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/>
  <c r="N37" i="40"/>
  <c r="O37" i="40" s="1"/>
  <c r="N36" i="40"/>
  <c r="O36" i="40" s="1"/>
  <c r="N35" i="40"/>
  <c r="O35" i="40" s="1"/>
  <c r="N34" i="40"/>
  <c r="O34" i="40" s="1"/>
  <c r="N33" i="40"/>
  <c r="O33" i="40" s="1"/>
  <c r="M32" i="40"/>
  <c r="L32" i="40"/>
  <c r="K32" i="40"/>
  <c r="J32" i="40"/>
  <c r="I32" i="40"/>
  <c r="H32" i="40"/>
  <c r="G32" i="40"/>
  <c r="F32" i="40"/>
  <c r="E32" i="40"/>
  <c r="D32" i="40"/>
  <c r="N31" i="40"/>
  <c r="O31" i="40" s="1"/>
  <c r="N30" i="40"/>
  <c r="O30" i="40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/>
  <c r="N23" i="40"/>
  <c r="O23" i="40" s="1"/>
  <c r="N22" i="40"/>
  <c r="O22" i="40" s="1"/>
  <c r="N21" i="40"/>
  <c r="O21" i="40" s="1"/>
  <c r="M20" i="40"/>
  <c r="L20" i="40"/>
  <c r="K20" i="40"/>
  <c r="J20" i="40"/>
  <c r="I20" i="40"/>
  <c r="H20" i="40"/>
  <c r="G20" i="40"/>
  <c r="N20" i="40" s="1"/>
  <c r="O20" i="40" s="1"/>
  <c r="F20" i="40"/>
  <c r="E20" i="40"/>
  <c r="D20" i="40"/>
  <c r="N19" i="40"/>
  <c r="O19" i="40" s="1"/>
  <c r="N18" i="40"/>
  <c r="O18" i="40" s="1"/>
  <c r="N17" i="40"/>
  <c r="O17" i="40" s="1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61" i="39"/>
  <c r="O61" i="39" s="1"/>
  <c r="N60" i="39"/>
  <c r="O60" i="39" s="1"/>
  <c r="M59" i="39"/>
  <c r="L59" i="39"/>
  <c r="K59" i="39"/>
  <c r="J59" i="39"/>
  <c r="I59" i="39"/>
  <c r="H59" i="39"/>
  <c r="G59" i="39"/>
  <c r="F59" i="39"/>
  <c r="E59" i="39"/>
  <c r="D59" i="39"/>
  <c r="N58" i="39"/>
  <c r="O58" i="39" s="1"/>
  <c r="N57" i="39"/>
  <c r="O57" i="39" s="1"/>
  <c r="N56" i="39"/>
  <c r="O56" i="39" s="1"/>
  <c r="N55" i="39"/>
  <c r="O55" i="39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/>
  <c r="M48" i="39"/>
  <c r="N48" i="39" s="1"/>
  <c r="O48" i="39" s="1"/>
  <c r="L48" i="39"/>
  <c r="K48" i="39"/>
  <c r="J48" i="39"/>
  <c r="I48" i="39"/>
  <c r="H48" i="39"/>
  <c r="G48" i="39"/>
  <c r="F48" i="39"/>
  <c r="E48" i="39"/>
  <c r="D48" i="39"/>
  <c r="N47" i="39"/>
  <c r="O47" i="39"/>
  <c r="N46" i="39"/>
  <c r="O46" i="39" s="1"/>
  <c r="N45" i="39"/>
  <c r="O45" i="39" s="1"/>
  <c r="N44" i="39"/>
  <c r="O44" i="39" s="1"/>
  <c r="N43" i="39"/>
  <c r="O43" i="39" s="1"/>
  <c r="M42" i="39"/>
  <c r="L42" i="39"/>
  <c r="K42" i="39"/>
  <c r="J42" i="39"/>
  <c r="N42" i="39" s="1"/>
  <c r="O42" i="39" s="1"/>
  <c r="I42" i="39"/>
  <c r="H42" i="39"/>
  <c r="G42" i="39"/>
  <c r="F42" i="39"/>
  <c r="E42" i="39"/>
  <c r="D42" i="39"/>
  <c r="N41" i="39"/>
  <c r="O41" i="39" s="1"/>
  <c r="N40" i="39"/>
  <c r="O40" i="39" s="1"/>
  <c r="N39" i="39"/>
  <c r="O39" i="39"/>
  <c r="N38" i="39"/>
  <c r="O38" i="39" s="1"/>
  <c r="N37" i="39"/>
  <c r="O37" i="39" s="1"/>
  <c r="N36" i="39"/>
  <c r="O36" i="39"/>
  <c r="N35" i="39"/>
  <c r="O35" i="39" s="1"/>
  <c r="N34" i="39"/>
  <c r="O34" i="39" s="1"/>
  <c r="N33" i="39"/>
  <c r="O33" i="39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1" i="39" s="1"/>
  <c r="O31" i="39" s="1"/>
  <c r="N30" i="39"/>
  <c r="O30" i="39" s="1"/>
  <c r="N29" i="39"/>
  <c r="O29" i="39" s="1"/>
  <c r="N28" i="39"/>
  <c r="O28" i="39"/>
  <c r="N27" i="39"/>
  <c r="O27" i="39" s="1"/>
  <c r="N26" i="39"/>
  <c r="O26" i="39" s="1"/>
  <c r="N25" i="39"/>
  <c r="O25" i="39"/>
  <c r="N24" i="39"/>
  <c r="O24" i="39" s="1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N17" i="39"/>
  <c r="O17" i="39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F62" i="39" s="1"/>
  <c r="E14" i="39"/>
  <c r="N14" i="39" s="1"/>
  <c r="O14" i="39" s="1"/>
  <c r="D14" i="39"/>
  <c r="N13" i="39"/>
  <c r="O13" i="39" s="1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57" i="38"/>
  <c r="O57" i="38" s="1"/>
  <c r="M56" i="38"/>
  <c r="L56" i="38"/>
  <c r="K56" i="38"/>
  <c r="J56" i="38"/>
  <c r="I56" i="38"/>
  <c r="H56" i="38"/>
  <c r="G56" i="38"/>
  <c r="F56" i="38"/>
  <c r="E56" i="38"/>
  <c r="D56" i="38"/>
  <c r="N55" i="38"/>
  <c r="O55" i="38" s="1"/>
  <c r="N54" i="38"/>
  <c r="O54" i="38" s="1"/>
  <c r="N53" i="38"/>
  <c r="O53" i="38" s="1"/>
  <c r="N52" i="38"/>
  <c r="O52" i="38"/>
  <c r="N51" i="38"/>
  <c r="O51" i="38" s="1"/>
  <c r="N50" i="38"/>
  <c r="O50" i="38" s="1"/>
  <c r="N49" i="38"/>
  <c r="O49" i="38" s="1"/>
  <c r="N48" i="38"/>
  <c r="O48" i="38" s="1"/>
  <c r="N47" i="38"/>
  <c r="O47" i="38" s="1"/>
  <c r="M46" i="38"/>
  <c r="L46" i="38"/>
  <c r="K46" i="38"/>
  <c r="K58" i="38" s="1"/>
  <c r="J46" i="38"/>
  <c r="I46" i="38"/>
  <c r="H46" i="38"/>
  <c r="G46" i="38"/>
  <c r="F46" i="38"/>
  <c r="E46" i="38"/>
  <c r="D46" i="38"/>
  <c r="N45" i="38"/>
  <c r="O45" i="38" s="1"/>
  <c r="N44" i="38"/>
  <c r="O44" i="38"/>
  <c r="N43" i="38"/>
  <c r="O43" i="38" s="1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 s="1"/>
  <c r="N38" i="38"/>
  <c r="O38" i="38" s="1"/>
  <c r="N37" i="38"/>
  <c r="O37" i="38" s="1"/>
  <c r="N36" i="38"/>
  <c r="O36" i="38"/>
  <c r="N35" i="38"/>
  <c r="O35" i="38" s="1"/>
  <c r="N34" i="38"/>
  <c r="O34" i="38" s="1"/>
  <c r="N33" i="38"/>
  <c r="O33" i="38" s="1"/>
  <c r="N32" i="38"/>
  <c r="O32" i="38" s="1"/>
  <c r="M31" i="38"/>
  <c r="L31" i="38"/>
  <c r="K31" i="38"/>
  <c r="J31" i="38"/>
  <c r="N31" i="38" s="1"/>
  <c r="O31" i="38" s="1"/>
  <c r="I31" i="38"/>
  <c r="H31" i="38"/>
  <c r="G31" i="38"/>
  <c r="F31" i="38"/>
  <c r="E31" i="38"/>
  <c r="D31" i="38"/>
  <c r="N30" i="38"/>
  <c r="O30" i="38" s="1"/>
  <c r="N29" i="38"/>
  <c r="O29" i="38" s="1"/>
  <c r="N28" i="38"/>
  <c r="O28" i="38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/>
  <c r="M21" i="38"/>
  <c r="L21" i="38"/>
  <c r="K21" i="38"/>
  <c r="J21" i="38"/>
  <c r="I21" i="38"/>
  <c r="H21" i="38"/>
  <c r="G21" i="38"/>
  <c r="F21" i="38"/>
  <c r="E21" i="38"/>
  <c r="D21" i="38"/>
  <c r="N20" i="38"/>
  <c r="O20" i="38"/>
  <c r="N19" i="38"/>
  <c r="O19" i="38" s="1"/>
  <c r="N18" i="38"/>
  <c r="O18" i="38" s="1"/>
  <c r="N17" i="38"/>
  <c r="O17" i="38" s="1"/>
  <c r="N16" i="38"/>
  <c r="O16" i="38"/>
  <c r="M15" i="38"/>
  <c r="L15" i="38"/>
  <c r="K15" i="38"/>
  <c r="J15" i="38"/>
  <c r="I15" i="38"/>
  <c r="I58" i="38" s="1"/>
  <c r="H15" i="38"/>
  <c r="G15" i="38"/>
  <c r="F15" i="38"/>
  <c r="E15" i="38"/>
  <c r="D15" i="38"/>
  <c r="N14" i="38"/>
  <c r="O14" i="38" s="1"/>
  <c r="N13" i="38"/>
  <c r="O13" i="38" s="1"/>
  <c r="N12" i="38"/>
  <c r="O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N59" i="37"/>
  <c r="O59" i="37"/>
  <c r="N58" i="37"/>
  <c r="O58" i="37" s="1"/>
  <c r="N57" i="37"/>
  <c r="O57" i="37" s="1"/>
  <c r="N56" i="37"/>
  <c r="O56" i="37" s="1"/>
  <c r="M55" i="37"/>
  <c r="L55" i="37"/>
  <c r="K55" i="37"/>
  <c r="J55" i="37"/>
  <c r="I55" i="37"/>
  <c r="H55" i="37"/>
  <c r="H60" i="37" s="1"/>
  <c r="G55" i="37"/>
  <c r="G60" i="37" s="1"/>
  <c r="F55" i="37"/>
  <c r="E55" i="37"/>
  <c r="D55" i="37"/>
  <c r="N54" i="37"/>
  <c r="O54" i="37" s="1"/>
  <c r="N53" i="37"/>
  <c r="O53" i="37" s="1"/>
  <c r="N52" i="37"/>
  <c r="O52" i="37" s="1"/>
  <c r="N51" i="37"/>
  <c r="O51" i="37"/>
  <c r="N50" i="37"/>
  <c r="O50" i="37" s="1"/>
  <c r="N49" i="37"/>
  <c r="O49" i="37" s="1"/>
  <c r="N48" i="37"/>
  <c r="O48" i="37" s="1"/>
  <c r="N47" i="37"/>
  <c r="O47" i="37" s="1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4" i="37"/>
  <c r="O44" i="37" s="1"/>
  <c r="N43" i="37"/>
  <c r="O43" i="37"/>
  <c r="N42" i="37"/>
  <c r="O42" i="37" s="1"/>
  <c r="N41" i="37"/>
  <c r="O41" i="37" s="1"/>
  <c r="M40" i="37"/>
  <c r="L40" i="37"/>
  <c r="K40" i="37"/>
  <c r="J40" i="37"/>
  <c r="I40" i="37"/>
  <c r="H40" i="37"/>
  <c r="G40" i="37"/>
  <c r="F40" i="37"/>
  <c r="N40" i="37" s="1"/>
  <c r="O40" i="37" s="1"/>
  <c r="E40" i="37"/>
  <c r="D40" i="37"/>
  <c r="N39" i="37"/>
  <c r="O39" i="37" s="1"/>
  <c r="N38" i="37"/>
  <c r="O38" i="37" s="1"/>
  <c r="N37" i="37"/>
  <c r="O37" i="37" s="1"/>
  <c r="N36" i="37"/>
  <c r="O36" i="37" s="1"/>
  <c r="N35" i="37"/>
  <c r="O35" i="37"/>
  <c r="N34" i="37"/>
  <c r="O34" i="37" s="1"/>
  <c r="N33" i="37"/>
  <c r="O33" i="37" s="1"/>
  <c r="N32" i="37"/>
  <c r="O32" i="37" s="1"/>
  <c r="N31" i="37"/>
  <c r="O31" i="37" s="1"/>
  <c r="M30" i="37"/>
  <c r="L30" i="37"/>
  <c r="K30" i="37"/>
  <c r="J30" i="37"/>
  <c r="I30" i="37"/>
  <c r="N30" i="37" s="1"/>
  <c r="O30" i="37" s="1"/>
  <c r="H30" i="37"/>
  <c r="G30" i="37"/>
  <c r="F30" i="37"/>
  <c r="E30" i="37"/>
  <c r="D30" i="37"/>
  <c r="N29" i="37"/>
  <c r="O29" i="37" s="1"/>
  <c r="N28" i="37"/>
  <c r="O28" i="37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N18" i="37"/>
  <c r="O18" i="37"/>
  <c r="N17" i="37"/>
  <c r="O17" i="37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5" i="37" s="1"/>
  <c r="O5" i="37" s="1"/>
  <c r="N57" i="36"/>
  <c r="O57" i="36" s="1"/>
  <c r="N56" i="36"/>
  <c r="O56" i="36" s="1"/>
  <c r="M55" i="36"/>
  <c r="L55" i="36"/>
  <c r="K55" i="36"/>
  <c r="J55" i="36"/>
  <c r="I55" i="36"/>
  <c r="H55" i="36"/>
  <c r="G55" i="36"/>
  <c r="F55" i="36"/>
  <c r="N55" i="36" s="1"/>
  <c r="O55" i="36" s="1"/>
  <c r="E55" i="36"/>
  <c r="D55" i="36"/>
  <c r="N54" i="36"/>
  <c r="O54" i="36" s="1"/>
  <c r="N53" i="36"/>
  <c r="O53" i="36" s="1"/>
  <c r="N52" i="36"/>
  <c r="O52" i="36" s="1"/>
  <c r="N51" i="36"/>
  <c r="O51" i="36"/>
  <c r="N50" i="36"/>
  <c r="O50" i="36" s="1"/>
  <c r="N49" i="36"/>
  <c r="O49" i="36" s="1"/>
  <c r="N48" i="36"/>
  <c r="O48" i="36" s="1"/>
  <c r="M47" i="36"/>
  <c r="L47" i="36"/>
  <c r="K47" i="36"/>
  <c r="J47" i="36"/>
  <c r="I47" i="36"/>
  <c r="H47" i="36"/>
  <c r="G47" i="36"/>
  <c r="F47" i="36"/>
  <c r="E47" i="36"/>
  <c r="D47" i="36"/>
  <c r="N46" i="36"/>
  <c r="O46" i="36" s="1"/>
  <c r="N45" i="36"/>
  <c r="O45" i="36" s="1"/>
  <c r="N44" i="36"/>
  <c r="O44" i="36" s="1"/>
  <c r="N43" i="36"/>
  <c r="O43" i="36" s="1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1" i="36" s="1"/>
  <c r="O41" i="36" s="1"/>
  <c r="N40" i="36"/>
  <c r="O40" i="36" s="1"/>
  <c r="N39" i="36"/>
  <c r="O39" i="36" s="1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1" i="36" s="1"/>
  <c r="O31" i="36" s="1"/>
  <c r="N30" i="36"/>
  <c r="O30" i="36" s="1"/>
  <c r="N29" i="36"/>
  <c r="O29" i="36" s="1"/>
  <c r="N28" i="36"/>
  <c r="O28" i="36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/>
  <c r="M20" i="36"/>
  <c r="L20" i="36"/>
  <c r="K20" i="36"/>
  <c r="J20" i="36"/>
  <c r="I20" i="36"/>
  <c r="H20" i="36"/>
  <c r="G20" i="36"/>
  <c r="F20" i="36"/>
  <c r="E20" i="36"/>
  <c r="N20" i="36" s="1"/>
  <c r="O20" i="36" s="1"/>
  <c r="D20" i="36"/>
  <c r="N19" i="36"/>
  <c r="O19" i="36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/>
  <c r="N6" i="36"/>
  <c r="O6" i="36" s="1"/>
  <c r="M5" i="36"/>
  <c r="M58" i="36" s="1"/>
  <c r="L5" i="36"/>
  <c r="L58" i="36" s="1"/>
  <c r="K5" i="36"/>
  <c r="K58" i="36"/>
  <c r="J5" i="36"/>
  <c r="I5" i="36"/>
  <c r="H5" i="36"/>
  <c r="H58" i="36" s="1"/>
  <c r="G5" i="36"/>
  <c r="F5" i="36"/>
  <c r="E5" i="36"/>
  <c r="E58" i="36" s="1"/>
  <c r="D5" i="36"/>
  <c r="N5" i="36" s="1"/>
  <c r="O5" i="36" s="1"/>
  <c r="N59" i="35"/>
  <c r="O59" i="35" s="1"/>
  <c r="M58" i="35"/>
  <c r="L58" i="35"/>
  <c r="K58" i="35"/>
  <c r="J58" i="35"/>
  <c r="I58" i="35"/>
  <c r="H58" i="35"/>
  <c r="G58" i="35"/>
  <c r="F58" i="35"/>
  <c r="E58" i="35"/>
  <c r="D58" i="35"/>
  <c r="N58" i="35" s="1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M52" i="35"/>
  <c r="L52" i="35"/>
  <c r="K52" i="35"/>
  <c r="J52" i="35"/>
  <c r="I52" i="35"/>
  <c r="H52" i="35"/>
  <c r="G52" i="35"/>
  <c r="F52" i="35"/>
  <c r="E52" i="35"/>
  <c r="D52" i="35"/>
  <c r="N51" i="35"/>
  <c r="O51" i="35"/>
  <c r="N50" i="35"/>
  <c r="O50" i="35" s="1"/>
  <c r="N49" i="35"/>
  <c r="O49" i="35" s="1"/>
  <c r="N48" i="35"/>
  <c r="O48" i="35" s="1"/>
  <c r="N47" i="35"/>
  <c r="O47" i="35" s="1"/>
  <c r="M46" i="35"/>
  <c r="L46" i="35"/>
  <c r="K46" i="35"/>
  <c r="J46" i="35"/>
  <c r="J60" i="35" s="1"/>
  <c r="I46" i="35"/>
  <c r="H46" i="35"/>
  <c r="N46" i="35" s="1"/>
  <c r="O46" i="35" s="1"/>
  <c r="G46" i="35"/>
  <c r="F46" i="35"/>
  <c r="E46" i="35"/>
  <c r="D46" i="35"/>
  <c r="N45" i="35"/>
  <c r="O45" i="35" s="1"/>
  <c r="N44" i="35"/>
  <c r="O44" i="35" s="1"/>
  <c r="N43" i="35"/>
  <c r="O43" i="35"/>
  <c r="N42" i="35"/>
  <c r="O42" i="35" s="1"/>
  <c r="N41" i="35"/>
  <c r="O41" i="35" s="1"/>
  <c r="N40" i="35"/>
  <c r="O40" i="35" s="1"/>
  <c r="N39" i="35"/>
  <c r="O39" i="35" s="1"/>
  <c r="N38" i="35"/>
  <c r="O38" i="35" s="1"/>
  <c r="N37" i="35"/>
  <c r="O37" i="35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5" i="35" s="1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N20" i="35" s="1"/>
  <c r="O20" i="35" s="1"/>
  <c r="D20" i="35"/>
  <c r="N19" i="35"/>
  <c r="O19" i="35" s="1"/>
  <c r="N18" i="35"/>
  <c r="O18" i="35"/>
  <c r="N17" i="35"/>
  <c r="O17" i="35"/>
  <c r="N16" i="35"/>
  <c r="O16" i="35"/>
  <c r="N15" i="35"/>
  <c r="O15" i="35"/>
  <c r="M14" i="35"/>
  <c r="M60" i="35" s="1"/>
  <c r="L14" i="35"/>
  <c r="K14" i="35"/>
  <c r="J14" i="35"/>
  <c r="I14" i="35"/>
  <c r="H14" i="35"/>
  <c r="H60" i="35" s="1"/>
  <c r="G14" i="35"/>
  <c r="F14" i="35"/>
  <c r="E14" i="35"/>
  <c r="D14" i="35"/>
  <c r="N14" i="35" s="1"/>
  <c r="O14" i="35" s="1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K60" i="35" s="1"/>
  <c r="J5" i="35"/>
  <c r="I5" i="35"/>
  <c r="I60" i="35" s="1"/>
  <c r="H5" i="35"/>
  <c r="G5" i="35"/>
  <c r="G60" i="35" s="1"/>
  <c r="F5" i="35"/>
  <c r="F60" i="35" s="1"/>
  <c r="E5" i="35"/>
  <c r="E60" i="35" s="1"/>
  <c r="D5" i="35"/>
  <c r="D60" i="35" s="1"/>
  <c r="N55" i="34"/>
  <c r="O55" i="34" s="1"/>
  <c r="N54" i="34"/>
  <c r="O54" i="34" s="1"/>
  <c r="M53" i="34"/>
  <c r="L53" i="34"/>
  <c r="K53" i="34"/>
  <c r="J53" i="34"/>
  <c r="I53" i="34"/>
  <c r="H53" i="34"/>
  <c r="G53" i="34"/>
  <c r="F53" i="34"/>
  <c r="E53" i="34"/>
  <c r="D53" i="34"/>
  <c r="N53" i="34" s="1"/>
  <c r="O53" i="34" s="1"/>
  <c r="N52" i="34"/>
  <c r="O52" i="34" s="1"/>
  <c r="N51" i="34"/>
  <c r="O51" i="34" s="1"/>
  <c r="N50" i="34"/>
  <c r="O50" i="34"/>
  <c r="N49" i="34"/>
  <c r="O49" i="34" s="1"/>
  <c r="N48" i="34"/>
  <c r="O48" i="34" s="1"/>
  <c r="N47" i="34"/>
  <c r="O47" i="34" s="1"/>
  <c r="M46" i="34"/>
  <c r="L46" i="34"/>
  <c r="K46" i="34"/>
  <c r="J46" i="34"/>
  <c r="I46" i="34"/>
  <c r="H46" i="34"/>
  <c r="H56" i="34" s="1"/>
  <c r="G46" i="34"/>
  <c r="F46" i="34"/>
  <c r="N46" i="34" s="1"/>
  <c r="O46" i="34" s="1"/>
  <c r="E46" i="34"/>
  <c r="D46" i="34"/>
  <c r="N45" i="34"/>
  <c r="O45" i="34" s="1"/>
  <c r="N44" i="34"/>
  <c r="O44" i="34" s="1"/>
  <c r="N43" i="34"/>
  <c r="O43" i="34" s="1"/>
  <c r="N42" i="34"/>
  <c r="O42" i="34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 s="1"/>
  <c r="N37" i="34"/>
  <c r="O37" i="34" s="1"/>
  <c r="N36" i="34"/>
  <c r="O36" i="34" s="1"/>
  <c r="N35" i="34"/>
  <c r="O35" i="34" s="1"/>
  <c r="N34" i="34"/>
  <c r="O34" i="34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2" i="34" s="1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/>
  <c r="N25" i="34"/>
  <c r="O25" i="34" s="1"/>
  <c r="N24" i="34"/>
  <c r="O24" i="34" s="1"/>
  <c r="N23" i="34"/>
  <c r="O23" i="34" s="1"/>
  <c r="N22" i="34"/>
  <c r="O22" i="34" s="1"/>
  <c r="N21" i="34"/>
  <c r="O21" i="34" s="1"/>
  <c r="N20" i="34"/>
  <c r="O20" i="34"/>
  <c r="M19" i="34"/>
  <c r="L19" i="34"/>
  <c r="K19" i="34"/>
  <c r="J19" i="34"/>
  <c r="I19" i="34"/>
  <c r="H19" i="34"/>
  <c r="G19" i="34"/>
  <c r="F19" i="34"/>
  <c r="E19" i="34"/>
  <c r="N19" i="34" s="1"/>
  <c r="O19" i="34" s="1"/>
  <c r="D19" i="34"/>
  <c r="N18" i="34"/>
  <c r="O18" i="34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J56" i="34" s="1"/>
  <c r="I13" i="34"/>
  <c r="N13" i="34" s="1"/>
  <c r="O13" i="34" s="1"/>
  <c r="H13" i="34"/>
  <c r="G13" i="34"/>
  <c r="G56" i="34" s="1"/>
  <c r="F13" i="34"/>
  <c r="E13" i="34"/>
  <c r="D13" i="34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M56" i="34" s="1"/>
  <c r="L5" i="34"/>
  <c r="L56" i="34" s="1"/>
  <c r="K5" i="34"/>
  <c r="J5" i="34"/>
  <c r="I5" i="34"/>
  <c r="H5" i="34"/>
  <c r="G5" i="34"/>
  <c r="F5" i="34"/>
  <c r="E5" i="34"/>
  <c r="E56" i="34"/>
  <c r="D5" i="34"/>
  <c r="D56" i="34" s="1"/>
  <c r="N57" i="33"/>
  <c r="O57" i="33" s="1"/>
  <c r="N33" i="33"/>
  <c r="O33" i="33"/>
  <c r="N34" i="33"/>
  <c r="O34" i="33"/>
  <c r="N35" i="33"/>
  <c r="O35" i="33"/>
  <c r="N36" i="33"/>
  <c r="O36" i="33"/>
  <c r="N37" i="33"/>
  <c r="O37" i="33" s="1"/>
  <c r="N38" i="33"/>
  <c r="O38" i="33" s="1"/>
  <c r="N39" i="33"/>
  <c r="O39" i="33"/>
  <c r="N40" i="33"/>
  <c r="O40" i="33"/>
  <c r="N21" i="33"/>
  <c r="O21" i="33"/>
  <c r="N22" i="33"/>
  <c r="O22" i="33"/>
  <c r="N23" i="33"/>
  <c r="O23" i="33" s="1"/>
  <c r="N24" i="33"/>
  <c r="O24" i="33" s="1"/>
  <c r="N25" i="33"/>
  <c r="O25" i="33"/>
  <c r="N26" i="33"/>
  <c r="O26" i="33"/>
  <c r="N27" i="33"/>
  <c r="O27" i="33"/>
  <c r="N28" i="33"/>
  <c r="O28" i="33"/>
  <c r="N29" i="33"/>
  <c r="O29" i="33" s="1"/>
  <c r="N30" i="33"/>
  <c r="O30" i="33" s="1"/>
  <c r="N31" i="33"/>
  <c r="O31" i="33"/>
  <c r="E32" i="33"/>
  <c r="F32" i="33"/>
  <c r="G32" i="33"/>
  <c r="H32" i="33"/>
  <c r="I32" i="33"/>
  <c r="J32" i="33"/>
  <c r="K32" i="33"/>
  <c r="L32" i="33"/>
  <c r="M32" i="33"/>
  <c r="D32" i="33"/>
  <c r="N32" i="33" s="1"/>
  <c r="O32" i="33" s="1"/>
  <c r="E20" i="33"/>
  <c r="F20" i="33"/>
  <c r="N20" i="33" s="1"/>
  <c r="O20" i="33" s="1"/>
  <c r="G20" i="33"/>
  <c r="H20" i="33"/>
  <c r="I20" i="33"/>
  <c r="J20" i="33"/>
  <c r="K20" i="33"/>
  <c r="L20" i="33"/>
  <c r="M20" i="33"/>
  <c r="D20" i="33"/>
  <c r="E14" i="33"/>
  <c r="F14" i="33"/>
  <c r="G14" i="33"/>
  <c r="H14" i="33"/>
  <c r="I14" i="33"/>
  <c r="J14" i="33"/>
  <c r="K14" i="33"/>
  <c r="L14" i="33"/>
  <c r="L58" i="33" s="1"/>
  <c r="M14" i="33"/>
  <c r="D14" i="33"/>
  <c r="N14" i="33" s="1"/>
  <c r="O14" i="33" s="1"/>
  <c r="E5" i="33"/>
  <c r="F5" i="33"/>
  <c r="G5" i="33"/>
  <c r="N5" i="33" s="1"/>
  <c r="O5" i="33" s="1"/>
  <c r="H5" i="33"/>
  <c r="H58" i="33" s="1"/>
  <c r="I5" i="33"/>
  <c r="I58" i="33" s="1"/>
  <c r="J5" i="33"/>
  <c r="K5" i="33"/>
  <c r="K58" i="33" s="1"/>
  <c r="L5" i="33"/>
  <c r="M5" i="33"/>
  <c r="M58" i="33" s="1"/>
  <c r="D5" i="33"/>
  <c r="E55" i="33"/>
  <c r="F55" i="33"/>
  <c r="F58" i="33" s="1"/>
  <c r="G55" i="33"/>
  <c r="H55" i="33"/>
  <c r="I55" i="33"/>
  <c r="J55" i="33"/>
  <c r="K55" i="33"/>
  <c r="L55" i="33"/>
  <c r="M55" i="33"/>
  <c r="D55" i="33"/>
  <c r="N55" i="33" s="1"/>
  <c r="O55" i="33" s="1"/>
  <c r="N56" i="33"/>
  <c r="O56" i="33"/>
  <c r="N49" i="33"/>
  <c r="O49" i="33" s="1"/>
  <c r="N50" i="33"/>
  <c r="O50" i="33" s="1"/>
  <c r="N51" i="33"/>
  <c r="N52" i="33"/>
  <c r="N53" i="33"/>
  <c r="O53" i="33"/>
  <c r="N54" i="33"/>
  <c r="O54" i="33"/>
  <c r="N48" i="33"/>
  <c r="O48" i="33"/>
  <c r="E47" i="33"/>
  <c r="E58" i="33" s="1"/>
  <c r="F47" i="33"/>
  <c r="G47" i="33"/>
  <c r="H47" i="33"/>
  <c r="I47" i="33"/>
  <c r="J47" i="33"/>
  <c r="K47" i="33"/>
  <c r="L47" i="33"/>
  <c r="M47" i="33"/>
  <c r="D47" i="33"/>
  <c r="N47" i="33"/>
  <c r="O47" i="33" s="1"/>
  <c r="E42" i="33"/>
  <c r="F42" i="33"/>
  <c r="G42" i="33"/>
  <c r="H42" i="33"/>
  <c r="I42" i="33"/>
  <c r="J42" i="33"/>
  <c r="K42" i="33"/>
  <c r="L42" i="33"/>
  <c r="M42" i="33"/>
  <c r="D42" i="33"/>
  <c r="D58" i="33" s="1"/>
  <c r="N42" i="33"/>
  <c r="O42" i="33" s="1"/>
  <c r="N43" i="33"/>
  <c r="O43" i="33"/>
  <c r="N44" i="33"/>
  <c r="O44" i="33" s="1"/>
  <c r="N45" i="33"/>
  <c r="O45" i="33" s="1"/>
  <c r="N46" i="33"/>
  <c r="O46" i="33" s="1"/>
  <c r="N41" i="33"/>
  <c r="O41" i="33"/>
  <c r="O51" i="33"/>
  <c r="O52" i="33"/>
  <c r="N16" i="33"/>
  <c r="O16" i="33"/>
  <c r="N17" i="33"/>
  <c r="O17" i="33" s="1"/>
  <c r="N18" i="33"/>
  <c r="O18" i="33" s="1"/>
  <c r="N19" i="33"/>
  <c r="O19" i="33" s="1"/>
  <c r="N7" i="33"/>
  <c r="O7" i="33"/>
  <c r="N8" i="33"/>
  <c r="O8" i="33" s="1"/>
  <c r="N9" i="33"/>
  <c r="O9" i="33"/>
  <c r="N10" i="33"/>
  <c r="O10" i="33" s="1"/>
  <c r="N11" i="33"/>
  <c r="O11" i="33" s="1"/>
  <c r="N12" i="33"/>
  <c r="O12" i="33" s="1"/>
  <c r="N13" i="33"/>
  <c r="O13" i="33"/>
  <c r="J58" i="33"/>
  <c r="N6" i="33"/>
  <c r="O6" i="33" s="1"/>
  <c r="N15" i="33"/>
  <c r="O15" i="33" s="1"/>
  <c r="N40" i="34"/>
  <c r="O40" i="34"/>
  <c r="L60" i="35"/>
  <c r="N52" i="35"/>
  <c r="O52" i="35" s="1"/>
  <c r="I58" i="36"/>
  <c r="F58" i="36"/>
  <c r="N47" i="36"/>
  <c r="O47" i="36"/>
  <c r="E60" i="37"/>
  <c r="M60" i="37"/>
  <c r="K60" i="37"/>
  <c r="N45" i="37"/>
  <c r="O45" i="37"/>
  <c r="L60" i="37"/>
  <c r="N14" i="37"/>
  <c r="O14" i="37" s="1"/>
  <c r="N14" i="36"/>
  <c r="O14" i="36" s="1"/>
  <c r="G58" i="36"/>
  <c r="H58" i="38"/>
  <c r="M58" i="38"/>
  <c r="F58" i="38"/>
  <c r="G58" i="38"/>
  <c r="L58" i="38"/>
  <c r="N56" i="38"/>
  <c r="O56" i="38"/>
  <c r="J58" i="38"/>
  <c r="N41" i="38"/>
  <c r="O41" i="38" s="1"/>
  <c r="N21" i="38"/>
  <c r="O21" i="38" s="1"/>
  <c r="E58" i="38"/>
  <c r="N5" i="38"/>
  <c r="O5" i="38"/>
  <c r="D58" i="38"/>
  <c r="N58" i="38" s="1"/>
  <c r="O58" i="38" s="1"/>
  <c r="I62" i="39"/>
  <c r="H62" i="39"/>
  <c r="L62" i="39"/>
  <c r="G62" i="39"/>
  <c r="K62" i="39"/>
  <c r="N5" i="39"/>
  <c r="O5" i="39"/>
  <c r="N59" i="39"/>
  <c r="O59" i="39" s="1"/>
  <c r="N20" i="39"/>
  <c r="O20" i="39" s="1"/>
  <c r="E62" i="39"/>
  <c r="J58" i="36"/>
  <c r="J60" i="37"/>
  <c r="K56" i="34"/>
  <c r="N14" i="40"/>
  <c r="O14" i="40" s="1"/>
  <c r="M69" i="40"/>
  <c r="K69" i="40"/>
  <c r="H69" i="40"/>
  <c r="J69" i="40"/>
  <c r="N5" i="40"/>
  <c r="O5" i="40" s="1"/>
  <c r="L69" i="40"/>
  <c r="N47" i="40"/>
  <c r="O47" i="40" s="1"/>
  <c r="E69" i="40"/>
  <c r="I69" i="40"/>
  <c r="N64" i="40"/>
  <c r="O64" i="40" s="1"/>
  <c r="F69" i="40"/>
  <c r="N52" i="40"/>
  <c r="O52" i="40"/>
  <c r="N32" i="40"/>
  <c r="O32" i="40" s="1"/>
  <c r="M68" i="41"/>
  <c r="L68" i="41"/>
  <c r="F68" i="41"/>
  <c r="H68" i="41"/>
  <c r="K68" i="41"/>
  <c r="J68" i="41"/>
  <c r="N65" i="41"/>
  <c r="O65" i="41"/>
  <c r="G68" i="41"/>
  <c r="N48" i="41"/>
  <c r="O48" i="41"/>
  <c r="N33" i="41"/>
  <c r="O33" i="41"/>
  <c r="N21" i="41"/>
  <c r="O21" i="41" s="1"/>
  <c r="D68" i="41"/>
  <c r="N14" i="41"/>
  <c r="O14" i="41" s="1"/>
  <c r="E68" i="41"/>
  <c r="N5" i="41"/>
  <c r="O5" i="41" s="1"/>
  <c r="M66" i="42"/>
  <c r="L66" i="42"/>
  <c r="N63" i="42"/>
  <c r="O63" i="42" s="1"/>
  <c r="K66" i="42"/>
  <c r="I66" i="42"/>
  <c r="N51" i="42"/>
  <c r="O51" i="42" s="1"/>
  <c r="G66" i="42"/>
  <c r="N31" i="42"/>
  <c r="O31" i="42" s="1"/>
  <c r="N21" i="42"/>
  <c r="O21" i="42"/>
  <c r="D66" i="42"/>
  <c r="E66" i="42"/>
  <c r="N5" i="42"/>
  <c r="O5" i="42" s="1"/>
  <c r="M65" i="43"/>
  <c r="L65" i="43"/>
  <c r="K65" i="43"/>
  <c r="N51" i="43"/>
  <c r="O51" i="43" s="1"/>
  <c r="I65" i="43"/>
  <c r="G65" i="43"/>
  <c r="N46" i="43"/>
  <c r="O46" i="43"/>
  <c r="N32" i="43"/>
  <c r="O32" i="43" s="1"/>
  <c r="J65" i="43"/>
  <c r="N22" i="43"/>
  <c r="O22" i="43" s="1"/>
  <c r="N14" i="43"/>
  <c r="O14" i="43" s="1"/>
  <c r="D65" i="43"/>
  <c r="N5" i="43"/>
  <c r="O5" i="43"/>
  <c r="E65" i="43"/>
  <c r="K67" i="44"/>
  <c r="M67" i="44"/>
  <c r="J67" i="44"/>
  <c r="L67" i="44"/>
  <c r="N65" i="44"/>
  <c r="O65" i="44" s="1"/>
  <c r="H67" i="44"/>
  <c r="N53" i="44"/>
  <c r="O53" i="44"/>
  <c r="F67" i="44"/>
  <c r="G67" i="44"/>
  <c r="N48" i="44"/>
  <c r="O48" i="44" s="1"/>
  <c r="I67" i="44"/>
  <c r="N5" i="44"/>
  <c r="O5" i="44"/>
  <c r="E67" i="44"/>
  <c r="M71" i="45"/>
  <c r="L71" i="45"/>
  <c r="K71" i="45"/>
  <c r="N67" i="45"/>
  <c r="O67" i="45"/>
  <c r="G71" i="45"/>
  <c r="H71" i="45"/>
  <c r="N55" i="45"/>
  <c r="O55" i="45"/>
  <c r="F71" i="45"/>
  <c r="J71" i="45"/>
  <c r="N50" i="45"/>
  <c r="O50" i="45"/>
  <c r="I71" i="45"/>
  <c r="D71" i="45"/>
  <c r="N71" i="45" s="1"/>
  <c r="O71" i="45" s="1"/>
  <c r="N22" i="45"/>
  <c r="O22" i="45"/>
  <c r="E71" i="45"/>
  <c r="N14" i="45"/>
  <c r="O14" i="45" s="1"/>
  <c r="N5" i="45"/>
  <c r="O5" i="45"/>
  <c r="O56" i="46"/>
  <c r="P56" i="46" s="1"/>
  <c r="O51" i="46"/>
  <c r="P51" i="46" s="1"/>
  <c r="O37" i="46"/>
  <c r="P37" i="46"/>
  <c r="O23" i="46"/>
  <c r="P23" i="46" s="1"/>
  <c r="L71" i="46"/>
  <c r="M71" i="46"/>
  <c r="J71" i="46"/>
  <c r="F71" i="46"/>
  <c r="I71" i="46"/>
  <c r="K71" i="46"/>
  <c r="O14" i="46"/>
  <c r="P14" i="46"/>
  <c r="N71" i="46"/>
  <c r="D71" i="46"/>
  <c r="O71" i="46" s="1"/>
  <c r="P71" i="46" s="1"/>
  <c r="G71" i="46"/>
  <c r="E71" i="46"/>
  <c r="O71" i="47" l="1"/>
  <c r="P71" i="47" s="1"/>
  <c r="N60" i="35"/>
  <c r="O60" i="35" s="1"/>
  <c r="N58" i="33"/>
  <c r="O58" i="33" s="1"/>
  <c r="I56" i="34"/>
  <c r="D58" i="36"/>
  <c r="N58" i="36" s="1"/>
  <c r="O58" i="36" s="1"/>
  <c r="F60" i="37"/>
  <c r="J66" i="42"/>
  <c r="N66" i="42" s="1"/>
  <c r="O66" i="42" s="1"/>
  <c r="I68" i="41"/>
  <c r="N68" i="41" s="1"/>
  <c r="O68" i="41" s="1"/>
  <c r="G69" i="40"/>
  <c r="N69" i="40" s="1"/>
  <c r="O69" i="40" s="1"/>
  <c r="N46" i="38"/>
  <c r="O46" i="38" s="1"/>
  <c r="G58" i="33"/>
  <c r="F56" i="34"/>
  <c r="N56" i="34" s="1"/>
  <c r="O56" i="34" s="1"/>
  <c r="D62" i="39"/>
  <c r="D67" i="44"/>
  <c r="N67" i="44" s="1"/>
  <c r="O67" i="44" s="1"/>
  <c r="N15" i="38"/>
  <c r="O15" i="38" s="1"/>
  <c r="J62" i="39"/>
  <c r="N55" i="37"/>
  <c r="O55" i="37" s="1"/>
  <c r="N5" i="35"/>
  <c r="O5" i="35" s="1"/>
  <c r="D60" i="37"/>
  <c r="N60" i="37" s="1"/>
  <c r="O60" i="37" s="1"/>
  <c r="N5" i="34"/>
  <c r="O5" i="34" s="1"/>
  <c r="O5" i="46"/>
  <c r="P5" i="46" s="1"/>
  <c r="N63" i="43"/>
  <c r="O63" i="43" s="1"/>
  <c r="M62" i="39"/>
  <c r="I60" i="37"/>
  <c r="N46" i="42"/>
  <c r="O46" i="42" s="1"/>
  <c r="N62" i="39" l="1"/>
  <c r="O62" i="39" s="1"/>
</calcChain>
</file>

<file path=xl/sharedStrings.xml><?xml version="1.0" encoding="utf-8"?>
<sst xmlns="http://schemas.openxmlformats.org/spreadsheetml/2006/main" count="1202" uniqueCount="176">
  <si>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</si>
  <si>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</si>
  <si>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</si>
  <si>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</si>
  <si>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</si>
  <si>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</si>
  <si>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</si>
  <si>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</si>
  <si>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</si>
  <si>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</si>
  <si>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</si>
  <si>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</si>
  <si>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</si>
  <si>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</si>
  <si>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</si>
  <si>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</si>
  <si>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</si>
  <si>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</si>
  <si>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</si>
  <si>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</si>
  <si>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</si>
  <si>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</si>
  <si>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Other Permits, Fees, and Special Assessments</t>
  </si>
  <si>
    <t>Intergovernmental Revenue</t>
  </si>
  <si>
    <t>State Grant - Public Safety</t>
  </si>
  <si>
    <t>Federal Grant - Physical Environment - Other Physical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</si>
  <si>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</si>
  <si>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</si>
  <si>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</si>
  <si>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</si>
  <si>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Other</t>
  </si>
  <si>
    <t>Grants from Other Local Units - General Government</t>
  </si>
  <si>
    <t>Grants from Other Local Units - Transportation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</si>
  <si>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</si>
  <si>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</si>
  <si>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</si>
  <si>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</si>
  <si>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</si>
  <si>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</si>
  <si>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</si>
  <si>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</si>
  <si>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</si>
  <si>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Other General Gov't Charges and Fees</t>
  </si>
  <si>
    <t>Public Safety - Law Enforcement Services</t>
  </si>
  <si>
    <t>Physical Environment - Garbage / Solid Waste</t>
  </si>
  <si>
    <t>Physical Environment - Sewer / Wastewater Utility</t>
  </si>
  <si>
    <t>Physical Environment - Other Physical Environment Charges</t>
  </si>
  <si>
    <t>Transportation (User Fees) - Parking Facilities</t>
  </si>
  <si>
    <t>Culture / Recreation - Libraries</t>
  </si>
  <si>
    <t>Culture / Recreation - Parks and Recreation</t>
  </si>
  <si>
    <t>Total - All Account Codes</t>
  </si>
  <si>
    <t>Local Fiscal Year Ended September 30, 2009</t>
  </si>
  <si>
    <t>Court-Ordered Judgments and Fines - As Decided by Traffic Court</t>
  </si>
  <si>
    <t>Fines - Library</t>
  </si>
  <si>
    <t>Fines - Local Ordinance Violations</t>
  </si>
  <si>
    <t>Judgments and Fines - Other Court-Ordered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</si>
  <si>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</si>
  <si>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</si>
  <si>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</si>
  <si>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</si>
  <si>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Sale of Surplus Materials and Scrap</t>
  </si>
  <si>
    <t>Pension Fund Contributions</t>
  </si>
  <si>
    <t>Other Miscellaneous Revenues - Other</t>
  </si>
  <si>
    <t>Non-Operating - Inter-Fund Group Transfers In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</si>
  <si>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</si>
  <si>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</si>
  <si>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</si>
  <si>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</si>
  <si>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</si>
  <si>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</si>
  <si>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</si>
  <si>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</si>
  <si>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Miami Shores Revenues Reported by Account Code and Fund Type</t>
  </si>
  <si>
    <t>Local Fiscal Year Ended September 30, 2010</t>
  </si>
  <si>
    <t>Federal Grant - Transportation - Other Transportation</t>
  </si>
  <si>
    <t>State Grant - Physical Environment - Sewer / Wastewater</t>
  </si>
  <si>
    <t>Grants from Other Local Units - Physical Environment</t>
  </si>
  <si>
    <t>Grants from Other Local Units - Other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</si>
  <si>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</si>
  <si>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</si>
  <si>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</si>
  <si>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Proprietary Non-Operating Sources - Other Non-Operating Sources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</si>
  <si>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</si>
  <si>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</si>
  <si>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</si>
  <si>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Other Federal Grants</t>
  </si>
  <si>
    <t>State Grant - Other</t>
  </si>
  <si>
    <t>Culture / Recreation - Charter Schools</t>
  </si>
  <si>
    <t>Culture / Recreation - Other Culture / Recreation Charges</t>
  </si>
  <si>
    <t>2011 Municipal Population:</t>
  </si>
  <si>
    <t>Local Fiscal Year Ended September 30, 2012</t>
  </si>
  <si>
    <t>Federal Grant - Public Safety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</si>
  <si>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</si>
  <si>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</si>
  <si>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</si>
  <si>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</si>
  <si>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</si>
  <si>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</si>
  <si>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</si>
  <si>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</si>
  <si>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State Shared Revenues - Transportation - Other Transportation</t>
  </si>
  <si>
    <t>Grants from Other Local Units - Culture / Recreation</t>
  </si>
  <si>
    <t>General Government - Other General Government Charges and Fees</t>
  </si>
  <si>
    <t>Transportation - Parking Facilities</t>
  </si>
  <si>
    <t>Interest and Other Earnings - Gain (Loss) on Sale of Investments</t>
  </si>
  <si>
    <t>Sales - Sale of Surplus Materials and Scrap</t>
  </si>
  <si>
    <t>Contributions and Donations from Private Sources</t>
  </si>
  <si>
    <t>Proceeds - Proceeds from Refunding Bonds</t>
  </si>
  <si>
    <t>Proprietary Non-Operating - Other Grants and Donations</t>
  </si>
  <si>
    <t>Proprietary Non-Operating - Other Non-Operating Sources</t>
  </si>
  <si>
    <t>2013 Municipal Population:</t>
  </si>
  <si>
    <t>Local Fiscal Year Ended September 30, 2008</t>
  </si>
  <si>
    <t>Special Act Fuel Tax (Section 206.61, F.S.)</t>
  </si>
  <si>
    <t>Permits and Franchise Fees</t>
  </si>
  <si>
    <t>Other Permits and Fees</t>
  </si>
  <si>
    <t>Public Safety - Protective Inspection Fees</t>
  </si>
  <si>
    <t>Interest and Other Earnings - Gain or Loss on Sale of Investments</t>
  </si>
  <si>
    <t>2008 Municipal Population:</t>
  </si>
  <si>
    <t>Local Fiscal Year Ended September 30, 2014</t>
  </si>
  <si>
    <t>State Shared Revenues - General Government - Mobile Home License Tax</t>
  </si>
  <si>
    <t>Grants from Other Local Units - Public Safety</t>
  </si>
  <si>
    <t>Payments from Other Local Units in Lieu of Taxes</t>
  </si>
  <si>
    <t>General Government - Internal Service Fund Fees and Charges</t>
  </si>
  <si>
    <t>Public Safety - Other Public Safety Charges and Fees</t>
  </si>
  <si>
    <t>Federal Fines and Forfeits</t>
  </si>
  <si>
    <t>State Fines and Forfeits</t>
  </si>
  <si>
    <t>Sales - Disposition of Fixed Assets</t>
  </si>
  <si>
    <t>Contributions from Enterprise Operations</t>
  </si>
  <si>
    <t>2014 Municipal Population:</t>
  </si>
  <si>
    <t>Local Fiscal Year Ended September 30, 2015</t>
  </si>
  <si>
    <t>Transportation - Other Transportation Charges</t>
  </si>
  <si>
    <t>Culture / Recreation - Special Events</t>
  </si>
  <si>
    <t>Culture / Recreation - Special Recreation Facilities</t>
  </si>
  <si>
    <t>Sale of Contraband Property Seized by Law Enforcement</t>
  </si>
  <si>
    <t>Other Miscellaneous Revenues - Settlements</t>
  </si>
  <si>
    <t>Proceeds - Debt Proceeds</t>
  </si>
  <si>
    <t>Proprietary Non-Operating - Capital Contributions from Other Public Source</t>
  </si>
  <si>
    <t>2015 Municipal Population:</t>
  </si>
  <si>
    <t>Local Fiscal Year Ended September 30, 2016</t>
  </si>
  <si>
    <t>Special Assessments - Capital Improvement</t>
  </si>
  <si>
    <t>2016 Municipal Population:</t>
  </si>
  <si>
    <t>Local Fiscal Year Ended September 30, 2017</t>
  </si>
  <si>
    <t>2017 Municipal Population:</t>
  </si>
  <si>
    <t>Local Fiscal Year Ended September 30, 2018</t>
  </si>
  <si>
    <t>Special Assessments - Charges for Public Services</t>
  </si>
  <si>
    <t>2018 Municipal Population:</t>
  </si>
  <si>
    <t>Local Fiscal Year Ended September 30, 2019</t>
  </si>
  <si>
    <t>State Grant - Physical Environment - Other Physical Environment</t>
  </si>
  <si>
    <t>Grants from Other Local Units - Economic Environment</t>
  </si>
  <si>
    <t>2019 Municipal Population:</t>
  </si>
  <si>
    <t>Local Fiscal Year Ended September 30, 2020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</si>
  <si>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</si>
  <si>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</si>
  <si>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</si>
  <si>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</si>
  <si>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</si>
  <si>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</si>
  <si>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</si>
  <si>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</si>
  <si>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</si>
  <si>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</si>
  <si>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</si>
  <si>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Permits - Other</t>
  </si>
  <si>
    <t>Other Fees and Special Assessments</t>
  </si>
  <si>
    <t>Intergovernmental Revenues</t>
  </si>
  <si>
    <t>Federal Grant - General Government</t>
  </si>
  <si>
    <t>State Grant - Transportation - Other Transportation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</si>
  <si>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</si>
  <si>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</si>
  <si>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Constitutional Fuel Tax (2 Cents Fuel Tax)</t>
  </si>
  <si>
    <t>State Shared Revenues - Transportation - Fuel Tax Refunds and Credits</t>
  </si>
  <si>
    <t>Other Charges for Services (Not Court-Related)</t>
  </si>
  <si>
    <t>2021 Municipal Population:</t>
  </si>
  <si>
    <t>Local Fiscal Year Ended September 30, 2022</t>
  </si>
  <si>
    <t>Culture / Recreation - Cultural Services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</si>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</sst>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154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155</v>
      </c>
      <c r="N4" s="35" t="s">
        <v>10</v>
      </c>
      <c r="O4" s="35" t="s">
        <v>156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157</v>
      </c>
      <c r="B5" s="26"/>
      <c r="C5" s="26"/>
      <c r="D5" s="27">
        <f t="shared" ref="D5:N5" si="0">SUM(D6:D13)</f>
        <v>11890791</v>
      </c>
      <c r="E5" s="27">
        <f t="shared" si="0"/>
        <v>257982</v>
      </c>
      <c r="F5" s="27">
        <f t="shared" si="0"/>
        <v>464699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12613472</v>
      </c>
      <c r="P5" s="33">
        <f t="shared" ref="P5:P36" si="1">(O5/P$73)</f>
        <v>1084.5633705932933</v>
      </c>
      <c r="Q5" s="6"/>
    </row>
    <row r="6" spans="1:134">
      <c r="A6" s="12"/>
      <c r="B6" s="25">
        <v>311</v>
      </c>
      <c r="C6" s="20" t="s">
        <v>3</v>
      </c>
      <c r="D6" s="46">
        <v>10158979</v>
      </c>
      <c r="E6" s="46">
        <v>0</v>
      </c>
      <c r="F6" s="46">
        <v>464699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10623678</v>
      </c>
      <c r="P6" s="47">
        <f t="shared" si="1"/>
        <v>913.47188306104897</v>
      </c>
      <c r="Q6" s="9"/>
    </row>
    <row r="7" spans="1:134">
      <c r="A7" s="12"/>
      <c r="B7" s="25">
        <v>312.41000000000003</v>
      </c>
      <c r="C7" s="20" t="s">
        <v>158</v>
      </c>
      <c r="D7" s="46">
        <v>0</v>
      </c>
      <c r="E7" s="46">
        <v>186838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186838</v>
      </c>
      <c r="P7" s="47">
        <f t="shared" si="1"/>
        <v>16.06517626827171</v>
      </c>
      <c r="Q7" s="9"/>
    </row>
    <row r="8" spans="1:134">
      <c r="A8" s="12"/>
      <c r="B8" s="25">
        <v>312.43</v>
      </c>
      <c r="C8" s="20" t="s">
        <v>159</v>
      </c>
      <c r="D8" s="46">
        <v>0</v>
      </c>
      <c r="E8" s="46">
        <v>71144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71144</v>
      </c>
      <c r="P8" s="47">
        <f t="shared" si="1"/>
        <v>6.1172828890799655</v>
      </c>
      <c r="Q8" s="9"/>
    </row>
    <row r="9" spans="1:134">
      <c r="A9" s="12"/>
      <c r="B9" s="25">
        <v>314.10000000000002</v>
      </c>
      <c r="C9" s="20" t="s">
        <v>13</v>
      </c>
      <c r="D9" s="46">
        <v>973882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973882</v>
      </c>
      <c r="P9" s="47">
        <f t="shared" si="1"/>
        <v>83.738779019776445</v>
      </c>
      <c r="Q9" s="9"/>
    </row>
    <row r="10" spans="1:134">
      <c r="A10" s="12"/>
      <c r="B10" s="25">
        <v>314.3</v>
      </c>
      <c r="C10" s="20" t="s">
        <v>14</v>
      </c>
      <c r="D10" s="46">
        <v>196133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196133</v>
      </c>
      <c r="P10" s="47">
        <f t="shared" si="1"/>
        <v>16.864402407566637</v>
      </c>
      <c r="Q10" s="9"/>
    </row>
    <row r="11" spans="1:134">
      <c r="A11" s="12"/>
      <c r="B11" s="25">
        <v>314.39999999999998</v>
      </c>
      <c r="C11" s="20" t="s">
        <v>15</v>
      </c>
      <c r="D11" s="46">
        <v>34033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34033</v>
      </c>
      <c r="P11" s="47">
        <f t="shared" si="1"/>
        <v>2.9263112639724849</v>
      </c>
      <c r="Q11" s="9"/>
    </row>
    <row r="12" spans="1:134">
      <c r="A12" s="12"/>
      <c r="B12" s="25">
        <v>315.10000000000002</v>
      </c>
      <c r="C12" s="20" t="s">
        <v>160</v>
      </c>
      <c r="D12" s="46">
        <v>437757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437757</v>
      </c>
      <c r="P12" s="47">
        <f t="shared" si="1"/>
        <v>37.640326741186584</v>
      </c>
      <c r="Q12" s="9"/>
    </row>
    <row r="13" spans="1:134">
      <c r="A13" s="12"/>
      <c r="B13" s="25">
        <v>316</v>
      </c>
      <c r="C13" s="20" t="s">
        <v>95</v>
      </c>
      <c r="D13" s="46">
        <v>90007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90007</v>
      </c>
      <c r="P13" s="47">
        <f t="shared" si="1"/>
        <v>7.7392089423903698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SUM(D15:D22)</f>
        <v>998158</v>
      </c>
      <c r="E14" s="32">
        <f t="shared" si="3"/>
        <v>1279643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61592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2339393</v>
      </c>
      <c r="P14" s="45">
        <f t="shared" si="1"/>
        <v>201.15159071367154</v>
      </c>
      <c r="Q14" s="10"/>
    </row>
    <row r="15" spans="1:134">
      <c r="A15" s="12"/>
      <c r="B15" s="25">
        <v>322</v>
      </c>
      <c r="C15" s="20" t="s">
        <v>161</v>
      </c>
      <c r="D15" s="46">
        <v>0</v>
      </c>
      <c r="E15" s="46">
        <v>1279643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1279643</v>
      </c>
      <c r="P15" s="47">
        <f t="shared" si="1"/>
        <v>110.02949269131557</v>
      </c>
      <c r="Q15" s="9"/>
    </row>
    <row r="16" spans="1:134">
      <c r="A16" s="12"/>
      <c r="B16" s="25">
        <v>322.89999999999998</v>
      </c>
      <c r="C16" s="20" t="s">
        <v>162</v>
      </c>
      <c r="D16" s="46">
        <v>24916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24916</v>
      </c>
      <c r="P16" s="47">
        <f t="shared" si="1"/>
        <v>2.1423903697334481</v>
      </c>
      <c r="Q16" s="9"/>
    </row>
    <row r="17" spans="1:17">
      <c r="A17" s="12"/>
      <c r="B17" s="25">
        <v>323.10000000000002</v>
      </c>
      <c r="C17" s="20" t="s">
        <v>19</v>
      </c>
      <c r="D17" s="46">
        <v>794359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794359</v>
      </c>
      <c r="P17" s="47">
        <f t="shared" si="1"/>
        <v>68.302579535683577</v>
      </c>
      <c r="Q17" s="9"/>
    </row>
    <row r="18" spans="1:17">
      <c r="A18" s="12"/>
      <c r="B18" s="25">
        <v>323.39999999999998</v>
      </c>
      <c r="C18" s="20" t="s">
        <v>20</v>
      </c>
      <c r="D18" s="46">
        <v>19080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19080</v>
      </c>
      <c r="P18" s="47">
        <f t="shared" si="1"/>
        <v>1.6405846947549441</v>
      </c>
      <c r="Q18" s="9"/>
    </row>
    <row r="19" spans="1:17">
      <c r="A19" s="12"/>
      <c r="B19" s="25">
        <v>323.7</v>
      </c>
      <c r="C19" s="20" t="s">
        <v>21</v>
      </c>
      <c r="D19" s="46">
        <v>20690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20690</v>
      </c>
      <c r="P19" s="47">
        <f t="shared" si="1"/>
        <v>1.7790197764402407</v>
      </c>
      <c r="Q19" s="9"/>
    </row>
    <row r="20" spans="1:17">
      <c r="A20" s="12"/>
      <c r="B20" s="25">
        <v>325.10000000000002</v>
      </c>
      <c r="C20" s="20" t="s">
        <v>139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28306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28306</v>
      </c>
      <c r="P20" s="47">
        <f t="shared" si="1"/>
        <v>2.433877901977644</v>
      </c>
      <c r="Q20" s="9"/>
    </row>
    <row r="21" spans="1:17">
      <c r="A21" s="12"/>
      <c r="B21" s="25">
        <v>325.2</v>
      </c>
      <c r="C21" s="20" t="s">
        <v>144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33286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33286</v>
      </c>
      <c r="P21" s="47">
        <f t="shared" si="1"/>
        <v>2.862080825451419</v>
      </c>
      <c r="Q21" s="9"/>
    </row>
    <row r="22" spans="1:17">
      <c r="A22" s="12"/>
      <c r="B22" s="25">
        <v>329.5</v>
      </c>
      <c r="C22" s="20" t="s">
        <v>163</v>
      </c>
      <c r="D22" s="46">
        <v>139113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139113</v>
      </c>
      <c r="P22" s="47">
        <f t="shared" si="1"/>
        <v>11.961564918314703</v>
      </c>
      <c r="Q22" s="9"/>
    </row>
    <row r="23" spans="1:17" ht="15.75">
      <c r="A23" s="29" t="s">
        <v>164</v>
      </c>
      <c r="B23" s="30"/>
      <c r="C23" s="31"/>
      <c r="D23" s="32">
        <f t="shared" ref="D23:N23" si="5">SUM(D24:D36)</f>
        <v>1532493</v>
      </c>
      <c r="E23" s="32">
        <f t="shared" si="5"/>
        <v>1598595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3131088</v>
      </c>
      <c r="P23" s="45">
        <f t="shared" si="1"/>
        <v>269.22510748065349</v>
      </c>
      <c r="Q23" s="10"/>
    </row>
    <row r="24" spans="1:17">
      <c r="A24" s="12"/>
      <c r="B24" s="25">
        <v>331.2</v>
      </c>
      <c r="C24" s="20" t="s">
        <v>91</v>
      </c>
      <c r="D24" s="46">
        <v>0</v>
      </c>
      <c r="E24" s="46">
        <v>4420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4420</v>
      </c>
      <c r="P24" s="47">
        <f t="shared" si="1"/>
        <v>0.38005159071367156</v>
      </c>
      <c r="Q24" s="9"/>
    </row>
    <row r="25" spans="1:17">
      <c r="A25" s="12"/>
      <c r="B25" s="25">
        <v>331.39</v>
      </c>
      <c r="C25" s="20" t="s">
        <v>25</v>
      </c>
      <c r="D25" s="46">
        <v>0</v>
      </c>
      <c r="E25" s="46">
        <v>57700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0" si="6">SUM(D25:N25)</f>
        <v>57700</v>
      </c>
      <c r="P25" s="47">
        <f t="shared" si="1"/>
        <v>4.9613069647463455</v>
      </c>
      <c r="Q25" s="9"/>
    </row>
    <row r="26" spans="1:17">
      <c r="A26" s="12"/>
      <c r="B26" s="25">
        <v>332</v>
      </c>
      <c r="C26" s="20" t="s">
        <v>151</v>
      </c>
      <c r="D26" s="46">
        <v>0</v>
      </c>
      <c r="E26" s="46">
        <v>182173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182173</v>
      </c>
      <c r="P26" s="47">
        <f t="shared" si="1"/>
        <v>15.664058469475494</v>
      </c>
      <c r="Q26" s="9"/>
    </row>
    <row r="27" spans="1:17">
      <c r="A27" s="12"/>
      <c r="B27" s="25">
        <v>335.125</v>
      </c>
      <c r="C27" s="20" t="s">
        <v>167</v>
      </c>
      <c r="D27" s="46">
        <v>370572</v>
      </c>
      <c r="E27" s="46">
        <v>99697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470269</v>
      </c>
      <c r="P27" s="47">
        <f t="shared" si="1"/>
        <v>40.435855546001719</v>
      </c>
      <c r="Q27" s="9"/>
    </row>
    <row r="28" spans="1:17">
      <c r="A28" s="12"/>
      <c r="B28" s="25">
        <v>335.14</v>
      </c>
      <c r="C28" s="20" t="s">
        <v>119</v>
      </c>
      <c r="D28" s="46">
        <v>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93</v>
      </c>
      <c r="P28" s="47">
        <f t="shared" si="1"/>
        <v>7.9965606190885649E-3</v>
      </c>
      <c r="Q28" s="9"/>
    </row>
    <row r="29" spans="1:17">
      <c r="A29" s="12"/>
      <c r="B29" s="25">
        <v>335.15</v>
      </c>
      <c r="C29" s="20" t="s">
        <v>97</v>
      </c>
      <c r="D29" s="46">
        <v>734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734</v>
      </c>
      <c r="P29" s="47">
        <f t="shared" si="1"/>
        <v>6.3112639724849526E-2</v>
      </c>
      <c r="Q29" s="9"/>
    </row>
    <row r="30" spans="1:17">
      <c r="A30" s="12"/>
      <c r="B30" s="25">
        <v>335.18</v>
      </c>
      <c r="C30" s="20" t="s">
        <v>168</v>
      </c>
      <c r="D30" s="46">
        <v>1088112</v>
      </c>
      <c r="E30" s="46">
        <v>601676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1689788</v>
      </c>
      <c r="P30" s="47">
        <f t="shared" si="1"/>
        <v>145.29561478933792</v>
      </c>
      <c r="Q30" s="9"/>
    </row>
    <row r="31" spans="1:17">
      <c r="A31" s="12"/>
      <c r="B31" s="25">
        <v>335.45</v>
      </c>
      <c r="C31" s="20" t="s">
        <v>170</v>
      </c>
      <c r="D31" s="46">
        <v>0</v>
      </c>
      <c r="E31" s="46">
        <v>16188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4" si="7">SUM(D31:N31)</f>
        <v>16188</v>
      </c>
      <c r="P31" s="47">
        <f t="shared" si="1"/>
        <v>1.3919174548581255</v>
      </c>
      <c r="Q31" s="9"/>
    </row>
    <row r="32" spans="1:17">
      <c r="A32" s="12"/>
      <c r="B32" s="25">
        <v>337.2</v>
      </c>
      <c r="C32" s="20" t="s">
        <v>120</v>
      </c>
      <c r="D32" s="46">
        <v>0</v>
      </c>
      <c r="E32" s="46">
        <v>3639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3639</v>
      </c>
      <c r="P32" s="47">
        <f t="shared" si="1"/>
        <v>0.31289767841788479</v>
      </c>
      <c r="Q32" s="9"/>
    </row>
    <row r="33" spans="1:17">
      <c r="A33" s="12"/>
      <c r="B33" s="25">
        <v>337.3</v>
      </c>
      <c r="C33" s="20" t="s">
        <v>76</v>
      </c>
      <c r="D33" s="46">
        <v>0</v>
      </c>
      <c r="E33" s="46">
        <v>622897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622897</v>
      </c>
      <c r="P33" s="47">
        <f t="shared" si="1"/>
        <v>53.559501289767844</v>
      </c>
      <c r="Q33" s="9"/>
    </row>
    <row r="34" spans="1:17">
      <c r="A34" s="12"/>
      <c r="B34" s="25">
        <v>337.7</v>
      </c>
      <c r="C34" s="20" t="s">
        <v>101</v>
      </c>
      <c r="D34" s="46">
        <v>0</v>
      </c>
      <c r="E34" s="46">
        <v>10205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10205</v>
      </c>
      <c r="P34" s="47">
        <f t="shared" si="1"/>
        <v>0.87747205503009462</v>
      </c>
      <c r="Q34" s="9"/>
    </row>
    <row r="35" spans="1:17">
      <c r="A35" s="12"/>
      <c r="B35" s="25">
        <v>338</v>
      </c>
      <c r="C35" s="20" t="s">
        <v>33</v>
      </c>
      <c r="D35" s="46">
        <v>43247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43247</v>
      </c>
      <c r="P35" s="47">
        <f t="shared" si="1"/>
        <v>3.7185726569217539</v>
      </c>
      <c r="Q35" s="9"/>
    </row>
    <row r="36" spans="1:17">
      <c r="A36" s="12"/>
      <c r="B36" s="25">
        <v>339</v>
      </c>
      <c r="C36" s="20" t="s">
        <v>121</v>
      </c>
      <c r="D36" s="46">
        <v>29735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29735</v>
      </c>
      <c r="P36" s="47">
        <f t="shared" si="1"/>
        <v>2.5567497850386931</v>
      </c>
      <c r="Q36" s="9"/>
    </row>
    <row r="37" spans="1:17" ht="15.75">
      <c r="A37" s="29" t="s">
        <v>38</v>
      </c>
      <c r="B37" s="30"/>
      <c r="C37" s="31"/>
      <c r="D37" s="32">
        <f t="shared" ref="D37:N37" si="8">SUM(D38:D50)</f>
        <v>2158585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4003691</v>
      </c>
      <c r="J37" s="32">
        <f t="shared" si="8"/>
        <v>2203231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8"/>
        <v>0</v>
      </c>
      <c r="O37" s="32">
        <f>SUM(D37:N37)</f>
        <v>8365507</v>
      </c>
      <c r="P37" s="45">
        <f t="shared" ref="P37:P68" si="9">(O37/P$73)</f>
        <v>719.30412725709368</v>
      </c>
      <c r="Q37" s="10"/>
    </row>
    <row r="38" spans="1:17">
      <c r="A38" s="12"/>
      <c r="B38" s="25">
        <v>341.9</v>
      </c>
      <c r="C38" s="20" t="s">
        <v>102</v>
      </c>
      <c r="D38" s="46">
        <v>43483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9" si="10">SUM(D38:N38)</f>
        <v>43483</v>
      </c>
      <c r="P38" s="47">
        <f t="shared" si="9"/>
        <v>3.738865004299226</v>
      </c>
      <c r="Q38" s="9"/>
    </row>
    <row r="39" spans="1:17">
      <c r="A39" s="12"/>
      <c r="B39" s="25">
        <v>342.1</v>
      </c>
      <c r="C39" s="20" t="s">
        <v>43</v>
      </c>
      <c r="D39" s="46">
        <v>735751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735751</v>
      </c>
      <c r="P39" s="47">
        <f t="shared" si="9"/>
        <v>63.263198624247636</v>
      </c>
      <c r="Q39" s="9"/>
    </row>
    <row r="40" spans="1:17">
      <c r="A40" s="12"/>
      <c r="B40" s="25">
        <v>343.4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3411672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3411672</v>
      </c>
      <c r="P40" s="47">
        <f t="shared" si="9"/>
        <v>293.35098882201203</v>
      </c>
      <c r="Q40" s="9"/>
    </row>
    <row r="41" spans="1:17">
      <c r="A41" s="12"/>
      <c r="B41" s="25">
        <v>343.9</v>
      </c>
      <c r="C41" s="20" t="s">
        <v>46</v>
      </c>
      <c r="D41" s="46">
        <v>33880</v>
      </c>
      <c r="E41" s="46">
        <v>0</v>
      </c>
      <c r="F41" s="46">
        <v>0</v>
      </c>
      <c r="G41" s="46">
        <v>0</v>
      </c>
      <c r="H41" s="46">
        <v>0</v>
      </c>
      <c r="I41" s="46">
        <v>592019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625899</v>
      </c>
      <c r="P41" s="47">
        <f t="shared" si="9"/>
        <v>53.817626827171111</v>
      </c>
      <c r="Q41" s="9"/>
    </row>
    <row r="42" spans="1:17">
      <c r="A42" s="12"/>
      <c r="B42" s="25">
        <v>344.5</v>
      </c>
      <c r="C42" s="20" t="s">
        <v>103</v>
      </c>
      <c r="D42" s="46">
        <v>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56</v>
      </c>
      <c r="P42" s="47">
        <f t="shared" si="9"/>
        <v>4.815133276010318E-3</v>
      </c>
      <c r="Q42" s="9"/>
    </row>
    <row r="43" spans="1:17">
      <c r="A43" s="12"/>
      <c r="B43" s="25">
        <v>344.9</v>
      </c>
      <c r="C43" s="20" t="s">
        <v>130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1366780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1366780</v>
      </c>
      <c r="P43" s="47">
        <f t="shared" si="9"/>
        <v>117.52192605331041</v>
      </c>
      <c r="Q43" s="9"/>
    </row>
    <row r="44" spans="1:17">
      <c r="A44" s="12"/>
      <c r="B44" s="25">
        <v>347.1</v>
      </c>
      <c r="C44" s="20" t="s">
        <v>48</v>
      </c>
      <c r="D44" s="46">
        <v>7559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7559</v>
      </c>
      <c r="P44" s="47">
        <f t="shared" si="9"/>
        <v>0.6499570077386071</v>
      </c>
      <c r="Q44" s="9"/>
    </row>
    <row r="45" spans="1:17">
      <c r="A45" s="12"/>
      <c r="B45" s="25">
        <v>347.2</v>
      </c>
      <c r="C45" s="20" t="s">
        <v>49</v>
      </c>
      <c r="D45" s="46">
        <v>1175918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1175918</v>
      </c>
      <c r="P45" s="47">
        <f t="shared" si="9"/>
        <v>101.11074806534823</v>
      </c>
      <c r="Q45" s="9"/>
    </row>
    <row r="46" spans="1:17">
      <c r="A46" s="12"/>
      <c r="B46" s="25">
        <v>347.3</v>
      </c>
      <c r="C46" s="20" t="s">
        <v>174</v>
      </c>
      <c r="D46" s="46">
        <v>1625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1625</v>
      </c>
      <c r="P46" s="47">
        <f t="shared" si="9"/>
        <v>0.13972484952708514</v>
      </c>
      <c r="Q46" s="9"/>
    </row>
    <row r="47" spans="1:17">
      <c r="A47" s="12"/>
      <c r="B47" s="25">
        <v>347.4</v>
      </c>
      <c r="C47" s="20" t="s">
        <v>131</v>
      </c>
      <c r="D47" s="46">
        <v>2115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2115</v>
      </c>
      <c r="P47" s="47">
        <f t="shared" si="9"/>
        <v>0.18185726569217542</v>
      </c>
      <c r="Q47" s="9"/>
    </row>
    <row r="48" spans="1:17">
      <c r="A48" s="12"/>
      <c r="B48" s="25">
        <v>347.5</v>
      </c>
      <c r="C48" s="20" t="s">
        <v>132</v>
      </c>
      <c r="D48" s="46">
        <v>107866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107866</v>
      </c>
      <c r="P48" s="47">
        <f t="shared" si="9"/>
        <v>9.2748065348237319</v>
      </c>
      <c r="Q48" s="9"/>
    </row>
    <row r="49" spans="1:17">
      <c r="A49" s="12"/>
      <c r="B49" s="25">
        <v>347.9</v>
      </c>
      <c r="C49" s="20" t="s">
        <v>88</v>
      </c>
      <c r="D49" s="46">
        <v>50212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50212</v>
      </c>
      <c r="P49" s="47">
        <f t="shared" si="9"/>
        <v>4.3174548581255374</v>
      </c>
      <c r="Q49" s="9"/>
    </row>
    <row r="50" spans="1:17">
      <c r="A50" s="12"/>
      <c r="B50" s="25">
        <v>349</v>
      </c>
      <c r="C50" s="20" t="s">
        <v>171</v>
      </c>
      <c r="D50" s="46">
        <v>120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836451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836571</v>
      </c>
      <c r="P50" s="47">
        <f t="shared" si="9"/>
        <v>71.932158211521923</v>
      </c>
      <c r="Q50" s="9"/>
    </row>
    <row r="51" spans="1:17" ht="15.75">
      <c r="A51" s="29" t="s">
        <v>39</v>
      </c>
      <c r="B51" s="30"/>
      <c r="C51" s="31"/>
      <c r="D51" s="32">
        <f t="shared" ref="D51:N51" si="11">SUM(D52:D55)</f>
        <v>277628</v>
      </c>
      <c r="E51" s="32">
        <f t="shared" si="11"/>
        <v>63161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9757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1"/>
        <v>0</v>
      </c>
      <c r="O51" s="32">
        <f>SUM(D51:N51)</f>
        <v>350546</v>
      </c>
      <c r="P51" s="45">
        <f t="shared" si="9"/>
        <v>30.14153052450559</v>
      </c>
      <c r="Q51" s="10"/>
    </row>
    <row r="52" spans="1:17">
      <c r="A52" s="13"/>
      <c r="B52" s="39">
        <v>351.5</v>
      </c>
      <c r="C52" s="21" t="s">
        <v>52</v>
      </c>
      <c r="D52" s="46">
        <v>16486</v>
      </c>
      <c r="E52" s="46">
        <v>2607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55" si="12">SUM(D52:N52)</f>
        <v>19093</v>
      </c>
      <c r="P52" s="47">
        <f t="shared" si="9"/>
        <v>1.6417024935511608</v>
      </c>
      <c r="Q52" s="9"/>
    </row>
    <row r="53" spans="1:17">
      <c r="A53" s="13"/>
      <c r="B53" s="39">
        <v>352</v>
      </c>
      <c r="C53" s="21" t="s">
        <v>53</v>
      </c>
      <c r="D53" s="46">
        <v>3747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3747</v>
      </c>
      <c r="P53" s="47">
        <f t="shared" si="9"/>
        <v>0.32218400687876181</v>
      </c>
      <c r="Q53" s="9"/>
    </row>
    <row r="54" spans="1:17">
      <c r="A54" s="13"/>
      <c r="B54" s="39">
        <v>354</v>
      </c>
      <c r="C54" s="21" t="s">
        <v>54</v>
      </c>
      <c r="D54" s="46">
        <v>257395</v>
      </c>
      <c r="E54" s="46">
        <v>0</v>
      </c>
      <c r="F54" s="46">
        <v>0</v>
      </c>
      <c r="G54" s="46">
        <v>0</v>
      </c>
      <c r="H54" s="46">
        <v>0</v>
      </c>
      <c r="I54" s="46">
        <v>9757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267152</v>
      </c>
      <c r="P54" s="47">
        <f t="shared" si="9"/>
        <v>22.970937231298365</v>
      </c>
      <c r="Q54" s="9"/>
    </row>
    <row r="55" spans="1:17">
      <c r="A55" s="13"/>
      <c r="B55" s="39">
        <v>355</v>
      </c>
      <c r="C55" s="21" t="s">
        <v>124</v>
      </c>
      <c r="D55" s="46">
        <v>0</v>
      </c>
      <c r="E55" s="46">
        <v>60554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60554</v>
      </c>
      <c r="P55" s="47">
        <f t="shared" si="9"/>
        <v>5.2067067927773003</v>
      </c>
      <c r="Q55" s="9"/>
    </row>
    <row r="56" spans="1:17" ht="15.75">
      <c r="A56" s="29" t="s">
        <v>4</v>
      </c>
      <c r="B56" s="30"/>
      <c r="C56" s="31"/>
      <c r="D56" s="32">
        <f t="shared" ref="D56:N56" si="13">SUM(D57:D67)</f>
        <v>299123</v>
      </c>
      <c r="E56" s="32">
        <f t="shared" si="13"/>
        <v>41452</v>
      </c>
      <c r="F56" s="32">
        <f t="shared" si="13"/>
        <v>615</v>
      </c>
      <c r="G56" s="32">
        <f t="shared" si="13"/>
        <v>2485</v>
      </c>
      <c r="H56" s="32">
        <f t="shared" si="13"/>
        <v>0</v>
      </c>
      <c r="I56" s="32">
        <f t="shared" si="13"/>
        <v>5179</v>
      </c>
      <c r="J56" s="32">
        <f t="shared" si="13"/>
        <v>169595</v>
      </c>
      <c r="K56" s="32">
        <f t="shared" si="13"/>
        <v>-7498198</v>
      </c>
      <c r="L56" s="32">
        <f t="shared" si="13"/>
        <v>0</v>
      </c>
      <c r="M56" s="32">
        <f t="shared" si="13"/>
        <v>0</v>
      </c>
      <c r="N56" s="32">
        <f t="shared" si="13"/>
        <v>0</v>
      </c>
      <c r="O56" s="32">
        <f>SUM(D56:N56)</f>
        <v>-6979749</v>
      </c>
      <c r="P56" s="45">
        <f t="shared" si="9"/>
        <v>-600.15038693035251</v>
      </c>
      <c r="Q56" s="10"/>
    </row>
    <row r="57" spans="1:17">
      <c r="A57" s="12"/>
      <c r="B57" s="25">
        <v>361.1</v>
      </c>
      <c r="C57" s="20" t="s">
        <v>56</v>
      </c>
      <c r="D57" s="46">
        <v>53074</v>
      </c>
      <c r="E57" s="46">
        <v>12033</v>
      </c>
      <c r="F57" s="46">
        <v>615</v>
      </c>
      <c r="G57" s="46">
        <v>2485</v>
      </c>
      <c r="H57" s="46">
        <v>0</v>
      </c>
      <c r="I57" s="46">
        <v>3545</v>
      </c>
      <c r="J57" s="46">
        <v>5180</v>
      </c>
      <c r="K57" s="46">
        <v>811090</v>
      </c>
      <c r="L57" s="46">
        <v>0</v>
      </c>
      <c r="M57" s="46">
        <v>0</v>
      </c>
      <c r="N57" s="46">
        <v>0</v>
      </c>
      <c r="O57" s="46">
        <f>SUM(D57:N57)</f>
        <v>888022</v>
      </c>
      <c r="P57" s="47">
        <f t="shared" si="9"/>
        <v>76.356147893379188</v>
      </c>
      <c r="Q57" s="9"/>
    </row>
    <row r="58" spans="1:17">
      <c r="A58" s="12"/>
      <c r="B58" s="25">
        <v>361.2</v>
      </c>
      <c r="C58" s="20" t="s">
        <v>57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2189703</v>
      </c>
      <c r="L58" s="46">
        <v>0</v>
      </c>
      <c r="M58" s="46">
        <v>0</v>
      </c>
      <c r="N58" s="46">
        <v>0</v>
      </c>
      <c r="O58" s="46">
        <f t="shared" ref="O58:O70" si="14">SUM(D58:N58)</f>
        <v>2189703</v>
      </c>
      <c r="P58" s="47">
        <f t="shared" si="9"/>
        <v>188.2805674978504</v>
      </c>
      <c r="Q58" s="9"/>
    </row>
    <row r="59" spans="1:17">
      <c r="A59" s="12"/>
      <c r="B59" s="25">
        <v>361.3</v>
      </c>
      <c r="C59" s="20" t="s">
        <v>58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-12423948</v>
      </c>
      <c r="L59" s="46">
        <v>0</v>
      </c>
      <c r="M59" s="46">
        <v>0</v>
      </c>
      <c r="N59" s="46">
        <v>0</v>
      </c>
      <c r="O59" s="46">
        <f t="shared" si="14"/>
        <v>-12423948</v>
      </c>
      <c r="P59" s="47">
        <f t="shared" si="9"/>
        <v>-1068.2672398968186</v>
      </c>
      <c r="Q59" s="9"/>
    </row>
    <row r="60" spans="1:17">
      <c r="A60" s="12"/>
      <c r="B60" s="25">
        <v>361.4</v>
      </c>
      <c r="C60" s="20" t="s">
        <v>104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-256132</v>
      </c>
      <c r="L60" s="46">
        <v>0</v>
      </c>
      <c r="M60" s="46">
        <v>0</v>
      </c>
      <c r="N60" s="46">
        <v>0</v>
      </c>
      <c r="O60" s="46">
        <f t="shared" si="14"/>
        <v>-256132</v>
      </c>
      <c r="P60" s="47">
        <f t="shared" si="9"/>
        <v>-22.023387790197763</v>
      </c>
      <c r="Q60" s="9"/>
    </row>
    <row r="61" spans="1:17">
      <c r="A61" s="12"/>
      <c r="B61" s="25">
        <v>362</v>
      </c>
      <c r="C61" s="20" t="s">
        <v>59</v>
      </c>
      <c r="D61" s="46">
        <v>230000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230000</v>
      </c>
      <c r="P61" s="47">
        <f t="shared" si="9"/>
        <v>19.776440240756664</v>
      </c>
      <c r="Q61" s="9"/>
    </row>
    <row r="62" spans="1:17">
      <c r="A62" s="12"/>
      <c r="B62" s="25">
        <v>364</v>
      </c>
      <c r="C62" s="20" t="s">
        <v>126</v>
      </c>
      <c r="D62" s="46">
        <v>12886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12886</v>
      </c>
      <c r="P62" s="47">
        <f t="shared" si="9"/>
        <v>1.1079965606190885</v>
      </c>
      <c r="Q62" s="9"/>
    </row>
    <row r="63" spans="1:17">
      <c r="A63" s="12"/>
      <c r="B63" s="25">
        <v>365</v>
      </c>
      <c r="C63" s="20" t="s">
        <v>105</v>
      </c>
      <c r="D63" s="46">
        <v>1845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1845</v>
      </c>
      <c r="P63" s="47">
        <f t="shared" si="9"/>
        <v>0.1586414445399828</v>
      </c>
      <c r="Q63" s="9"/>
    </row>
    <row r="64" spans="1:17">
      <c r="A64" s="12"/>
      <c r="B64" s="25">
        <v>366</v>
      </c>
      <c r="C64" s="20" t="s">
        <v>106</v>
      </c>
      <c r="D64" s="46">
        <v>0</v>
      </c>
      <c r="E64" s="46">
        <v>29419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29419</v>
      </c>
      <c r="P64" s="47">
        <f t="shared" si="9"/>
        <v>2.5295786758383492</v>
      </c>
      <c r="Q64" s="9"/>
    </row>
    <row r="65" spans="1:120">
      <c r="A65" s="12"/>
      <c r="B65" s="25">
        <v>368</v>
      </c>
      <c r="C65" s="20" t="s">
        <v>61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2181011</v>
      </c>
      <c r="L65" s="46">
        <v>0</v>
      </c>
      <c r="M65" s="46">
        <v>0</v>
      </c>
      <c r="N65" s="46">
        <v>0</v>
      </c>
      <c r="O65" s="46">
        <f t="shared" si="14"/>
        <v>2181011</v>
      </c>
      <c r="P65" s="47">
        <f t="shared" si="9"/>
        <v>187.53319002579536</v>
      </c>
      <c r="Q65" s="9"/>
    </row>
    <row r="66" spans="1:120">
      <c r="A66" s="12"/>
      <c r="B66" s="25">
        <v>369.3</v>
      </c>
      <c r="C66" s="20" t="s">
        <v>134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50352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50352</v>
      </c>
      <c r="P66" s="47">
        <f t="shared" si="9"/>
        <v>4.3294926913155631</v>
      </c>
      <c r="Q66" s="9"/>
    </row>
    <row r="67" spans="1:120">
      <c r="A67" s="12"/>
      <c r="B67" s="25">
        <v>369.9</v>
      </c>
      <c r="C67" s="20" t="s">
        <v>62</v>
      </c>
      <c r="D67" s="46">
        <v>1318</v>
      </c>
      <c r="E67" s="46">
        <v>0</v>
      </c>
      <c r="F67" s="46">
        <v>0</v>
      </c>
      <c r="G67" s="46">
        <v>0</v>
      </c>
      <c r="H67" s="46">
        <v>0</v>
      </c>
      <c r="I67" s="46">
        <v>1634</v>
      </c>
      <c r="J67" s="46">
        <v>114063</v>
      </c>
      <c r="K67" s="46">
        <v>78</v>
      </c>
      <c r="L67" s="46">
        <v>0</v>
      </c>
      <c r="M67" s="46">
        <v>0</v>
      </c>
      <c r="N67" s="46">
        <v>0</v>
      </c>
      <c r="O67" s="46">
        <f t="shared" si="14"/>
        <v>117093</v>
      </c>
      <c r="P67" s="47">
        <f t="shared" si="9"/>
        <v>10.068185726569217</v>
      </c>
      <c r="Q67" s="9"/>
    </row>
    <row r="68" spans="1:120" ht="15.75">
      <c r="A68" s="29" t="s">
        <v>40</v>
      </c>
      <c r="B68" s="30"/>
      <c r="C68" s="31"/>
      <c r="D68" s="32">
        <f t="shared" ref="D68:N68" si="15">SUM(D69:D70)</f>
        <v>700000</v>
      </c>
      <c r="E68" s="32">
        <f t="shared" si="15"/>
        <v>0</v>
      </c>
      <c r="F68" s="32">
        <f t="shared" si="15"/>
        <v>0</v>
      </c>
      <c r="G68" s="32">
        <f t="shared" si="15"/>
        <v>863000</v>
      </c>
      <c r="H68" s="32">
        <f t="shared" si="15"/>
        <v>0</v>
      </c>
      <c r="I68" s="32">
        <f t="shared" si="15"/>
        <v>64043</v>
      </c>
      <c r="J68" s="32">
        <f t="shared" si="15"/>
        <v>0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 t="shared" si="15"/>
        <v>0</v>
      </c>
      <c r="O68" s="32">
        <f t="shared" si="14"/>
        <v>1627043</v>
      </c>
      <c r="P68" s="45">
        <f t="shared" si="9"/>
        <v>139.90051590713671</v>
      </c>
      <c r="Q68" s="9"/>
    </row>
    <row r="69" spans="1:120">
      <c r="A69" s="12"/>
      <c r="B69" s="25">
        <v>381</v>
      </c>
      <c r="C69" s="20" t="s">
        <v>63</v>
      </c>
      <c r="D69" s="46">
        <v>300000</v>
      </c>
      <c r="E69" s="46">
        <v>0</v>
      </c>
      <c r="F69" s="46">
        <v>0</v>
      </c>
      <c r="G69" s="46">
        <v>863000</v>
      </c>
      <c r="H69" s="46">
        <v>0</v>
      </c>
      <c r="I69" s="46">
        <v>64043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1227043</v>
      </c>
      <c r="P69" s="47">
        <f t="shared" ref="P69:P100" si="16">(O69/P$73)</f>
        <v>105.50670679277729</v>
      </c>
      <c r="Q69" s="9"/>
    </row>
    <row r="70" spans="1:120" ht="15.75" thickBot="1">
      <c r="A70" s="12"/>
      <c r="B70" s="25">
        <v>382</v>
      </c>
      <c r="C70" s="20" t="s">
        <v>127</v>
      </c>
      <c r="D70" s="46">
        <v>400000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400000</v>
      </c>
      <c r="P70" s="47">
        <f t="shared" si="16"/>
        <v>34.393809114359414</v>
      </c>
      <c r="Q70" s="9"/>
    </row>
    <row r="71" spans="1:120" ht="16.5" thickBot="1">
      <c r="A71" s="14" t="s">
        <v>50</v>
      </c>
      <c r="B71" s="23"/>
      <c r="C71" s="22"/>
      <c r="D71" s="15">
        <f t="shared" ref="D71:N71" si="17">SUM(D5,D14,D23,D37,D51,D56,D68)</f>
        <v>17856778</v>
      </c>
      <c r="E71" s="15">
        <f t="shared" si="17"/>
        <v>3240833</v>
      </c>
      <c r="F71" s="15">
        <f t="shared" si="17"/>
        <v>465314</v>
      </c>
      <c r="G71" s="15">
        <f t="shared" si="17"/>
        <v>865485</v>
      </c>
      <c r="H71" s="15">
        <f t="shared" si="17"/>
        <v>0</v>
      </c>
      <c r="I71" s="15">
        <f t="shared" si="17"/>
        <v>4144262</v>
      </c>
      <c r="J71" s="15">
        <f t="shared" si="17"/>
        <v>2372826</v>
      </c>
      <c r="K71" s="15">
        <f t="shared" si="17"/>
        <v>-7498198</v>
      </c>
      <c r="L71" s="15">
        <f t="shared" si="17"/>
        <v>0</v>
      </c>
      <c r="M71" s="15">
        <f t="shared" si="17"/>
        <v>0</v>
      </c>
      <c r="N71" s="15">
        <f t="shared" si="17"/>
        <v>0</v>
      </c>
      <c r="O71" s="15">
        <f>SUM(D71:N71)</f>
        <v>21447300</v>
      </c>
      <c r="P71" s="38">
        <f t="shared" si="16"/>
        <v>1844.1358555460017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48" t="s">
        <v>175</v>
      </c>
      <c r="N73" s="48"/>
      <c r="O73" s="48"/>
      <c r="P73" s="43">
        <v>11630</v>
      </c>
    </row>
    <row r="74" spans="1:120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1"/>
    </row>
    <row r="75" spans="1:120" ht="15.75" customHeight="1" thickBot="1">
      <c r="A75" s="52" t="s">
        <v>83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5803772</v>
      </c>
      <c r="E5" s="27">
        <f t="shared" si="0"/>
        <v>1660204</v>
      </c>
      <c r="F5" s="27">
        <f t="shared" si="0"/>
        <v>536071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8000047</v>
      </c>
      <c r="O5" s="33">
        <f t="shared" ref="O5:O36" si="1">(N5/O$62)</f>
        <v>742.39485894580548</v>
      </c>
      <c r="P5" s="6"/>
    </row>
    <row r="6" spans="1:133">
      <c r="A6" s="12"/>
      <c r="B6" s="25">
        <v>311</v>
      </c>
      <c r="C6" s="20" t="s">
        <v>3</v>
      </c>
      <c r="D6" s="46">
        <v>5719016</v>
      </c>
      <c r="E6" s="46">
        <v>0</v>
      </c>
      <c r="F6" s="46">
        <v>536071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6255087</v>
      </c>
      <c r="O6" s="47">
        <f t="shared" si="1"/>
        <v>580.46464365256122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183254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183254</v>
      </c>
      <c r="O7" s="47">
        <f t="shared" si="1"/>
        <v>17.005753526354862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70954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70954</v>
      </c>
      <c r="O8" s="47">
        <f t="shared" si="1"/>
        <v>6.5844469190794355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793025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793025</v>
      </c>
      <c r="O9" s="47">
        <f t="shared" si="1"/>
        <v>73.591778025241283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126558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126558</v>
      </c>
      <c r="O10" s="47">
        <f t="shared" si="1"/>
        <v>11.744432071269488</v>
      </c>
      <c r="P10" s="9"/>
    </row>
    <row r="11" spans="1:133">
      <c r="A11" s="12"/>
      <c r="B11" s="25">
        <v>314.39999999999998</v>
      </c>
      <c r="C11" s="20" t="s">
        <v>15</v>
      </c>
      <c r="D11" s="46">
        <v>0</v>
      </c>
      <c r="E11" s="46">
        <v>22601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22601</v>
      </c>
      <c r="O11" s="47">
        <f t="shared" si="1"/>
        <v>2.0973459539717894</v>
      </c>
      <c r="P11" s="9"/>
    </row>
    <row r="12" spans="1:133">
      <c r="A12" s="12"/>
      <c r="B12" s="25">
        <v>315</v>
      </c>
      <c r="C12" s="20" t="s">
        <v>94</v>
      </c>
      <c r="D12" s="46">
        <v>0</v>
      </c>
      <c r="E12" s="46">
        <v>463812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463812</v>
      </c>
      <c r="O12" s="47">
        <f t="shared" si="1"/>
        <v>43.041202672605792</v>
      </c>
      <c r="P12" s="9"/>
    </row>
    <row r="13" spans="1:133">
      <c r="A13" s="12"/>
      <c r="B13" s="25">
        <v>316</v>
      </c>
      <c r="C13" s="20" t="s">
        <v>95</v>
      </c>
      <c r="D13" s="46">
        <v>84756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84756</v>
      </c>
      <c r="O13" s="47">
        <f t="shared" si="1"/>
        <v>7.8652561247216033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756816</v>
      </c>
      <c r="E14" s="32">
        <f t="shared" si="3"/>
        <v>639771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1396587</v>
      </c>
      <c r="O14" s="45">
        <f t="shared" si="1"/>
        <v>129.60161469933186</v>
      </c>
      <c r="P14" s="10"/>
    </row>
    <row r="15" spans="1:133">
      <c r="A15" s="12"/>
      <c r="B15" s="25">
        <v>322</v>
      </c>
      <c r="C15" s="20" t="s">
        <v>0</v>
      </c>
      <c r="D15" s="46">
        <v>601931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601931</v>
      </c>
      <c r="O15" s="47">
        <f t="shared" si="1"/>
        <v>55.858481811432817</v>
      </c>
      <c r="P15" s="9"/>
    </row>
    <row r="16" spans="1:133">
      <c r="A16" s="12"/>
      <c r="B16" s="25">
        <v>323.10000000000002</v>
      </c>
      <c r="C16" s="20" t="s">
        <v>19</v>
      </c>
      <c r="D16" s="46">
        <v>0</v>
      </c>
      <c r="E16" s="46">
        <v>613880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613880</v>
      </c>
      <c r="O16" s="47">
        <f t="shared" si="1"/>
        <v>56.967334818114331</v>
      </c>
      <c r="P16" s="9"/>
    </row>
    <row r="17" spans="1:16">
      <c r="A17" s="12"/>
      <c r="B17" s="25">
        <v>323.39999999999998</v>
      </c>
      <c r="C17" s="20" t="s">
        <v>20</v>
      </c>
      <c r="D17" s="46">
        <v>0</v>
      </c>
      <c r="E17" s="46">
        <v>14626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14626</v>
      </c>
      <c r="O17" s="47">
        <f t="shared" si="1"/>
        <v>1.357275426874536</v>
      </c>
      <c r="P17" s="9"/>
    </row>
    <row r="18" spans="1:16">
      <c r="A18" s="12"/>
      <c r="B18" s="25">
        <v>323.7</v>
      </c>
      <c r="C18" s="20" t="s">
        <v>21</v>
      </c>
      <c r="D18" s="46">
        <v>0</v>
      </c>
      <c r="E18" s="46">
        <v>11265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11265</v>
      </c>
      <c r="O18" s="47">
        <f t="shared" si="1"/>
        <v>1.0453786191536749</v>
      </c>
      <c r="P18" s="9"/>
    </row>
    <row r="19" spans="1:16">
      <c r="A19" s="12"/>
      <c r="B19" s="25">
        <v>329</v>
      </c>
      <c r="C19" s="20" t="s">
        <v>22</v>
      </c>
      <c r="D19" s="46">
        <v>154885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154885</v>
      </c>
      <c r="O19" s="47">
        <f t="shared" si="1"/>
        <v>14.373144023756495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SUM(D21:D29)</f>
        <v>983660</v>
      </c>
      <c r="E20" s="32">
        <f t="shared" si="5"/>
        <v>585384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1569044</v>
      </c>
      <c r="O20" s="45">
        <f t="shared" si="1"/>
        <v>145.60541945063102</v>
      </c>
      <c r="P20" s="10"/>
    </row>
    <row r="21" spans="1:16">
      <c r="A21" s="12"/>
      <c r="B21" s="25">
        <v>331.2</v>
      </c>
      <c r="C21" s="20" t="s">
        <v>91</v>
      </c>
      <c r="D21" s="46">
        <v>0</v>
      </c>
      <c r="E21" s="46">
        <v>85722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85722</v>
      </c>
      <c r="O21" s="47">
        <f t="shared" si="1"/>
        <v>7.9548997772828507</v>
      </c>
      <c r="P21" s="9"/>
    </row>
    <row r="22" spans="1:16">
      <c r="A22" s="12"/>
      <c r="B22" s="25">
        <v>335.12</v>
      </c>
      <c r="C22" s="20" t="s">
        <v>96</v>
      </c>
      <c r="D22" s="46">
        <v>226692</v>
      </c>
      <c r="E22" s="46">
        <v>81255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307947</v>
      </c>
      <c r="O22" s="47">
        <f t="shared" si="1"/>
        <v>28.577115812917594</v>
      </c>
      <c r="P22" s="9"/>
    </row>
    <row r="23" spans="1:16">
      <c r="A23" s="12"/>
      <c r="B23" s="25">
        <v>335.15</v>
      </c>
      <c r="C23" s="20" t="s">
        <v>97</v>
      </c>
      <c r="D23" s="46">
        <v>979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979</v>
      </c>
      <c r="O23" s="47">
        <f t="shared" si="1"/>
        <v>9.0850037119524871E-2</v>
      </c>
      <c r="P23" s="9"/>
    </row>
    <row r="24" spans="1:16">
      <c r="A24" s="12"/>
      <c r="B24" s="25">
        <v>335.18</v>
      </c>
      <c r="C24" s="20" t="s">
        <v>98</v>
      </c>
      <c r="D24" s="46">
        <v>727084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727084</v>
      </c>
      <c r="O24" s="47">
        <f t="shared" si="1"/>
        <v>67.472531551596134</v>
      </c>
      <c r="P24" s="9"/>
    </row>
    <row r="25" spans="1:16">
      <c r="A25" s="12"/>
      <c r="B25" s="25">
        <v>335.19</v>
      </c>
      <c r="C25" s="20" t="s">
        <v>99</v>
      </c>
      <c r="D25" s="46">
        <v>0</v>
      </c>
      <c r="E25" s="46">
        <v>368810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368810</v>
      </c>
      <c r="O25" s="47">
        <f t="shared" si="1"/>
        <v>34.225129918337046</v>
      </c>
      <c r="P25" s="9"/>
    </row>
    <row r="26" spans="1:16">
      <c r="A26" s="12"/>
      <c r="B26" s="25">
        <v>335.49</v>
      </c>
      <c r="C26" s="20" t="s">
        <v>100</v>
      </c>
      <c r="D26" s="46">
        <v>0</v>
      </c>
      <c r="E26" s="46">
        <v>14033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14033</v>
      </c>
      <c r="O26" s="47">
        <f t="shared" si="1"/>
        <v>1.30224573125464</v>
      </c>
      <c r="P26" s="9"/>
    </row>
    <row r="27" spans="1:16">
      <c r="A27" s="12"/>
      <c r="B27" s="25">
        <v>337.4</v>
      </c>
      <c r="C27" s="20" t="s">
        <v>32</v>
      </c>
      <c r="D27" s="46">
        <v>0</v>
      </c>
      <c r="E27" s="46">
        <v>35564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35564</v>
      </c>
      <c r="O27" s="47">
        <f t="shared" si="1"/>
        <v>3.3002969561989608</v>
      </c>
      <c r="P27" s="9"/>
    </row>
    <row r="28" spans="1:16">
      <c r="A28" s="12"/>
      <c r="B28" s="25">
        <v>337.7</v>
      </c>
      <c r="C28" s="20" t="s">
        <v>101</v>
      </c>
      <c r="D28" s="46">
        <v>10000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10000</v>
      </c>
      <c r="O28" s="47">
        <f t="shared" si="1"/>
        <v>0.92798812175204159</v>
      </c>
      <c r="P28" s="9"/>
    </row>
    <row r="29" spans="1:16">
      <c r="A29" s="12"/>
      <c r="B29" s="25">
        <v>338</v>
      </c>
      <c r="C29" s="20" t="s">
        <v>33</v>
      </c>
      <c r="D29" s="46">
        <v>18905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18905</v>
      </c>
      <c r="O29" s="47">
        <f t="shared" si="1"/>
        <v>1.7543615441722347</v>
      </c>
      <c r="P29" s="9"/>
    </row>
    <row r="30" spans="1:16" ht="15.75">
      <c r="A30" s="29" t="s">
        <v>38</v>
      </c>
      <c r="B30" s="30"/>
      <c r="C30" s="31"/>
      <c r="D30" s="32">
        <f t="shared" ref="D30:M30" si="6">SUM(D31:D39)</f>
        <v>1941090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2915975</v>
      </c>
      <c r="J30" s="32">
        <f t="shared" si="6"/>
        <v>1939778</v>
      </c>
      <c r="K30" s="32">
        <f t="shared" si="6"/>
        <v>0</v>
      </c>
      <c r="L30" s="32">
        <f t="shared" si="6"/>
        <v>36908</v>
      </c>
      <c r="M30" s="32">
        <f t="shared" si="6"/>
        <v>0</v>
      </c>
      <c r="N30" s="32">
        <f t="shared" si="4"/>
        <v>6833751</v>
      </c>
      <c r="O30" s="45">
        <f t="shared" si="1"/>
        <v>634.16397550111355</v>
      </c>
      <c r="P30" s="10"/>
    </row>
    <row r="31" spans="1:16">
      <c r="A31" s="12"/>
      <c r="B31" s="25">
        <v>341.9</v>
      </c>
      <c r="C31" s="20" t="s">
        <v>102</v>
      </c>
      <c r="D31" s="46">
        <v>61054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36908</v>
      </c>
      <c r="M31" s="46">
        <v>0</v>
      </c>
      <c r="N31" s="46">
        <f t="shared" ref="N31:N39" si="7">SUM(D31:M31)</f>
        <v>97962</v>
      </c>
      <c r="O31" s="47">
        <f t="shared" si="1"/>
        <v>9.0907572383073489</v>
      </c>
      <c r="P31" s="9"/>
    </row>
    <row r="32" spans="1:16">
      <c r="A32" s="12"/>
      <c r="B32" s="25">
        <v>342.1</v>
      </c>
      <c r="C32" s="20" t="s">
        <v>43</v>
      </c>
      <c r="D32" s="46">
        <v>415182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415182</v>
      </c>
      <c r="O32" s="47">
        <f t="shared" si="1"/>
        <v>38.528396436525611</v>
      </c>
      <c r="P32" s="9"/>
    </row>
    <row r="33" spans="1:16">
      <c r="A33" s="12"/>
      <c r="B33" s="25">
        <v>343.4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2667843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2667843</v>
      </c>
      <c r="O33" s="47">
        <f t="shared" si="1"/>
        <v>247.57266146993319</v>
      </c>
      <c r="P33" s="9"/>
    </row>
    <row r="34" spans="1:16">
      <c r="A34" s="12"/>
      <c r="B34" s="25">
        <v>343.5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248132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248132</v>
      </c>
      <c r="O34" s="47">
        <f t="shared" si="1"/>
        <v>23.026354862657758</v>
      </c>
      <c r="P34" s="9"/>
    </row>
    <row r="35" spans="1:16">
      <c r="A35" s="12"/>
      <c r="B35" s="25">
        <v>343.9</v>
      </c>
      <c r="C35" s="20" t="s">
        <v>46</v>
      </c>
      <c r="D35" s="46">
        <v>88907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88907</v>
      </c>
      <c r="O35" s="47">
        <f t="shared" si="1"/>
        <v>8.2504639940608762</v>
      </c>
      <c r="P35" s="9"/>
    </row>
    <row r="36" spans="1:16">
      <c r="A36" s="12"/>
      <c r="B36" s="25">
        <v>344.5</v>
      </c>
      <c r="C36" s="20" t="s">
        <v>103</v>
      </c>
      <c r="D36" s="46">
        <v>441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441</v>
      </c>
      <c r="O36" s="47">
        <f t="shared" si="1"/>
        <v>4.0924276169265035E-2</v>
      </c>
      <c r="P36" s="9"/>
    </row>
    <row r="37" spans="1:16">
      <c r="A37" s="12"/>
      <c r="B37" s="25">
        <v>347.1</v>
      </c>
      <c r="C37" s="20" t="s">
        <v>48</v>
      </c>
      <c r="D37" s="46">
        <v>5965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5965</v>
      </c>
      <c r="O37" s="47">
        <f t="shared" ref="O37:O60" si="8">(N37/O$62)</f>
        <v>0.55354491462509281</v>
      </c>
      <c r="P37" s="9"/>
    </row>
    <row r="38" spans="1:16">
      <c r="A38" s="12"/>
      <c r="B38" s="25">
        <v>347.2</v>
      </c>
      <c r="C38" s="20" t="s">
        <v>49</v>
      </c>
      <c r="D38" s="46">
        <v>1369541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1369541</v>
      </c>
      <c r="O38" s="47">
        <f t="shared" si="8"/>
        <v>127.09177802524128</v>
      </c>
      <c r="P38" s="9"/>
    </row>
    <row r="39" spans="1:16">
      <c r="A39" s="12"/>
      <c r="B39" s="25">
        <v>349</v>
      </c>
      <c r="C39" s="20" t="s">
        <v>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1939778</v>
      </c>
      <c r="K39" s="46">
        <v>0</v>
      </c>
      <c r="L39" s="46">
        <v>0</v>
      </c>
      <c r="M39" s="46">
        <v>0</v>
      </c>
      <c r="N39" s="46">
        <f t="shared" si="7"/>
        <v>1939778</v>
      </c>
      <c r="O39" s="47">
        <f t="shared" si="8"/>
        <v>180.00909428359316</v>
      </c>
      <c r="P39" s="9"/>
    </row>
    <row r="40" spans="1:16" ht="15.75">
      <c r="A40" s="29" t="s">
        <v>39</v>
      </c>
      <c r="B40" s="30"/>
      <c r="C40" s="31"/>
      <c r="D40" s="32">
        <f t="shared" ref="D40:M40" si="9">SUM(D41:D44)</f>
        <v>590124</v>
      </c>
      <c r="E40" s="32">
        <f t="shared" si="9"/>
        <v>249724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46" si="10">SUM(D40:M40)</f>
        <v>839848</v>
      </c>
      <c r="O40" s="45">
        <f t="shared" si="8"/>
        <v>77.936896807720856</v>
      </c>
      <c r="P40" s="10"/>
    </row>
    <row r="41" spans="1:16">
      <c r="A41" s="13"/>
      <c r="B41" s="39">
        <v>351.2</v>
      </c>
      <c r="C41" s="21" t="s">
        <v>79</v>
      </c>
      <c r="D41" s="46">
        <v>0</v>
      </c>
      <c r="E41" s="46">
        <v>245235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245235</v>
      </c>
      <c r="O41" s="47">
        <f t="shared" si="8"/>
        <v>22.757516703786191</v>
      </c>
      <c r="P41" s="9"/>
    </row>
    <row r="42" spans="1:16">
      <c r="A42" s="13"/>
      <c r="B42" s="39">
        <v>351.5</v>
      </c>
      <c r="C42" s="21" t="s">
        <v>52</v>
      </c>
      <c r="D42" s="46">
        <v>78594</v>
      </c>
      <c r="E42" s="46">
        <v>4489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83083</v>
      </c>
      <c r="O42" s="47">
        <f t="shared" si="8"/>
        <v>7.7100037119524867</v>
      </c>
      <c r="P42" s="9"/>
    </row>
    <row r="43" spans="1:16">
      <c r="A43" s="13"/>
      <c r="B43" s="39">
        <v>352</v>
      </c>
      <c r="C43" s="21" t="s">
        <v>53</v>
      </c>
      <c r="D43" s="46">
        <v>7285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7285</v>
      </c>
      <c r="O43" s="47">
        <f t="shared" si="8"/>
        <v>0.67603934669636223</v>
      </c>
      <c r="P43" s="9"/>
    </row>
    <row r="44" spans="1:16">
      <c r="A44" s="13"/>
      <c r="B44" s="39">
        <v>354</v>
      </c>
      <c r="C44" s="21" t="s">
        <v>54</v>
      </c>
      <c r="D44" s="46">
        <v>504245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504245</v>
      </c>
      <c r="O44" s="47">
        <f t="shared" si="8"/>
        <v>46.793337045285817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SUM(D46:D54)</f>
        <v>295557</v>
      </c>
      <c r="E45" s="32">
        <f t="shared" si="11"/>
        <v>70106</v>
      </c>
      <c r="F45" s="32">
        <f t="shared" si="11"/>
        <v>3244</v>
      </c>
      <c r="G45" s="32">
        <f t="shared" si="11"/>
        <v>376</v>
      </c>
      <c r="H45" s="32">
        <f t="shared" si="11"/>
        <v>0</v>
      </c>
      <c r="I45" s="32">
        <f t="shared" si="11"/>
        <v>5994</v>
      </c>
      <c r="J45" s="32">
        <f t="shared" si="11"/>
        <v>2654</v>
      </c>
      <c r="K45" s="32">
        <f t="shared" si="11"/>
        <v>5494626</v>
      </c>
      <c r="L45" s="32">
        <f t="shared" si="11"/>
        <v>8070</v>
      </c>
      <c r="M45" s="32">
        <f t="shared" si="11"/>
        <v>0</v>
      </c>
      <c r="N45" s="32">
        <f t="shared" si="10"/>
        <v>5880627</v>
      </c>
      <c r="O45" s="45">
        <f t="shared" si="8"/>
        <v>545.71520044543433</v>
      </c>
      <c r="P45" s="10"/>
    </row>
    <row r="46" spans="1:16">
      <c r="A46" s="12"/>
      <c r="B46" s="25">
        <v>361.1</v>
      </c>
      <c r="C46" s="20" t="s">
        <v>56</v>
      </c>
      <c r="D46" s="46">
        <v>18746</v>
      </c>
      <c r="E46" s="46">
        <v>6392</v>
      </c>
      <c r="F46" s="46">
        <v>3244</v>
      </c>
      <c r="G46" s="46">
        <v>376</v>
      </c>
      <c r="H46" s="46">
        <v>0</v>
      </c>
      <c r="I46" s="46">
        <v>5994</v>
      </c>
      <c r="J46" s="46">
        <v>2654</v>
      </c>
      <c r="K46" s="46">
        <v>228620</v>
      </c>
      <c r="L46" s="46">
        <v>8070</v>
      </c>
      <c r="M46" s="46">
        <v>0</v>
      </c>
      <c r="N46" s="46">
        <f t="shared" si="10"/>
        <v>274096</v>
      </c>
      <c r="O46" s="47">
        <f t="shared" si="8"/>
        <v>25.435783221974759</v>
      </c>
      <c r="P46" s="9"/>
    </row>
    <row r="47" spans="1:16">
      <c r="A47" s="12"/>
      <c r="B47" s="25">
        <v>361.2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184615</v>
      </c>
      <c r="L47" s="46">
        <v>0</v>
      </c>
      <c r="M47" s="46">
        <v>0</v>
      </c>
      <c r="N47" s="46">
        <f t="shared" ref="N47:N54" si="12">SUM(D47:M47)</f>
        <v>184615</v>
      </c>
      <c r="O47" s="47">
        <f t="shared" si="8"/>
        <v>17.132052709725315</v>
      </c>
      <c r="P47" s="9"/>
    </row>
    <row r="48" spans="1:16">
      <c r="A48" s="12"/>
      <c r="B48" s="25">
        <v>361.3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2866381</v>
      </c>
      <c r="L48" s="46">
        <v>0</v>
      </c>
      <c r="M48" s="46">
        <v>0</v>
      </c>
      <c r="N48" s="46">
        <f t="shared" si="12"/>
        <v>2866381</v>
      </c>
      <c r="O48" s="47">
        <f t="shared" si="8"/>
        <v>265.99675204157387</v>
      </c>
      <c r="P48" s="9"/>
    </row>
    <row r="49" spans="1:119">
      <c r="A49" s="12"/>
      <c r="B49" s="25">
        <v>361.4</v>
      </c>
      <c r="C49" s="20" t="s">
        <v>104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227661</v>
      </c>
      <c r="L49" s="46">
        <v>0</v>
      </c>
      <c r="M49" s="46">
        <v>0</v>
      </c>
      <c r="N49" s="46">
        <f t="shared" si="12"/>
        <v>227661</v>
      </c>
      <c r="O49" s="47">
        <f t="shared" si="8"/>
        <v>21.126670378619153</v>
      </c>
      <c r="P49" s="9"/>
    </row>
    <row r="50" spans="1:119">
      <c r="A50" s="12"/>
      <c r="B50" s="25">
        <v>362</v>
      </c>
      <c r="C50" s="20" t="s">
        <v>59</v>
      </c>
      <c r="D50" s="46">
        <v>204729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204729</v>
      </c>
      <c r="O50" s="47">
        <f t="shared" si="8"/>
        <v>18.998608017817372</v>
      </c>
      <c r="P50" s="9"/>
    </row>
    <row r="51" spans="1:119">
      <c r="A51" s="12"/>
      <c r="B51" s="25">
        <v>365</v>
      </c>
      <c r="C51" s="20" t="s">
        <v>105</v>
      </c>
      <c r="D51" s="46">
        <v>7743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7743</v>
      </c>
      <c r="O51" s="47">
        <f t="shared" si="8"/>
        <v>0.71854120267260579</v>
      </c>
      <c r="P51" s="9"/>
    </row>
    <row r="52" spans="1:119">
      <c r="A52" s="12"/>
      <c r="B52" s="25">
        <v>366</v>
      </c>
      <c r="C52" s="20" t="s">
        <v>106</v>
      </c>
      <c r="D52" s="46">
        <v>0</v>
      </c>
      <c r="E52" s="46">
        <v>2216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2216</v>
      </c>
      <c r="O52" s="47">
        <f t="shared" si="8"/>
        <v>0.20564216778025241</v>
      </c>
      <c r="P52" s="9"/>
    </row>
    <row r="53" spans="1:119">
      <c r="A53" s="12"/>
      <c r="B53" s="25">
        <v>368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1875652</v>
      </c>
      <c r="L53" s="46">
        <v>0</v>
      </c>
      <c r="M53" s="46">
        <v>0</v>
      </c>
      <c r="N53" s="46">
        <f t="shared" si="12"/>
        <v>1875652</v>
      </c>
      <c r="O53" s="47">
        <f t="shared" si="8"/>
        <v>174.05827765404604</v>
      </c>
      <c r="P53" s="9"/>
    </row>
    <row r="54" spans="1:119">
      <c r="A54" s="12"/>
      <c r="B54" s="25">
        <v>369.9</v>
      </c>
      <c r="C54" s="20" t="s">
        <v>62</v>
      </c>
      <c r="D54" s="46">
        <v>64339</v>
      </c>
      <c r="E54" s="46">
        <v>61498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111697</v>
      </c>
      <c r="L54" s="46">
        <v>0</v>
      </c>
      <c r="M54" s="46">
        <v>0</v>
      </c>
      <c r="N54" s="46">
        <f t="shared" si="12"/>
        <v>237534</v>
      </c>
      <c r="O54" s="47">
        <f t="shared" si="8"/>
        <v>22.042873051224944</v>
      </c>
      <c r="P54" s="9"/>
    </row>
    <row r="55" spans="1:119" ht="15.75">
      <c r="A55" s="29" t="s">
        <v>40</v>
      </c>
      <c r="B55" s="30"/>
      <c r="C55" s="31"/>
      <c r="D55" s="32">
        <f t="shared" ref="D55:M55" si="13">SUM(D56:D59)</f>
        <v>2370374</v>
      </c>
      <c r="E55" s="32">
        <f t="shared" si="13"/>
        <v>0</v>
      </c>
      <c r="F55" s="32">
        <f t="shared" si="13"/>
        <v>4303330</v>
      </c>
      <c r="G55" s="32">
        <f t="shared" si="13"/>
        <v>276070</v>
      </c>
      <c r="H55" s="32">
        <f t="shared" si="13"/>
        <v>0</v>
      </c>
      <c r="I55" s="32">
        <f t="shared" si="13"/>
        <v>0</v>
      </c>
      <c r="J55" s="32">
        <f t="shared" si="13"/>
        <v>126441</v>
      </c>
      <c r="K55" s="32">
        <f t="shared" si="13"/>
        <v>0</v>
      </c>
      <c r="L55" s="32">
        <f t="shared" si="13"/>
        <v>41819</v>
      </c>
      <c r="M55" s="32">
        <f t="shared" si="13"/>
        <v>0</v>
      </c>
      <c r="N55" s="32">
        <f t="shared" ref="N55:N60" si="14">SUM(D55:M55)</f>
        <v>7118034</v>
      </c>
      <c r="O55" s="45">
        <f t="shared" si="8"/>
        <v>660.54510022271711</v>
      </c>
      <c r="P55" s="9"/>
    </row>
    <row r="56" spans="1:119">
      <c r="A56" s="12"/>
      <c r="B56" s="25">
        <v>381</v>
      </c>
      <c r="C56" s="20" t="s">
        <v>63</v>
      </c>
      <c r="D56" s="46">
        <v>2370374</v>
      </c>
      <c r="E56" s="46">
        <v>0</v>
      </c>
      <c r="F56" s="46">
        <v>380330</v>
      </c>
      <c r="G56" s="46">
        <v>276070</v>
      </c>
      <c r="H56" s="46">
        <v>0</v>
      </c>
      <c r="I56" s="46">
        <v>0</v>
      </c>
      <c r="J56" s="46">
        <v>54700</v>
      </c>
      <c r="K56" s="46">
        <v>0</v>
      </c>
      <c r="L56" s="46">
        <v>1706</v>
      </c>
      <c r="M56" s="46">
        <v>0</v>
      </c>
      <c r="N56" s="46">
        <f t="shared" si="14"/>
        <v>3083180</v>
      </c>
      <c r="O56" s="47">
        <f t="shared" si="8"/>
        <v>286.11544172234596</v>
      </c>
      <c r="P56" s="9"/>
    </row>
    <row r="57" spans="1:119">
      <c r="A57" s="12"/>
      <c r="B57" s="25">
        <v>385</v>
      </c>
      <c r="C57" s="20" t="s">
        <v>107</v>
      </c>
      <c r="D57" s="46">
        <v>0</v>
      </c>
      <c r="E57" s="46">
        <v>0</v>
      </c>
      <c r="F57" s="46">
        <v>3923000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3923000</v>
      </c>
      <c r="O57" s="47">
        <f t="shared" si="8"/>
        <v>364.04974016332591</v>
      </c>
      <c r="P57" s="9"/>
    </row>
    <row r="58" spans="1:119">
      <c r="A58" s="12"/>
      <c r="B58" s="25">
        <v>389.4</v>
      </c>
      <c r="C58" s="20" t="s">
        <v>108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40113</v>
      </c>
      <c r="M58" s="46">
        <v>0</v>
      </c>
      <c r="N58" s="46">
        <f t="shared" si="14"/>
        <v>40113</v>
      </c>
      <c r="O58" s="47">
        <f t="shared" si="8"/>
        <v>3.7224387527839644</v>
      </c>
      <c r="P58" s="9"/>
    </row>
    <row r="59" spans="1:119" ht="15.75" thickBot="1">
      <c r="A59" s="12"/>
      <c r="B59" s="25">
        <v>389.9</v>
      </c>
      <c r="C59" s="20" t="s">
        <v>109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71741</v>
      </c>
      <c r="K59" s="46">
        <v>0</v>
      </c>
      <c r="L59" s="46">
        <v>0</v>
      </c>
      <c r="M59" s="46">
        <v>0</v>
      </c>
      <c r="N59" s="46">
        <f t="shared" si="14"/>
        <v>71741</v>
      </c>
      <c r="O59" s="47">
        <f t="shared" si="8"/>
        <v>6.6574795842613215</v>
      </c>
      <c r="P59" s="9"/>
    </row>
    <row r="60" spans="1:119" ht="16.5" thickBot="1">
      <c r="A60" s="14" t="s">
        <v>50</v>
      </c>
      <c r="B60" s="23"/>
      <c r="C60" s="22"/>
      <c r="D60" s="15">
        <f t="shared" ref="D60:M60" si="15">SUM(D5,D14,D20,D30,D40,D45,D55)</f>
        <v>12741393</v>
      </c>
      <c r="E60" s="15">
        <f t="shared" si="15"/>
        <v>3205189</v>
      </c>
      <c r="F60" s="15">
        <f t="shared" si="15"/>
        <v>4842645</v>
      </c>
      <c r="G60" s="15">
        <f t="shared" si="15"/>
        <v>276446</v>
      </c>
      <c r="H60" s="15">
        <f t="shared" si="15"/>
        <v>0</v>
      </c>
      <c r="I60" s="15">
        <f t="shared" si="15"/>
        <v>2921969</v>
      </c>
      <c r="J60" s="15">
        <f t="shared" si="15"/>
        <v>2068873</v>
      </c>
      <c r="K60" s="15">
        <f t="shared" si="15"/>
        <v>5494626</v>
      </c>
      <c r="L60" s="15">
        <f t="shared" si="15"/>
        <v>86797</v>
      </c>
      <c r="M60" s="15">
        <f t="shared" si="15"/>
        <v>0</v>
      </c>
      <c r="N60" s="15">
        <f t="shared" si="14"/>
        <v>31637938</v>
      </c>
      <c r="O60" s="38">
        <f t="shared" si="8"/>
        <v>2935.9630660727544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110</v>
      </c>
      <c r="M62" s="48"/>
      <c r="N62" s="48"/>
      <c r="O62" s="43">
        <v>10776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5621264</v>
      </c>
      <c r="E5" s="27">
        <f t="shared" si="0"/>
        <v>1708223</v>
      </c>
      <c r="F5" s="27">
        <f t="shared" si="0"/>
        <v>553690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7883177</v>
      </c>
      <c r="O5" s="33">
        <f t="shared" ref="O5:O36" si="1">(N5/O$60)</f>
        <v>739.57941645557742</v>
      </c>
      <c r="P5" s="6"/>
    </row>
    <row r="6" spans="1:133">
      <c r="A6" s="12"/>
      <c r="B6" s="25">
        <v>311</v>
      </c>
      <c r="C6" s="20" t="s">
        <v>3</v>
      </c>
      <c r="D6" s="46">
        <v>5524395</v>
      </c>
      <c r="E6" s="46">
        <v>0</v>
      </c>
      <c r="F6" s="46">
        <v>553690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6078085</v>
      </c>
      <c r="O6" s="47">
        <f t="shared" si="1"/>
        <v>570.23032179378924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185476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185476</v>
      </c>
      <c r="O7" s="47">
        <f t="shared" si="1"/>
        <v>17.400881883854019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71996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71996</v>
      </c>
      <c r="O8" s="47">
        <f t="shared" si="1"/>
        <v>6.7544797823435596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732334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732334</v>
      </c>
      <c r="O9" s="47">
        <f t="shared" si="1"/>
        <v>68.705694718078618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123343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123343</v>
      </c>
      <c r="O10" s="47">
        <f t="shared" si="1"/>
        <v>11.571723426212591</v>
      </c>
      <c r="P10" s="9"/>
    </row>
    <row r="11" spans="1:133">
      <c r="A11" s="12"/>
      <c r="B11" s="25">
        <v>314.39999999999998</v>
      </c>
      <c r="C11" s="20" t="s">
        <v>15</v>
      </c>
      <c r="D11" s="46">
        <v>0</v>
      </c>
      <c r="E11" s="46">
        <v>23993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23993</v>
      </c>
      <c r="O11" s="47">
        <f t="shared" si="1"/>
        <v>2.2509616286706069</v>
      </c>
      <c r="P11" s="9"/>
    </row>
    <row r="12" spans="1:133">
      <c r="A12" s="12"/>
      <c r="B12" s="25">
        <v>315</v>
      </c>
      <c r="C12" s="20" t="s">
        <v>16</v>
      </c>
      <c r="D12" s="46">
        <v>0</v>
      </c>
      <c r="E12" s="46">
        <v>571081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571081</v>
      </c>
      <c r="O12" s="47">
        <f t="shared" si="1"/>
        <v>53.577352472089316</v>
      </c>
      <c r="P12" s="9"/>
    </row>
    <row r="13" spans="1:133">
      <c r="A13" s="12"/>
      <c r="B13" s="25">
        <v>316</v>
      </c>
      <c r="C13" s="20" t="s">
        <v>17</v>
      </c>
      <c r="D13" s="46">
        <v>96869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96869</v>
      </c>
      <c r="O13" s="47">
        <f t="shared" si="1"/>
        <v>9.0880007505394502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817964</v>
      </c>
      <c r="E14" s="32">
        <f t="shared" si="3"/>
        <v>647516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1465480</v>
      </c>
      <c r="O14" s="45">
        <f t="shared" si="1"/>
        <v>137.48756919035557</v>
      </c>
      <c r="P14" s="10"/>
    </row>
    <row r="15" spans="1:133">
      <c r="A15" s="12"/>
      <c r="B15" s="25">
        <v>322</v>
      </c>
      <c r="C15" s="20" t="s">
        <v>0</v>
      </c>
      <c r="D15" s="46">
        <v>704573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704573</v>
      </c>
      <c r="O15" s="47">
        <f t="shared" si="1"/>
        <v>66.101229008349748</v>
      </c>
      <c r="P15" s="9"/>
    </row>
    <row r="16" spans="1:133">
      <c r="A16" s="12"/>
      <c r="B16" s="25">
        <v>323.10000000000002</v>
      </c>
      <c r="C16" s="20" t="s">
        <v>19</v>
      </c>
      <c r="D16" s="46">
        <v>0</v>
      </c>
      <c r="E16" s="46">
        <v>624427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624427</v>
      </c>
      <c r="O16" s="47">
        <f t="shared" si="1"/>
        <v>58.582137161084532</v>
      </c>
      <c r="P16" s="9"/>
    </row>
    <row r="17" spans="1:16">
      <c r="A17" s="12"/>
      <c r="B17" s="25">
        <v>323.39999999999998</v>
      </c>
      <c r="C17" s="20" t="s">
        <v>20</v>
      </c>
      <c r="D17" s="46">
        <v>0</v>
      </c>
      <c r="E17" s="46">
        <v>12842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12842</v>
      </c>
      <c r="O17" s="47">
        <f t="shared" si="1"/>
        <v>1.204803452481471</v>
      </c>
      <c r="P17" s="9"/>
    </row>
    <row r="18" spans="1:16">
      <c r="A18" s="12"/>
      <c r="B18" s="25">
        <v>323.7</v>
      </c>
      <c r="C18" s="20" t="s">
        <v>21</v>
      </c>
      <c r="D18" s="46">
        <v>0</v>
      </c>
      <c r="E18" s="46">
        <v>10247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10247</v>
      </c>
      <c r="O18" s="47">
        <f t="shared" si="1"/>
        <v>0.96134721831316261</v>
      </c>
      <c r="P18" s="9"/>
    </row>
    <row r="19" spans="1:16">
      <c r="A19" s="12"/>
      <c r="B19" s="25">
        <v>329</v>
      </c>
      <c r="C19" s="20" t="s">
        <v>22</v>
      </c>
      <c r="D19" s="46">
        <v>113391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113391</v>
      </c>
      <c r="O19" s="47">
        <f t="shared" si="1"/>
        <v>10.638052350126653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SUM(D21:D30)</f>
        <v>916196</v>
      </c>
      <c r="E20" s="32">
        <f t="shared" si="5"/>
        <v>657630</v>
      </c>
      <c r="F20" s="32">
        <f t="shared" si="5"/>
        <v>0</v>
      </c>
      <c r="G20" s="32">
        <f t="shared" si="5"/>
        <v>25560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1599386</v>
      </c>
      <c r="O20" s="45">
        <f t="shared" si="1"/>
        <v>150.05028614316541</v>
      </c>
      <c r="P20" s="10"/>
    </row>
    <row r="21" spans="1:16">
      <c r="A21" s="12"/>
      <c r="B21" s="25">
        <v>331.2</v>
      </c>
      <c r="C21" s="20" t="s">
        <v>91</v>
      </c>
      <c r="D21" s="46">
        <v>0</v>
      </c>
      <c r="E21" s="46">
        <v>142953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142953</v>
      </c>
      <c r="O21" s="47">
        <f t="shared" si="1"/>
        <v>13.411483253588516</v>
      </c>
      <c r="P21" s="9"/>
    </row>
    <row r="22" spans="1:16">
      <c r="A22" s="12"/>
      <c r="B22" s="25">
        <v>331.39</v>
      </c>
      <c r="C22" s="20" t="s">
        <v>25</v>
      </c>
      <c r="D22" s="46">
        <v>0</v>
      </c>
      <c r="E22" s="46">
        <v>0</v>
      </c>
      <c r="F22" s="46">
        <v>0</v>
      </c>
      <c r="G22" s="46">
        <v>25560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25560</v>
      </c>
      <c r="O22" s="47">
        <f t="shared" si="1"/>
        <v>2.3979735434843792</v>
      </c>
      <c r="P22" s="9"/>
    </row>
    <row r="23" spans="1:16">
      <c r="A23" s="12"/>
      <c r="B23" s="25">
        <v>331.49</v>
      </c>
      <c r="C23" s="20" t="s">
        <v>74</v>
      </c>
      <c r="D23" s="46">
        <v>0</v>
      </c>
      <c r="E23" s="46">
        <v>47447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47447</v>
      </c>
      <c r="O23" s="47">
        <f t="shared" si="1"/>
        <v>4.4513556618819781</v>
      </c>
      <c r="P23" s="9"/>
    </row>
    <row r="24" spans="1:16">
      <c r="A24" s="12"/>
      <c r="B24" s="25">
        <v>334.2</v>
      </c>
      <c r="C24" s="20" t="s">
        <v>24</v>
      </c>
      <c r="D24" s="46">
        <v>0</v>
      </c>
      <c r="E24" s="46">
        <v>27281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27281</v>
      </c>
      <c r="O24" s="47">
        <f t="shared" si="1"/>
        <v>2.5594333427150766</v>
      </c>
      <c r="P24" s="9"/>
    </row>
    <row r="25" spans="1:16">
      <c r="A25" s="12"/>
      <c r="B25" s="25">
        <v>335.12</v>
      </c>
      <c r="C25" s="20" t="s">
        <v>26</v>
      </c>
      <c r="D25" s="46">
        <v>209762</v>
      </c>
      <c r="E25" s="46">
        <v>80528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290290</v>
      </c>
      <c r="O25" s="47">
        <f t="shared" si="1"/>
        <v>27.234262125902994</v>
      </c>
      <c r="P25" s="9"/>
    </row>
    <row r="26" spans="1:16">
      <c r="A26" s="12"/>
      <c r="B26" s="25">
        <v>335.15</v>
      </c>
      <c r="C26" s="20" t="s">
        <v>28</v>
      </c>
      <c r="D26" s="46">
        <v>1077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1077</v>
      </c>
      <c r="O26" s="47">
        <f t="shared" si="1"/>
        <v>0.10104137348719391</v>
      </c>
      <c r="P26" s="9"/>
    </row>
    <row r="27" spans="1:16">
      <c r="A27" s="12"/>
      <c r="B27" s="25">
        <v>335.18</v>
      </c>
      <c r="C27" s="20" t="s">
        <v>29</v>
      </c>
      <c r="D27" s="46">
        <v>681635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681635</v>
      </c>
      <c r="O27" s="47">
        <f t="shared" si="1"/>
        <v>63.949244769678209</v>
      </c>
      <c r="P27" s="9"/>
    </row>
    <row r="28" spans="1:16">
      <c r="A28" s="12"/>
      <c r="B28" s="25">
        <v>335.19</v>
      </c>
      <c r="C28" s="20" t="s">
        <v>41</v>
      </c>
      <c r="D28" s="46">
        <v>0</v>
      </c>
      <c r="E28" s="46">
        <v>345317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345317</v>
      </c>
      <c r="O28" s="47">
        <f t="shared" si="1"/>
        <v>32.396753916877756</v>
      </c>
      <c r="P28" s="9"/>
    </row>
    <row r="29" spans="1:16">
      <c r="A29" s="12"/>
      <c r="B29" s="25">
        <v>335.9</v>
      </c>
      <c r="C29" s="20" t="s">
        <v>30</v>
      </c>
      <c r="D29" s="46">
        <v>0</v>
      </c>
      <c r="E29" s="46">
        <v>14104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14104</v>
      </c>
      <c r="O29" s="47">
        <f t="shared" si="1"/>
        <v>1.3232010507552303</v>
      </c>
      <c r="P29" s="9"/>
    </row>
    <row r="30" spans="1:16">
      <c r="A30" s="12"/>
      <c r="B30" s="25">
        <v>338</v>
      </c>
      <c r="C30" s="20" t="s">
        <v>33</v>
      </c>
      <c r="D30" s="46">
        <v>23722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23722</v>
      </c>
      <c r="O30" s="47">
        <f t="shared" si="1"/>
        <v>2.2255371047940709</v>
      </c>
      <c r="P30" s="9"/>
    </row>
    <row r="31" spans="1:16" ht="15.75">
      <c r="A31" s="29" t="s">
        <v>38</v>
      </c>
      <c r="B31" s="30"/>
      <c r="C31" s="31"/>
      <c r="D31" s="32">
        <f t="shared" ref="D31:M31" si="6">SUM(D32:D40)</f>
        <v>1734095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3018195</v>
      </c>
      <c r="J31" s="32">
        <f t="shared" si="6"/>
        <v>1963259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6715549</v>
      </c>
      <c r="O31" s="45">
        <f t="shared" si="1"/>
        <v>630.03555680645468</v>
      </c>
      <c r="P31" s="10"/>
    </row>
    <row r="32" spans="1:16">
      <c r="A32" s="12"/>
      <c r="B32" s="25">
        <v>341.9</v>
      </c>
      <c r="C32" s="20" t="s">
        <v>42</v>
      </c>
      <c r="D32" s="46">
        <v>53768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53768</v>
      </c>
      <c r="O32" s="47">
        <f t="shared" si="1"/>
        <v>5.0443756449948403</v>
      </c>
      <c r="P32" s="9"/>
    </row>
    <row r="33" spans="1:16">
      <c r="A33" s="12"/>
      <c r="B33" s="25">
        <v>342.1</v>
      </c>
      <c r="C33" s="20" t="s">
        <v>43</v>
      </c>
      <c r="D33" s="46">
        <v>316771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316771</v>
      </c>
      <c r="O33" s="47">
        <f t="shared" si="1"/>
        <v>29.718641523595085</v>
      </c>
      <c r="P33" s="9"/>
    </row>
    <row r="34" spans="1:16">
      <c r="A34" s="12"/>
      <c r="B34" s="25">
        <v>343.4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2765775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2765775</v>
      </c>
      <c r="O34" s="47">
        <f t="shared" si="1"/>
        <v>259.47790599493385</v>
      </c>
      <c r="P34" s="9"/>
    </row>
    <row r="35" spans="1:16">
      <c r="A35" s="12"/>
      <c r="B35" s="25">
        <v>343.5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252420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252420</v>
      </c>
      <c r="O35" s="47">
        <f t="shared" si="1"/>
        <v>23.681396003377426</v>
      </c>
      <c r="P35" s="9"/>
    </row>
    <row r="36" spans="1:16">
      <c r="A36" s="12"/>
      <c r="B36" s="25">
        <v>343.9</v>
      </c>
      <c r="C36" s="20" t="s">
        <v>46</v>
      </c>
      <c r="D36" s="46">
        <v>69335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69335</v>
      </c>
      <c r="O36" s="47">
        <f t="shared" si="1"/>
        <v>6.5048315977108544</v>
      </c>
      <c r="P36" s="9"/>
    </row>
    <row r="37" spans="1:16">
      <c r="A37" s="12"/>
      <c r="B37" s="25">
        <v>344.5</v>
      </c>
      <c r="C37" s="20" t="s">
        <v>47</v>
      </c>
      <c r="D37" s="46">
        <v>433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433</v>
      </c>
      <c r="O37" s="47">
        <f t="shared" ref="O37:O58" si="8">(N37/O$60)</f>
        <v>4.0622947743690775E-2</v>
      </c>
      <c r="P37" s="9"/>
    </row>
    <row r="38" spans="1:16">
      <c r="A38" s="12"/>
      <c r="B38" s="25">
        <v>347.1</v>
      </c>
      <c r="C38" s="20" t="s">
        <v>48</v>
      </c>
      <c r="D38" s="46">
        <v>5953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5953</v>
      </c>
      <c r="O38" s="47">
        <f t="shared" si="8"/>
        <v>0.55849516840228919</v>
      </c>
      <c r="P38" s="9"/>
    </row>
    <row r="39" spans="1:16">
      <c r="A39" s="12"/>
      <c r="B39" s="25">
        <v>347.2</v>
      </c>
      <c r="C39" s="20" t="s">
        <v>49</v>
      </c>
      <c r="D39" s="46">
        <v>1287835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1287835</v>
      </c>
      <c r="O39" s="47">
        <f t="shared" si="8"/>
        <v>120.82137161084529</v>
      </c>
      <c r="P39" s="9"/>
    </row>
    <row r="40" spans="1:16">
      <c r="A40" s="12"/>
      <c r="B40" s="25">
        <v>349</v>
      </c>
      <c r="C40" s="20" t="s">
        <v>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1963259</v>
      </c>
      <c r="K40" s="46">
        <v>0</v>
      </c>
      <c r="L40" s="46">
        <v>0</v>
      </c>
      <c r="M40" s="46">
        <v>0</v>
      </c>
      <c r="N40" s="46">
        <f t="shared" si="7"/>
        <v>1963259</v>
      </c>
      <c r="O40" s="47">
        <f t="shared" si="8"/>
        <v>184.18791631485129</v>
      </c>
      <c r="P40" s="9"/>
    </row>
    <row r="41" spans="1:16" ht="15.75">
      <c r="A41" s="29" t="s">
        <v>39</v>
      </c>
      <c r="B41" s="30"/>
      <c r="C41" s="31"/>
      <c r="D41" s="32">
        <f t="shared" ref="D41:M41" si="9">SUM(D42:D46)</f>
        <v>297204</v>
      </c>
      <c r="E41" s="32">
        <f t="shared" si="9"/>
        <v>1634911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48" si="10">SUM(D41:M41)</f>
        <v>1932115</v>
      </c>
      <c r="O41" s="45">
        <f t="shared" si="8"/>
        <v>181.26606623510648</v>
      </c>
      <c r="P41" s="10"/>
    </row>
    <row r="42" spans="1:16">
      <c r="A42" s="13"/>
      <c r="B42" s="39">
        <v>351.2</v>
      </c>
      <c r="C42" s="21" t="s">
        <v>79</v>
      </c>
      <c r="D42" s="46">
        <v>0</v>
      </c>
      <c r="E42" s="46">
        <v>1631028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1631028</v>
      </c>
      <c r="O42" s="47">
        <f t="shared" si="8"/>
        <v>153.01885730368701</v>
      </c>
      <c r="P42" s="9"/>
    </row>
    <row r="43" spans="1:16">
      <c r="A43" s="13"/>
      <c r="B43" s="39">
        <v>351.3</v>
      </c>
      <c r="C43" s="21" t="s">
        <v>80</v>
      </c>
      <c r="D43" s="46">
        <v>72854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72854</v>
      </c>
      <c r="O43" s="47">
        <f t="shared" si="8"/>
        <v>6.8349751383807114</v>
      </c>
      <c r="P43" s="9"/>
    </row>
    <row r="44" spans="1:16">
      <c r="A44" s="13"/>
      <c r="B44" s="39">
        <v>351.5</v>
      </c>
      <c r="C44" s="21" t="s">
        <v>52</v>
      </c>
      <c r="D44" s="46">
        <v>0</v>
      </c>
      <c r="E44" s="46">
        <v>3883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3883</v>
      </c>
      <c r="O44" s="47">
        <f t="shared" si="8"/>
        <v>0.36429308565531476</v>
      </c>
      <c r="P44" s="9"/>
    </row>
    <row r="45" spans="1:16">
      <c r="A45" s="13"/>
      <c r="B45" s="39">
        <v>352</v>
      </c>
      <c r="C45" s="21" t="s">
        <v>53</v>
      </c>
      <c r="D45" s="46">
        <v>7937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7937</v>
      </c>
      <c r="O45" s="47">
        <f t="shared" si="8"/>
        <v>0.74462895205929258</v>
      </c>
      <c r="P45" s="9"/>
    </row>
    <row r="46" spans="1:16">
      <c r="A46" s="13"/>
      <c r="B46" s="39">
        <v>354</v>
      </c>
      <c r="C46" s="21" t="s">
        <v>54</v>
      </c>
      <c r="D46" s="46">
        <v>216413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216413</v>
      </c>
      <c r="O46" s="47">
        <f t="shared" si="8"/>
        <v>20.303311755324138</v>
      </c>
      <c r="P46" s="9"/>
    </row>
    <row r="47" spans="1:16" ht="15.75">
      <c r="A47" s="29" t="s">
        <v>4</v>
      </c>
      <c r="B47" s="30"/>
      <c r="C47" s="31"/>
      <c r="D47" s="32">
        <f t="shared" ref="D47:M47" si="11">SUM(D48:D54)</f>
        <v>403870</v>
      </c>
      <c r="E47" s="32">
        <f t="shared" si="11"/>
        <v>37581</v>
      </c>
      <c r="F47" s="32">
        <f t="shared" si="11"/>
        <v>2849</v>
      </c>
      <c r="G47" s="32">
        <f t="shared" si="11"/>
        <v>6943</v>
      </c>
      <c r="H47" s="32">
        <f t="shared" si="11"/>
        <v>0</v>
      </c>
      <c r="I47" s="32">
        <f t="shared" si="11"/>
        <v>1756</v>
      </c>
      <c r="J47" s="32">
        <f t="shared" si="11"/>
        <v>1782</v>
      </c>
      <c r="K47" s="32">
        <f t="shared" si="11"/>
        <v>5177302</v>
      </c>
      <c r="L47" s="32">
        <f t="shared" si="11"/>
        <v>106492</v>
      </c>
      <c r="M47" s="32">
        <f t="shared" si="11"/>
        <v>0</v>
      </c>
      <c r="N47" s="32">
        <f t="shared" si="10"/>
        <v>5738575</v>
      </c>
      <c r="O47" s="45">
        <f t="shared" si="8"/>
        <v>538.3783657003471</v>
      </c>
      <c r="P47" s="10"/>
    </row>
    <row r="48" spans="1:16">
      <c r="A48" s="12"/>
      <c r="B48" s="25">
        <v>361.1</v>
      </c>
      <c r="C48" s="20" t="s">
        <v>56</v>
      </c>
      <c r="D48" s="46">
        <v>42552</v>
      </c>
      <c r="E48" s="46">
        <v>11394</v>
      </c>
      <c r="F48" s="46">
        <v>2849</v>
      </c>
      <c r="G48" s="46">
        <v>6943</v>
      </c>
      <c r="H48" s="46">
        <v>0</v>
      </c>
      <c r="I48" s="46">
        <v>1756</v>
      </c>
      <c r="J48" s="46">
        <v>1782</v>
      </c>
      <c r="K48" s="46">
        <v>331502</v>
      </c>
      <c r="L48" s="46">
        <v>8179</v>
      </c>
      <c r="M48" s="46">
        <v>0</v>
      </c>
      <c r="N48" s="46">
        <f t="shared" si="10"/>
        <v>406957</v>
      </c>
      <c r="O48" s="47">
        <f t="shared" si="8"/>
        <v>38.179660380898774</v>
      </c>
      <c r="P48" s="9"/>
    </row>
    <row r="49" spans="1:119">
      <c r="A49" s="12"/>
      <c r="B49" s="25">
        <v>361.2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133784</v>
      </c>
      <c r="L49" s="46">
        <v>0</v>
      </c>
      <c r="M49" s="46">
        <v>0</v>
      </c>
      <c r="N49" s="46">
        <f t="shared" ref="N49:N54" si="12">SUM(D49:M49)</f>
        <v>133784</v>
      </c>
      <c r="O49" s="47">
        <f t="shared" si="8"/>
        <v>12.551271226193826</v>
      </c>
      <c r="P49" s="9"/>
    </row>
    <row r="50" spans="1:119">
      <c r="A50" s="12"/>
      <c r="B50" s="25">
        <v>361.3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3088734</v>
      </c>
      <c r="L50" s="46">
        <v>0</v>
      </c>
      <c r="M50" s="46">
        <v>0</v>
      </c>
      <c r="N50" s="46">
        <f t="shared" si="12"/>
        <v>3088734</v>
      </c>
      <c r="O50" s="47">
        <f t="shared" si="8"/>
        <v>289.77708978328172</v>
      </c>
      <c r="P50" s="9"/>
    </row>
    <row r="51" spans="1:119">
      <c r="A51" s="12"/>
      <c r="B51" s="25">
        <v>362</v>
      </c>
      <c r="C51" s="20" t="s">
        <v>59</v>
      </c>
      <c r="D51" s="46">
        <v>254667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254667</v>
      </c>
      <c r="O51" s="47">
        <f t="shared" si="8"/>
        <v>23.892203771460739</v>
      </c>
      <c r="P51" s="9"/>
    </row>
    <row r="52" spans="1:119">
      <c r="A52" s="12"/>
      <c r="B52" s="25">
        <v>365</v>
      </c>
      <c r="C52" s="20" t="s">
        <v>60</v>
      </c>
      <c r="D52" s="46">
        <v>28166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28166</v>
      </c>
      <c r="O52" s="47">
        <f t="shared" si="8"/>
        <v>2.6424617693967538</v>
      </c>
      <c r="P52" s="9"/>
    </row>
    <row r="53" spans="1:119">
      <c r="A53" s="12"/>
      <c r="B53" s="25">
        <v>368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1623282</v>
      </c>
      <c r="L53" s="46">
        <v>0</v>
      </c>
      <c r="M53" s="46">
        <v>0</v>
      </c>
      <c r="N53" s="46">
        <f t="shared" si="12"/>
        <v>1623282</v>
      </c>
      <c r="O53" s="47">
        <f t="shared" si="8"/>
        <v>152.29214748100196</v>
      </c>
      <c r="P53" s="9"/>
    </row>
    <row r="54" spans="1:119">
      <c r="A54" s="12"/>
      <c r="B54" s="25">
        <v>369.9</v>
      </c>
      <c r="C54" s="20" t="s">
        <v>62</v>
      </c>
      <c r="D54" s="46">
        <v>78485</v>
      </c>
      <c r="E54" s="46">
        <v>26187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98313</v>
      </c>
      <c r="M54" s="46">
        <v>0</v>
      </c>
      <c r="N54" s="46">
        <f t="shared" si="12"/>
        <v>202985</v>
      </c>
      <c r="O54" s="47">
        <f t="shared" si="8"/>
        <v>19.043531288113332</v>
      </c>
      <c r="P54" s="9"/>
    </row>
    <row r="55" spans="1:119" ht="15.75">
      <c r="A55" s="29" t="s">
        <v>40</v>
      </c>
      <c r="B55" s="30"/>
      <c r="C55" s="31"/>
      <c r="D55" s="32">
        <f t="shared" ref="D55:M55" si="13">SUM(D56:D57)</f>
        <v>2274045</v>
      </c>
      <c r="E55" s="32">
        <f t="shared" si="13"/>
        <v>58799</v>
      </c>
      <c r="F55" s="32">
        <f t="shared" si="13"/>
        <v>380330</v>
      </c>
      <c r="G55" s="32">
        <f t="shared" si="13"/>
        <v>270200</v>
      </c>
      <c r="H55" s="32">
        <f t="shared" si="13"/>
        <v>0</v>
      </c>
      <c r="I55" s="32">
        <f t="shared" si="13"/>
        <v>0</v>
      </c>
      <c r="J55" s="32">
        <f t="shared" si="13"/>
        <v>1686005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>SUM(D55:M55)</f>
        <v>4669379</v>
      </c>
      <c r="O55" s="45">
        <f t="shared" si="8"/>
        <v>438.06914344685242</v>
      </c>
      <c r="P55" s="9"/>
    </row>
    <row r="56" spans="1:119">
      <c r="A56" s="12"/>
      <c r="B56" s="25">
        <v>381</v>
      </c>
      <c r="C56" s="20" t="s">
        <v>63</v>
      </c>
      <c r="D56" s="46">
        <v>2274045</v>
      </c>
      <c r="E56" s="46">
        <v>58799</v>
      </c>
      <c r="F56" s="46">
        <v>380330</v>
      </c>
      <c r="G56" s="46">
        <v>270200</v>
      </c>
      <c r="H56" s="46">
        <v>0</v>
      </c>
      <c r="I56" s="46">
        <v>0</v>
      </c>
      <c r="J56" s="46">
        <v>109253</v>
      </c>
      <c r="K56" s="46">
        <v>0</v>
      </c>
      <c r="L56" s="46">
        <v>0</v>
      </c>
      <c r="M56" s="46">
        <v>0</v>
      </c>
      <c r="N56" s="46">
        <f>SUM(D56:M56)</f>
        <v>3092627</v>
      </c>
      <c r="O56" s="47">
        <f t="shared" si="8"/>
        <v>290.14232104324981</v>
      </c>
      <c r="P56" s="9"/>
    </row>
    <row r="57" spans="1:119" ht="15.75" thickBot="1">
      <c r="A57" s="12"/>
      <c r="B57" s="25">
        <v>389.9</v>
      </c>
      <c r="C57" s="20" t="s">
        <v>81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1576752</v>
      </c>
      <c r="K57" s="46">
        <v>0</v>
      </c>
      <c r="L57" s="46">
        <v>0</v>
      </c>
      <c r="M57" s="46">
        <v>0</v>
      </c>
      <c r="N57" s="46">
        <f>SUM(D57:M57)</f>
        <v>1576752</v>
      </c>
      <c r="O57" s="47">
        <f t="shared" si="8"/>
        <v>147.92682240360259</v>
      </c>
      <c r="P57" s="9"/>
    </row>
    <row r="58" spans="1:119" ht="16.5" thickBot="1">
      <c r="A58" s="14" t="s">
        <v>50</v>
      </c>
      <c r="B58" s="23"/>
      <c r="C58" s="22"/>
      <c r="D58" s="15">
        <f t="shared" ref="D58:M58" si="14">SUM(D5,D14,D20,D31,D41,D47,D55)</f>
        <v>12064638</v>
      </c>
      <c r="E58" s="15">
        <f t="shared" si="14"/>
        <v>4744660</v>
      </c>
      <c r="F58" s="15">
        <f t="shared" si="14"/>
        <v>936869</v>
      </c>
      <c r="G58" s="15">
        <f t="shared" si="14"/>
        <v>302703</v>
      </c>
      <c r="H58" s="15">
        <f t="shared" si="14"/>
        <v>0</v>
      </c>
      <c r="I58" s="15">
        <f t="shared" si="14"/>
        <v>3019951</v>
      </c>
      <c r="J58" s="15">
        <f t="shared" si="14"/>
        <v>3651046</v>
      </c>
      <c r="K58" s="15">
        <f t="shared" si="14"/>
        <v>5177302</v>
      </c>
      <c r="L58" s="15">
        <f t="shared" si="14"/>
        <v>106492</v>
      </c>
      <c r="M58" s="15">
        <f t="shared" si="14"/>
        <v>0</v>
      </c>
      <c r="N58" s="15">
        <f>SUM(D58:M58)</f>
        <v>30003661</v>
      </c>
      <c r="O58" s="38">
        <f t="shared" si="8"/>
        <v>2814.8664039778591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92</v>
      </c>
      <c r="M60" s="48"/>
      <c r="N60" s="48"/>
      <c r="O60" s="43">
        <v>10659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83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5733914</v>
      </c>
      <c r="E5" s="27">
        <f t="shared" si="0"/>
        <v>1736640</v>
      </c>
      <c r="F5" s="27">
        <f t="shared" si="0"/>
        <v>529060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7999614</v>
      </c>
      <c r="O5" s="33">
        <f t="shared" ref="O5:O36" si="1">(N5/O$62)</f>
        <v>754.11142533936652</v>
      </c>
      <c r="P5" s="6"/>
    </row>
    <row r="6" spans="1:133">
      <c r="A6" s="12"/>
      <c r="B6" s="25">
        <v>311</v>
      </c>
      <c r="C6" s="20" t="s">
        <v>3</v>
      </c>
      <c r="D6" s="46">
        <v>5614746</v>
      </c>
      <c r="E6" s="46">
        <v>0</v>
      </c>
      <c r="F6" s="46">
        <v>529060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6143806</v>
      </c>
      <c r="O6" s="47">
        <f t="shared" si="1"/>
        <v>579.16723227752641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196135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196135</v>
      </c>
      <c r="O7" s="47">
        <f t="shared" si="1"/>
        <v>18.489347662141778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76219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76219</v>
      </c>
      <c r="O8" s="47">
        <f t="shared" si="1"/>
        <v>7.1850490196078427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737523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737523</v>
      </c>
      <c r="O9" s="47">
        <f t="shared" si="1"/>
        <v>69.525169683257914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131485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131485</v>
      </c>
      <c r="O10" s="47">
        <f t="shared" si="1"/>
        <v>12.394890648567118</v>
      </c>
      <c r="P10" s="9"/>
    </row>
    <row r="11" spans="1:133">
      <c r="A11" s="12"/>
      <c r="B11" s="25">
        <v>314.39999999999998</v>
      </c>
      <c r="C11" s="20" t="s">
        <v>15</v>
      </c>
      <c r="D11" s="46">
        <v>0</v>
      </c>
      <c r="E11" s="46">
        <v>26419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26419</v>
      </c>
      <c r="O11" s="47">
        <f t="shared" si="1"/>
        <v>2.4904788838612366</v>
      </c>
      <c r="P11" s="9"/>
    </row>
    <row r="12" spans="1:133">
      <c r="A12" s="12"/>
      <c r="B12" s="25">
        <v>315</v>
      </c>
      <c r="C12" s="20" t="s">
        <v>16</v>
      </c>
      <c r="D12" s="46">
        <v>0</v>
      </c>
      <c r="E12" s="46">
        <v>568859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568859</v>
      </c>
      <c r="O12" s="47">
        <f t="shared" si="1"/>
        <v>53.625471342383108</v>
      </c>
      <c r="P12" s="9"/>
    </row>
    <row r="13" spans="1:133">
      <c r="A13" s="12"/>
      <c r="B13" s="25">
        <v>316</v>
      </c>
      <c r="C13" s="20" t="s">
        <v>17</v>
      </c>
      <c r="D13" s="46">
        <v>119168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119168</v>
      </c>
      <c r="O13" s="47">
        <f t="shared" si="1"/>
        <v>11.233785822021115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933458</v>
      </c>
      <c r="E14" s="32">
        <f t="shared" si="3"/>
        <v>672827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1606285</v>
      </c>
      <c r="O14" s="45">
        <f t="shared" si="1"/>
        <v>151.42203996983409</v>
      </c>
      <c r="P14" s="10"/>
    </row>
    <row r="15" spans="1:133">
      <c r="A15" s="12"/>
      <c r="B15" s="25">
        <v>322</v>
      </c>
      <c r="C15" s="20" t="s">
        <v>0</v>
      </c>
      <c r="D15" s="46">
        <v>802425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802425</v>
      </c>
      <c r="O15" s="47">
        <f t="shared" si="1"/>
        <v>75.643382352941174</v>
      </c>
      <c r="P15" s="9"/>
    </row>
    <row r="16" spans="1:133">
      <c r="A16" s="12"/>
      <c r="B16" s="25">
        <v>323.10000000000002</v>
      </c>
      <c r="C16" s="20" t="s">
        <v>19</v>
      </c>
      <c r="D16" s="46">
        <v>0</v>
      </c>
      <c r="E16" s="46">
        <v>652393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652393</v>
      </c>
      <c r="O16" s="47">
        <f t="shared" si="1"/>
        <v>61.500094268476623</v>
      </c>
      <c r="P16" s="9"/>
    </row>
    <row r="17" spans="1:16">
      <c r="A17" s="12"/>
      <c r="B17" s="25">
        <v>323.39999999999998</v>
      </c>
      <c r="C17" s="20" t="s">
        <v>20</v>
      </c>
      <c r="D17" s="46">
        <v>0</v>
      </c>
      <c r="E17" s="46">
        <v>11828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11828</v>
      </c>
      <c r="O17" s="47">
        <f t="shared" si="1"/>
        <v>1.1150075414781297</v>
      </c>
      <c r="P17" s="9"/>
    </row>
    <row r="18" spans="1:16">
      <c r="A18" s="12"/>
      <c r="B18" s="25">
        <v>323.7</v>
      </c>
      <c r="C18" s="20" t="s">
        <v>21</v>
      </c>
      <c r="D18" s="46">
        <v>0</v>
      </c>
      <c r="E18" s="46">
        <v>8606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8606</v>
      </c>
      <c r="O18" s="47">
        <f t="shared" si="1"/>
        <v>0.81127450980392157</v>
      </c>
      <c r="P18" s="9"/>
    </row>
    <row r="19" spans="1:16">
      <c r="A19" s="12"/>
      <c r="B19" s="25">
        <v>329</v>
      </c>
      <c r="C19" s="20" t="s">
        <v>22</v>
      </c>
      <c r="D19" s="46">
        <v>131033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131033</v>
      </c>
      <c r="O19" s="47">
        <f t="shared" si="1"/>
        <v>12.352281297134239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SUM(D21:D34)</f>
        <v>933566</v>
      </c>
      <c r="E20" s="32">
        <f t="shared" si="5"/>
        <v>692319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248668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1874553</v>
      </c>
      <c r="O20" s="45">
        <f t="shared" si="1"/>
        <v>176.71125565610859</v>
      </c>
      <c r="P20" s="10"/>
    </row>
    <row r="21" spans="1:16">
      <c r="A21" s="12"/>
      <c r="B21" s="25">
        <v>331.49</v>
      </c>
      <c r="C21" s="20" t="s">
        <v>74</v>
      </c>
      <c r="D21" s="46">
        <v>0</v>
      </c>
      <c r="E21" s="46">
        <v>33250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33250</v>
      </c>
      <c r="O21" s="47">
        <f t="shared" si="1"/>
        <v>3.1344268476621417</v>
      </c>
      <c r="P21" s="9"/>
    </row>
    <row r="22" spans="1:16">
      <c r="A22" s="12"/>
      <c r="B22" s="25">
        <v>331.9</v>
      </c>
      <c r="C22" s="20" t="s">
        <v>85</v>
      </c>
      <c r="D22" s="46">
        <v>0</v>
      </c>
      <c r="E22" s="46">
        <v>47975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47975</v>
      </c>
      <c r="O22" s="47">
        <f t="shared" si="1"/>
        <v>4.522530165912519</v>
      </c>
      <c r="P22" s="9"/>
    </row>
    <row r="23" spans="1:16">
      <c r="A23" s="12"/>
      <c r="B23" s="25">
        <v>334.2</v>
      </c>
      <c r="C23" s="20" t="s">
        <v>24</v>
      </c>
      <c r="D23" s="46">
        <v>0</v>
      </c>
      <c r="E23" s="46">
        <v>164404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164404</v>
      </c>
      <c r="O23" s="47">
        <f t="shared" si="1"/>
        <v>15.498114630467571</v>
      </c>
      <c r="P23" s="9"/>
    </row>
    <row r="24" spans="1:16">
      <c r="A24" s="12"/>
      <c r="B24" s="25">
        <v>334.35</v>
      </c>
      <c r="C24" s="20" t="s">
        <v>75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248668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248668</v>
      </c>
      <c r="O24" s="47">
        <f t="shared" si="1"/>
        <v>23.44155354449472</v>
      </c>
      <c r="P24" s="9"/>
    </row>
    <row r="25" spans="1:16">
      <c r="A25" s="12"/>
      <c r="B25" s="25">
        <v>334.9</v>
      </c>
      <c r="C25" s="20" t="s">
        <v>86</v>
      </c>
      <c r="D25" s="46">
        <v>0</v>
      </c>
      <c r="E25" s="46">
        <v>3115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3115</v>
      </c>
      <c r="O25" s="47">
        <f t="shared" si="1"/>
        <v>0.29364630467571645</v>
      </c>
      <c r="P25" s="9"/>
    </row>
    <row r="26" spans="1:16">
      <c r="A26" s="12"/>
      <c r="B26" s="25">
        <v>335.12</v>
      </c>
      <c r="C26" s="20" t="s">
        <v>26</v>
      </c>
      <c r="D26" s="46">
        <v>217854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217854</v>
      </c>
      <c r="O26" s="47">
        <f t="shared" si="1"/>
        <v>20.536764705882351</v>
      </c>
      <c r="P26" s="9"/>
    </row>
    <row r="27" spans="1:16">
      <c r="A27" s="12"/>
      <c r="B27" s="25">
        <v>335.14</v>
      </c>
      <c r="C27" s="20" t="s">
        <v>27</v>
      </c>
      <c r="D27" s="46">
        <v>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95</v>
      </c>
      <c r="O27" s="47">
        <f t="shared" si="1"/>
        <v>8.9555052790346902E-3</v>
      </c>
      <c r="P27" s="9"/>
    </row>
    <row r="28" spans="1:16">
      <c r="A28" s="12"/>
      <c r="B28" s="25">
        <v>335.15</v>
      </c>
      <c r="C28" s="20" t="s">
        <v>28</v>
      </c>
      <c r="D28" s="46">
        <v>979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979</v>
      </c>
      <c r="O28" s="47">
        <f t="shared" si="1"/>
        <v>9.2288838612368029E-2</v>
      </c>
      <c r="P28" s="9"/>
    </row>
    <row r="29" spans="1:16">
      <c r="A29" s="12"/>
      <c r="B29" s="25">
        <v>335.18</v>
      </c>
      <c r="C29" s="20" t="s">
        <v>29</v>
      </c>
      <c r="D29" s="46">
        <v>683493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683493</v>
      </c>
      <c r="O29" s="47">
        <f t="shared" si="1"/>
        <v>64.431843891402721</v>
      </c>
      <c r="P29" s="9"/>
    </row>
    <row r="30" spans="1:16">
      <c r="A30" s="12"/>
      <c r="B30" s="25">
        <v>335.19</v>
      </c>
      <c r="C30" s="20" t="s">
        <v>41</v>
      </c>
      <c r="D30" s="46">
        <v>0</v>
      </c>
      <c r="E30" s="46">
        <v>340930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340930</v>
      </c>
      <c r="O30" s="47">
        <f t="shared" si="1"/>
        <v>32.138951734539972</v>
      </c>
      <c r="P30" s="9"/>
    </row>
    <row r="31" spans="1:16">
      <c r="A31" s="12"/>
      <c r="B31" s="25">
        <v>335.9</v>
      </c>
      <c r="C31" s="20" t="s">
        <v>30</v>
      </c>
      <c r="D31" s="46">
        <v>0</v>
      </c>
      <c r="E31" s="46">
        <v>100836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100836</v>
      </c>
      <c r="O31" s="47">
        <f t="shared" si="1"/>
        <v>9.5056561085972859</v>
      </c>
      <c r="P31" s="9"/>
    </row>
    <row r="32" spans="1:16">
      <c r="A32" s="12"/>
      <c r="B32" s="25">
        <v>337.3</v>
      </c>
      <c r="C32" s="20" t="s">
        <v>76</v>
      </c>
      <c r="D32" s="46">
        <v>0</v>
      </c>
      <c r="E32" s="46">
        <v>1809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1809</v>
      </c>
      <c r="O32" s="47">
        <f t="shared" si="1"/>
        <v>0.1705316742081448</v>
      </c>
      <c r="P32" s="9"/>
    </row>
    <row r="33" spans="1:16">
      <c r="A33" s="12"/>
      <c r="B33" s="25">
        <v>337.9</v>
      </c>
      <c r="C33" s="20" t="s">
        <v>77</v>
      </c>
      <c r="D33" s="46">
        <v>10000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10000</v>
      </c>
      <c r="O33" s="47">
        <f t="shared" si="1"/>
        <v>0.94268476621417796</v>
      </c>
      <c r="P33" s="9"/>
    </row>
    <row r="34" spans="1:16">
      <c r="A34" s="12"/>
      <c r="B34" s="25">
        <v>338</v>
      </c>
      <c r="C34" s="20" t="s">
        <v>33</v>
      </c>
      <c r="D34" s="46">
        <v>21145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21145</v>
      </c>
      <c r="O34" s="47">
        <f t="shared" si="1"/>
        <v>1.9933069381598794</v>
      </c>
      <c r="P34" s="9"/>
    </row>
    <row r="35" spans="1:16" ht="15.75">
      <c r="A35" s="29" t="s">
        <v>38</v>
      </c>
      <c r="B35" s="30"/>
      <c r="C35" s="31"/>
      <c r="D35" s="32">
        <f t="shared" ref="D35:M35" si="7">SUM(D36:D45)</f>
        <v>1542432</v>
      </c>
      <c r="E35" s="32">
        <f t="shared" si="7"/>
        <v>0</v>
      </c>
      <c r="F35" s="32">
        <f t="shared" si="7"/>
        <v>0</v>
      </c>
      <c r="G35" s="32">
        <f t="shared" si="7"/>
        <v>56465</v>
      </c>
      <c r="H35" s="32">
        <f t="shared" si="7"/>
        <v>0</v>
      </c>
      <c r="I35" s="32">
        <f t="shared" si="7"/>
        <v>2665041</v>
      </c>
      <c r="J35" s="32">
        <f t="shared" si="7"/>
        <v>1912834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6176772</v>
      </c>
      <c r="O35" s="45">
        <f t="shared" si="1"/>
        <v>582.27488687782807</v>
      </c>
      <c r="P35" s="10"/>
    </row>
    <row r="36" spans="1:16">
      <c r="A36" s="12"/>
      <c r="B36" s="25">
        <v>341.9</v>
      </c>
      <c r="C36" s="20" t="s">
        <v>42</v>
      </c>
      <c r="D36" s="46">
        <v>52475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8">SUM(D36:M36)</f>
        <v>52475</v>
      </c>
      <c r="O36" s="47">
        <f t="shared" si="1"/>
        <v>4.9467383107088994</v>
      </c>
      <c r="P36" s="9"/>
    </row>
    <row r="37" spans="1:16">
      <c r="A37" s="12"/>
      <c r="B37" s="25">
        <v>342.1</v>
      </c>
      <c r="C37" s="20" t="s">
        <v>43</v>
      </c>
      <c r="D37" s="46">
        <v>301275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301275</v>
      </c>
      <c r="O37" s="47">
        <f t="shared" ref="O37:O60" si="9">(N37/O$62)</f>
        <v>28.400735294117649</v>
      </c>
      <c r="P37" s="9"/>
    </row>
    <row r="38" spans="1:16">
      <c r="A38" s="12"/>
      <c r="B38" s="25">
        <v>343.4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2665041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2665041</v>
      </c>
      <c r="O38" s="47">
        <f t="shared" si="9"/>
        <v>251.22935520361992</v>
      </c>
      <c r="P38" s="9"/>
    </row>
    <row r="39" spans="1:16">
      <c r="A39" s="12"/>
      <c r="B39" s="25">
        <v>343.9</v>
      </c>
      <c r="C39" s="20" t="s">
        <v>46</v>
      </c>
      <c r="D39" s="46">
        <v>69533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69533</v>
      </c>
      <c r="O39" s="47">
        <f t="shared" si="9"/>
        <v>6.5547699849170433</v>
      </c>
      <c r="P39" s="9"/>
    </row>
    <row r="40" spans="1:16">
      <c r="A40" s="12"/>
      <c r="B40" s="25">
        <v>344.5</v>
      </c>
      <c r="C40" s="20" t="s">
        <v>47</v>
      </c>
      <c r="D40" s="46">
        <v>1989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1989</v>
      </c>
      <c r="O40" s="47">
        <f t="shared" si="9"/>
        <v>0.1875</v>
      </c>
      <c r="P40" s="9"/>
    </row>
    <row r="41" spans="1:16">
      <c r="A41" s="12"/>
      <c r="B41" s="25">
        <v>347.1</v>
      </c>
      <c r="C41" s="20" t="s">
        <v>48</v>
      </c>
      <c r="D41" s="46">
        <v>6576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6576</v>
      </c>
      <c r="O41" s="47">
        <f t="shared" si="9"/>
        <v>0.61990950226244346</v>
      </c>
      <c r="P41" s="9"/>
    </row>
    <row r="42" spans="1:16">
      <c r="A42" s="12"/>
      <c r="B42" s="25">
        <v>347.2</v>
      </c>
      <c r="C42" s="20" t="s">
        <v>49</v>
      </c>
      <c r="D42" s="46">
        <v>1104247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1104247</v>
      </c>
      <c r="O42" s="47">
        <f t="shared" si="9"/>
        <v>104.09568250377075</v>
      </c>
      <c r="P42" s="9"/>
    </row>
    <row r="43" spans="1:16">
      <c r="A43" s="12"/>
      <c r="B43" s="25">
        <v>347.8</v>
      </c>
      <c r="C43" s="20" t="s">
        <v>87</v>
      </c>
      <c r="D43" s="46">
        <v>0</v>
      </c>
      <c r="E43" s="46">
        <v>0</v>
      </c>
      <c r="F43" s="46">
        <v>0</v>
      </c>
      <c r="G43" s="46">
        <v>56465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56465</v>
      </c>
      <c r="O43" s="47">
        <f t="shared" si="9"/>
        <v>5.3228695324283564</v>
      </c>
      <c r="P43" s="9"/>
    </row>
    <row r="44" spans="1:16">
      <c r="A44" s="12"/>
      <c r="B44" s="25">
        <v>347.9</v>
      </c>
      <c r="C44" s="20" t="s">
        <v>88</v>
      </c>
      <c r="D44" s="46">
        <v>6337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6337</v>
      </c>
      <c r="O44" s="47">
        <f t="shared" si="9"/>
        <v>0.59737933634992457</v>
      </c>
      <c r="P44" s="9"/>
    </row>
    <row r="45" spans="1:16">
      <c r="A45" s="12"/>
      <c r="B45" s="25">
        <v>349</v>
      </c>
      <c r="C45" s="20" t="s">
        <v>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1912834</v>
      </c>
      <c r="K45" s="46">
        <v>0</v>
      </c>
      <c r="L45" s="46">
        <v>0</v>
      </c>
      <c r="M45" s="46">
        <v>0</v>
      </c>
      <c r="N45" s="46">
        <f t="shared" si="8"/>
        <v>1912834</v>
      </c>
      <c r="O45" s="47">
        <f t="shared" si="9"/>
        <v>180.31994720965309</v>
      </c>
      <c r="P45" s="9"/>
    </row>
    <row r="46" spans="1:16" ht="15.75">
      <c r="A46" s="29" t="s">
        <v>39</v>
      </c>
      <c r="B46" s="30"/>
      <c r="C46" s="31"/>
      <c r="D46" s="32">
        <f t="shared" ref="D46:M46" si="10">SUM(D47:D51)</f>
        <v>308761</v>
      </c>
      <c r="E46" s="32">
        <f t="shared" si="10"/>
        <v>165939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60" si="11">SUM(D46:M46)</f>
        <v>474700</v>
      </c>
      <c r="O46" s="45">
        <f t="shared" si="9"/>
        <v>44.74924585218703</v>
      </c>
      <c r="P46" s="10"/>
    </row>
    <row r="47" spans="1:16">
      <c r="A47" s="13"/>
      <c r="B47" s="39">
        <v>351.1</v>
      </c>
      <c r="C47" s="21" t="s">
        <v>78</v>
      </c>
      <c r="D47" s="46">
        <v>77055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77055</v>
      </c>
      <c r="O47" s="47">
        <f t="shared" si="9"/>
        <v>7.2638574660633486</v>
      </c>
      <c r="P47" s="9"/>
    </row>
    <row r="48" spans="1:16">
      <c r="A48" s="13"/>
      <c r="B48" s="39">
        <v>351.2</v>
      </c>
      <c r="C48" s="21" t="s">
        <v>79</v>
      </c>
      <c r="D48" s="46">
        <v>0</v>
      </c>
      <c r="E48" s="46">
        <v>162523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162523</v>
      </c>
      <c r="O48" s="47">
        <f t="shared" si="9"/>
        <v>15.320795625942685</v>
      </c>
      <c r="P48" s="9"/>
    </row>
    <row r="49" spans="1:119">
      <c r="A49" s="13"/>
      <c r="B49" s="39">
        <v>351.3</v>
      </c>
      <c r="C49" s="21" t="s">
        <v>80</v>
      </c>
      <c r="D49" s="46">
        <v>0</v>
      </c>
      <c r="E49" s="46">
        <v>3416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3416</v>
      </c>
      <c r="O49" s="47">
        <f t="shared" si="9"/>
        <v>0.32202111613876322</v>
      </c>
      <c r="P49" s="9"/>
    </row>
    <row r="50" spans="1:119">
      <c r="A50" s="13"/>
      <c r="B50" s="39">
        <v>352</v>
      </c>
      <c r="C50" s="21" t="s">
        <v>53</v>
      </c>
      <c r="D50" s="46">
        <v>8805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8805</v>
      </c>
      <c r="O50" s="47">
        <f t="shared" si="9"/>
        <v>0.83003393665158376</v>
      </c>
      <c r="P50" s="9"/>
    </row>
    <row r="51" spans="1:119">
      <c r="A51" s="13"/>
      <c r="B51" s="39">
        <v>354</v>
      </c>
      <c r="C51" s="21" t="s">
        <v>54</v>
      </c>
      <c r="D51" s="46">
        <v>222901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222901</v>
      </c>
      <c r="O51" s="47">
        <f t="shared" si="9"/>
        <v>21.012537707390649</v>
      </c>
      <c r="P51" s="9"/>
    </row>
    <row r="52" spans="1:119" ht="15.75">
      <c r="A52" s="29" t="s">
        <v>4</v>
      </c>
      <c r="B52" s="30"/>
      <c r="C52" s="31"/>
      <c r="D52" s="32">
        <f t="shared" ref="D52:M52" si="12">SUM(D53:D57)</f>
        <v>646177</v>
      </c>
      <c r="E52" s="32">
        <f t="shared" si="12"/>
        <v>41478</v>
      </c>
      <c r="F52" s="32">
        <f t="shared" si="12"/>
        <v>3163</v>
      </c>
      <c r="G52" s="32">
        <f t="shared" si="12"/>
        <v>3888</v>
      </c>
      <c r="H52" s="32">
        <f t="shared" si="12"/>
        <v>0</v>
      </c>
      <c r="I52" s="32">
        <f t="shared" si="12"/>
        <v>2313</v>
      </c>
      <c r="J52" s="32">
        <f t="shared" si="12"/>
        <v>37253</v>
      </c>
      <c r="K52" s="32">
        <f t="shared" si="12"/>
        <v>1562592</v>
      </c>
      <c r="L52" s="32">
        <f t="shared" si="12"/>
        <v>279540</v>
      </c>
      <c r="M52" s="32">
        <f t="shared" si="12"/>
        <v>0</v>
      </c>
      <c r="N52" s="32">
        <f t="shared" si="11"/>
        <v>2576404</v>
      </c>
      <c r="O52" s="45">
        <f t="shared" si="9"/>
        <v>242.87368024132729</v>
      </c>
      <c r="P52" s="10"/>
    </row>
    <row r="53" spans="1:119">
      <c r="A53" s="12"/>
      <c r="B53" s="25">
        <v>361.1</v>
      </c>
      <c r="C53" s="20" t="s">
        <v>56</v>
      </c>
      <c r="D53" s="46">
        <v>12859</v>
      </c>
      <c r="E53" s="46">
        <v>12860</v>
      </c>
      <c r="F53" s="46">
        <v>3163</v>
      </c>
      <c r="G53" s="46">
        <v>3888</v>
      </c>
      <c r="H53" s="46">
        <v>0</v>
      </c>
      <c r="I53" s="46">
        <v>2313</v>
      </c>
      <c r="J53" s="46">
        <v>4582</v>
      </c>
      <c r="K53" s="46">
        <v>316221</v>
      </c>
      <c r="L53" s="46">
        <v>34742</v>
      </c>
      <c r="M53" s="46">
        <v>0</v>
      </c>
      <c r="N53" s="46">
        <f t="shared" si="11"/>
        <v>390628</v>
      </c>
      <c r="O53" s="47">
        <f t="shared" si="9"/>
        <v>36.823906485671195</v>
      </c>
      <c r="P53" s="9"/>
    </row>
    <row r="54" spans="1:119">
      <c r="A54" s="12"/>
      <c r="B54" s="25">
        <v>361.2</v>
      </c>
      <c r="C54" s="20" t="s">
        <v>57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184044</v>
      </c>
      <c r="L54" s="46">
        <v>0</v>
      </c>
      <c r="M54" s="46">
        <v>0</v>
      </c>
      <c r="N54" s="46">
        <f t="shared" si="11"/>
        <v>184044</v>
      </c>
      <c r="O54" s="47">
        <f t="shared" si="9"/>
        <v>17.349547511312217</v>
      </c>
      <c r="P54" s="9"/>
    </row>
    <row r="55" spans="1:119">
      <c r="A55" s="12"/>
      <c r="B55" s="25">
        <v>361.3</v>
      </c>
      <c r="C55" s="20" t="s">
        <v>58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-552068</v>
      </c>
      <c r="L55" s="46">
        <v>0</v>
      </c>
      <c r="M55" s="46">
        <v>0</v>
      </c>
      <c r="N55" s="46">
        <f t="shared" si="11"/>
        <v>-552068</v>
      </c>
      <c r="O55" s="47">
        <f t="shared" si="9"/>
        <v>-52.04260935143288</v>
      </c>
      <c r="P55" s="9"/>
    </row>
    <row r="56" spans="1:119">
      <c r="A56" s="12"/>
      <c r="B56" s="25">
        <v>368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1614395</v>
      </c>
      <c r="L56" s="46">
        <v>0</v>
      </c>
      <c r="M56" s="46">
        <v>0</v>
      </c>
      <c r="N56" s="46">
        <f t="shared" si="11"/>
        <v>1614395</v>
      </c>
      <c r="O56" s="47">
        <f t="shared" si="9"/>
        <v>152.18655731523378</v>
      </c>
      <c r="P56" s="9"/>
    </row>
    <row r="57" spans="1:119">
      <c r="A57" s="12"/>
      <c r="B57" s="25">
        <v>369.9</v>
      </c>
      <c r="C57" s="20" t="s">
        <v>62</v>
      </c>
      <c r="D57" s="46">
        <v>633318</v>
      </c>
      <c r="E57" s="46">
        <v>28618</v>
      </c>
      <c r="F57" s="46">
        <v>0</v>
      </c>
      <c r="G57" s="46">
        <v>0</v>
      </c>
      <c r="H57" s="46">
        <v>0</v>
      </c>
      <c r="I57" s="46">
        <v>0</v>
      </c>
      <c r="J57" s="46">
        <v>32671</v>
      </c>
      <c r="K57" s="46">
        <v>0</v>
      </c>
      <c r="L57" s="46">
        <v>244798</v>
      </c>
      <c r="M57" s="46">
        <v>0</v>
      </c>
      <c r="N57" s="46">
        <f t="shared" si="11"/>
        <v>939405</v>
      </c>
      <c r="O57" s="47">
        <f t="shared" si="9"/>
        <v>88.556278280542983</v>
      </c>
      <c r="P57" s="9"/>
    </row>
    <row r="58" spans="1:119" ht="15.75">
      <c r="A58" s="29" t="s">
        <v>40</v>
      </c>
      <c r="B58" s="30"/>
      <c r="C58" s="31"/>
      <c r="D58" s="32">
        <f t="shared" ref="D58:M58" si="13">SUM(D59:D59)</f>
        <v>2573800</v>
      </c>
      <c r="E58" s="32">
        <f t="shared" si="13"/>
        <v>0</v>
      </c>
      <c r="F58" s="32">
        <f t="shared" si="13"/>
        <v>489580</v>
      </c>
      <c r="G58" s="32">
        <f t="shared" si="13"/>
        <v>267800</v>
      </c>
      <c r="H58" s="32">
        <f t="shared" si="13"/>
        <v>0</v>
      </c>
      <c r="I58" s="32">
        <f t="shared" si="13"/>
        <v>0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11"/>
        <v>3331180</v>
      </c>
      <c r="O58" s="45">
        <f t="shared" si="9"/>
        <v>314.02526395173453</v>
      </c>
      <c r="P58" s="9"/>
    </row>
    <row r="59" spans="1:119" ht="15.75" thickBot="1">
      <c r="A59" s="12"/>
      <c r="B59" s="25">
        <v>381</v>
      </c>
      <c r="C59" s="20" t="s">
        <v>63</v>
      </c>
      <c r="D59" s="46">
        <v>2573800</v>
      </c>
      <c r="E59" s="46">
        <v>0</v>
      </c>
      <c r="F59" s="46">
        <v>489580</v>
      </c>
      <c r="G59" s="46">
        <v>267800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3331180</v>
      </c>
      <c r="O59" s="47">
        <f t="shared" si="9"/>
        <v>314.02526395173453</v>
      </c>
      <c r="P59" s="9"/>
    </row>
    <row r="60" spans="1:119" ht="16.5" thickBot="1">
      <c r="A60" s="14" t="s">
        <v>50</v>
      </c>
      <c r="B60" s="23"/>
      <c r="C60" s="22"/>
      <c r="D60" s="15">
        <f t="shared" ref="D60:M60" si="14">SUM(D5,D14,D20,D35,D46,D52,D58)</f>
        <v>12672108</v>
      </c>
      <c r="E60" s="15">
        <f t="shared" si="14"/>
        <v>3309203</v>
      </c>
      <c r="F60" s="15">
        <f t="shared" si="14"/>
        <v>1021803</v>
      </c>
      <c r="G60" s="15">
        <f t="shared" si="14"/>
        <v>328153</v>
      </c>
      <c r="H60" s="15">
        <f t="shared" si="14"/>
        <v>0</v>
      </c>
      <c r="I60" s="15">
        <f t="shared" si="14"/>
        <v>2916022</v>
      </c>
      <c r="J60" s="15">
        <f t="shared" si="14"/>
        <v>1950087</v>
      </c>
      <c r="K60" s="15">
        <f t="shared" si="14"/>
        <v>1562592</v>
      </c>
      <c r="L60" s="15">
        <f t="shared" si="14"/>
        <v>279540</v>
      </c>
      <c r="M60" s="15">
        <f t="shared" si="14"/>
        <v>0</v>
      </c>
      <c r="N60" s="15">
        <f t="shared" si="11"/>
        <v>24039508</v>
      </c>
      <c r="O60" s="38">
        <f t="shared" si="9"/>
        <v>2266.1677978883863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89</v>
      </c>
      <c r="M62" s="48"/>
      <c r="N62" s="48"/>
      <c r="O62" s="43">
        <v>10608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83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6133745</v>
      </c>
      <c r="E5" s="27">
        <f t="shared" si="0"/>
        <v>1740114</v>
      </c>
      <c r="F5" s="27">
        <f t="shared" si="0"/>
        <v>533523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8407382</v>
      </c>
      <c r="O5" s="33">
        <f t="shared" ref="O5:O36" si="1">(N5/O$58)</f>
        <v>801.23720575621849</v>
      </c>
      <c r="P5" s="6"/>
    </row>
    <row r="6" spans="1:133">
      <c r="A6" s="12"/>
      <c r="B6" s="25">
        <v>311</v>
      </c>
      <c r="C6" s="20" t="s">
        <v>3</v>
      </c>
      <c r="D6" s="46">
        <v>6050360</v>
      </c>
      <c r="E6" s="46">
        <v>0</v>
      </c>
      <c r="F6" s="46">
        <v>533523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6583883</v>
      </c>
      <c r="O6" s="47">
        <f t="shared" si="1"/>
        <v>627.45477937672729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178364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178364</v>
      </c>
      <c r="O7" s="47">
        <f t="shared" si="1"/>
        <v>16.998379872295818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68317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68317</v>
      </c>
      <c r="O8" s="47">
        <f t="shared" si="1"/>
        <v>6.51072143333651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727475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727475</v>
      </c>
      <c r="O9" s="47">
        <f t="shared" si="1"/>
        <v>69.329553035356909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141799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141799</v>
      </c>
      <c r="O10" s="47">
        <f t="shared" si="1"/>
        <v>13.513675783855904</v>
      </c>
      <c r="P10" s="9"/>
    </row>
    <row r="11" spans="1:133">
      <c r="A11" s="12"/>
      <c r="B11" s="25">
        <v>315</v>
      </c>
      <c r="C11" s="20" t="s">
        <v>16</v>
      </c>
      <c r="D11" s="46">
        <v>0</v>
      </c>
      <c r="E11" s="46">
        <v>624159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624159</v>
      </c>
      <c r="O11" s="47">
        <f t="shared" si="1"/>
        <v>59.483369865624702</v>
      </c>
      <c r="P11" s="9"/>
    </row>
    <row r="12" spans="1:133">
      <c r="A12" s="12"/>
      <c r="B12" s="25">
        <v>316</v>
      </c>
      <c r="C12" s="20" t="s">
        <v>17</v>
      </c>
      <c r="D12" s="46">
        <v>83385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83385</v>
      </c>
      <c r="O12" s="47">
        <f t="shared" si="1"/>
        <v>7.9467263890212525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SUM(D14:D18)</f>
        <v>575448</v>
      </c>
      <c r="E13" s="32">
        <f t="shared" si="3"/>
        <v>729310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1304758</v>
      </c>
      <c r="O13" s="45">
        <f t="shared" si="1"/>
        <v>124.34556370913943</v>
      </c>
      <c r="P13" s="10"/>
    </row>
    <row r="14" spans="1:133">
      <c r="A14" s="12"/>
      <c r="B14" s="25">
        <v>322</v>
      </c>
      <c r="C14" s="20" t="s">
        <v>0</v>
      </c>
      <c r="D14" s="46">
        <v>433059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433059</v>
      </c>
      <c r="O14" s="47">
        <f t="shared" si="1"/>
        <v>41.27122843800629</v>
      </c>
      <c r="P14" s="9"/>
    </row>
    <row r="15" spans="1:133">
      <c r="A15" s="12"/>
      <c r="B15" s="25">
        <v>323.10000000000002</v>
      </c>
      <c r="C15" s="20" t="s">
        <v>19</v>
      </c>
      <c r="D15" s="46">
        <v>0</v>
      </c>
      <c r="E15" s="46">
        <v>708239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708239</v>
      </c>
      <c r="O15" s="47">
        <f t="shared" si="1"/>
        <v>67.496330887258168</v>
      </c>
      <c r="P15" s="9"/>
    </row>
    <row r="16" spans="1:133">
      <c r="A16" s="12"/>
      <c r="B16" s="25">
        <v>323.39999999999998</v>
      </c>
      <c r="C16" s="20" t="s">
        <v>20</v>
      </c>
      <c r="D16" s="46">
        <v>0</v>
      </c>
      <c r="E16" s="46">
        <v>12991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12991</v>
      </c>
      <c r="O16" s="47">
        <f t="shared" si="1"/>
        <v>1.2380634708853522</v>
      </c>
      <c r="P16" s="9"/>
    </row>
    <row r="17" spans="1:16">
      <c r="A17" s="12"/>
      <c r="B17" s="25">
        <v>323.7</v>
      </c>
      <c r="C17" s="20" t="s">
        <v>21</v>
      </c>
      <c r="D17" s="46">
        <v>0</v>
      </c>
      <c r="E17" s="46">
        <v>8080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8080</v>
      </c>
      <c r="O17" s="47">
        <f t="shared" si="1"/>
        <v>0.77003716763556662</v>
      </c>
      <c r="P17" s="9"/>
    </row>
    <row r="18" spans="1:16">
      <c r="A18" s="12"/>
      <c r="B18" s="25">
        <v>329</v>
      </c>
      <c r="C18" s="20" t="s">
        <v>22</v>
      </c>
      <c r="D18" s="46">
        <v>142389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142389</v>
      </c>
      <c r="O18" s="47">
        <f t="shared" si="1"/>
        <v>13.569903745354045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SUM(D20:D31)</f>
        <v>823268</v>
      </c>
      <c r="E19" s="32">
        <f t="shared" si="5"/>
        <v>672462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247349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1743079</v>
      </c>
      <c r="O19" s="45">
        <f t="shared" si="1"/>
        <v>166.11826932240541</v>
      </c>
      <c r="P19" s="10"/>
    </row>
    <row r="20" spans="1:16">
      <c r="A20" s="12"/>
      <c r="B20" s="25">
        <v>331.49</v>
      </c>
      <c r="C20" s="20" t="s">
        <v>74</v>
      </c>
      <c r="D20" s="46">
        <v>0</v>
      </c>
      <c r="E20" s="46">
        <v>171549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171549</v>
      </c>
      <c r="O20" s="47">
        <f t="shared" si="1"/>
        <v>16.348899266177451</v>
      </c>
      <c r="P20" s="9"/>
    </row>
    <row r="21" spans="1:16">
      <c r="A21" s="12"/>
      <c r="B21" s="25">
        <v>334.2</v>
      </c>
      <c r="C21" s="20" t="s">
        <v>24</v>
      </c>
      <c r="D21" s="46">
        <v>0</v>
      </c>
      <c r="E21" s="46">
        <v>79411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79411</v>
      </c>
      <c r="O21" s="47">
        <f t="shared" si="1"/>
        <v>7.5679977127608886</v>
      </c>
      <c r="P21" s="9"/>
    </row>
    <row r="22" spans="1:16">
      <c r="A22" s="12"/>
      <c r="B22" s="25">
        <v>334.35</v>
      </c>
      <c r="C22" s="20" t="s">
        <v>75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247349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247349</v>
      </c>
      <c r="O22" s="47">
        <f t="shared" si="1"/>
        <v>23.572762794243783</v>
      </c>
      <c r="P22" s="9"/>
    </row>
    <row r="23" spans="1:16">
      <c r="A23" s="12"/>
      <c r="B23" s="25">
        <v>335.12</v>
      </c>
      <c r="C23" s="20" t="s">
        <v>26</v>
      </c>
      <c r="D23" s="46">
        <v>200434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200434</v>
      </c>
      <c r="O23" s="47">
        <f t="shared" si="1"/>
        <v>19.101686838844945</v>
      </c>
      <c r="P23" s="9"/>
    </row>
    <row r="24" spans="1:16">
      <c r="A24" s="12"/>
      <c r="B24" s="25">
        <v>335.14</v>
      </c>
      <c r="C24" s="20" t="s">
        <v>27</v>
      </c>
      <c r="D24" s="46">
        <v>194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194</v>
      </c>
      <c r="O24" s="47">
        <f t="shared" si="1"/>
        <v>1.8488516153626226E-2</v>
      </c>
      <c r="P24" s="9"/>
    </row>
    <row r="25" spans="1:16">
      <c r="A25" s="12"/>
      <c r="B25" s="25">
        <v>335.15</v>
      </c>
      <c r="C25" s="20" t="s">
        <v>28</v>
      </c>
      <c r="D25" s="46">
        <v>1028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1028</v>
      </c>
      <c r="O25" s="47">
        <f t="shared" si="1"/>
        <v>9.7970075288287425E-2</v>
      </c>
      <c r="P25" s="9"/>
    </row>
    <row r="26" spans="1:16">
      <c r="A26" s="12"/>
      <c r="B26" s="25">
        <v>335.18</v>
      </c>
      <c r="C26" s="20" t="s">
        <v>29</v>
      </c>
      <c r="D26" s="46">
        <v>586117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586117</v>
      </c>
      <c r="O26" s="47">
        <f t="shared" si="1"/>
        <v>55.857905270180119</v>
      </c>
      <c r="P26" s="9"/>
    </row>
    <row r="27" spans="1:16">
      <c r="A27" s="12"/>
      <c r="B27" s="25">
        <v>335.19</v>
      </c>
      <c r="C27" s="20" t="s">
        <v>41</v>
      </c>
      <c r="D27" s="46">
        <v>0</v>
      </c>
      <c r="E27" s="46">
        <v>313310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313310</v>
      </c>
      <c r="O27" s="47">
        <f t="shared" si="1"/>
        <v>29.858953588106356</v>
      </c>
      <c r="P27" s="9"/>
    </row>
    <row r="28" spans="1:16">
      <c r="A28" s="12"/>
      <c r="B28" s="25">
        <v>335.9</v>
      </c>
      <c r="C28" s="20" t="s">
        <v>30</v>
      </c>
      <c r="D28" s="46">
        <v>0</v>
      </c>
      <c r="E28" s="46">
        <v>91911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91911</v>
      </c>
      <c r="O28" s="47">
        <f t="shared" si="1"/>
        <v>8.759268083484228</v>
      </c>
      <c r="P28" s="9"/>
    </row>
    <row r="29" spans="1:16">
      <c r="A29" s="12"/>
      <c r="B29" s="25">
        <v>337.3</v>
      </c>
      <c r="C29" s="20" t="s">
        <v>76</v>
      </c>
      <c r="D29" s="46">
        <v>0</v>
      </c>
      <c r="E29" s="46">
        <v>16281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16281</v>
      </c>
      <c r="O29" s="47">
        <f t="shared" si="1"/>
        <v>1.551605832459735</v>
      </c>
      <c r="P29" s="9"/>
    </row>
    <row r="30" spans="1:16">
      <c r="A30" s="12"/>
      <c r="B30" s="25">
        <v>337.9</v>
      </c>
      <c r="C30" s="20" t="s">
        <v>77</v>
      </c>
      <c r="D30" s="46">
        <v>10000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10000</v>
      </c>
      <c r="O30" s="47">
        <f t="shared" si="1"/>
        <v>0.95301629657867148</v>
      </c>
      <c r="P30" s="9"/>
    </row>
    <row r="31" spans="1:16">
      <c r="A31" s="12"/>
      <c r="B31" s="25">
        <v>338</v>
      </c>
      <c r="C31" s="20" t="s">
        <v>33</v>
      </c>
      <c r="D31" s="46">
        <v>25495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25495</v>
      </c>
      <c r="O31" s="47">
        <f t="shared" si="1"/>
        <v>2.4297150481273229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SUM(D33:D39)</f>
        <v>1460451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2886107</v>
      </c>
      <c r="J32" s="32">
        <f t="shared" si="7"/>
        <v>1968463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6315021</v>
      </c>
      <c r="O32" s="45">
        <f t="shared" si="1"/>
        <v>601.83179262365388</v>
      </c>
      <c r="P32" s="10"/>
    </row>
    <row r="33" spans="1:16">
      <c r="A33" s="12"/>
      <c r="B33" s="25">
        <v>341.9</v>
      </c>
      <c r="C33" s="20" t="s">
        <v>42</v>
      </c>
      <c r="D33" s="46">
        <v>88871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8">SUM(D33:M33)</f>
        <v>88871</v>
      </c>
      <c r="O33" s="47">
        <f t="shared" si="1"/>
        <v>8.4695511293243122</v>
      </c>
      <c r="P33" s="9"/>
    </row>
    <row r="34" spans="1:16">
      <c r="A34" s="12"/>
      <c r="B34" s="25">
        <v>342.1</v>
      </c>
      <c r="C34" s="20" t="s">
        <v>43</v>
      </c>
      <c r="D34" s="46">
        <v>200111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200111</v>
      </c>
      <c r="O34" s="47">
        <f t="shared" si="1"/>
        <v>19.070904412465453</v>
      </c>
      <c r="P34" s="9"/>
    </row>
    <row r="35" spans="1:16">
      <c r="A35" s="12"/>
      <c r="B35" s="25">
        <v>343.4</v>
      </c>
      <c r="C35" s="20" t="s">
        <v>44</v>
      </c>
      <c r="D35" s="46">
        <v>1364</v>
      </c>
      <c r="E35" s="46">
        <v>0</v>
      </c>
      <c r="F35" s="46">
        <v>0</v>
      </c>
      <c r="G35" s="46">
        <v>0</v>
      </c>
      <c r="H35" s="46">
        <v>0</v>
      </c>
      <c r="I35" s="46">
        <v>2886107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2887471</v>
      </c>
      <c r="O35" s="47">
        <f t="shared" si="1"/>
        <v>275.18069188983134</v>
      </c>
      <c r="P35" s="9"/>
    </row>
    <row r="36" spans="1:16">
      <c r="A36" s="12"/>
      <c r="B36" s="25">
        <v>343.9</v>
      </c>
      <c r="C36" s="20" t="s">
        <v>46</v>
      </c>
      <c r="D36" s="46">
        <v>90378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90378</v>
      </c>
      <c r="O36" s="47">
        <f t="shared" si="1"/>
        <v>8.6131706852187175</v>
      </c>
      <c r="P36" s="9"/>
    </row>
    <row r="37" spans="1:16">
      <c r="A37" s="12"/>
      <c r="B37" s="25">
        <v>347.1</v>
      </c>
      <c r="C37" s="20" t="s">
        <v>48</v>
      </c>
      <c r="D37" s="46">
        <v>6881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6881</v>
      </c>
      <c r="O37" s="47">
        <f t="shared" ref="O37:O56" si="9">(N37/O$58)</f>
        <v>0.65577051367578387</v>
      </c>
      <c r="P37" s="9"/>
    </row>
    <row r="38" spans="1:16">
      <c r="A38" s="12"/>
      <c r="B38" s="25">
        <v>347.2</v>
      </c>
      <c r="C38" s="20" t="s">
        <v>49</v>
      </c>
      <c r="D38" s="46">
        <v>1072846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1072846</v>
      </c>
      <c r="O38" s="47">
        <f t="shared" si="9"/>
        <v>102.24397217192414</v>
      </c>
      <c r="P38" s="9"/>
    </row>
    <row r="39" spans="1:16">
      <c r="A39" s="12"/>
      <c r="B39" s="25">
        <v>349</v>
      </c>
      <c r="C39" s="20" t="s">
        <v>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1968463</v>
      </c>
      <c r="K39" s="46">
        <v>0</v>
      </c>
      <c r="L39" s="46">
        <v>0</v>
      </c>
      <c r="M39" s="46">
        <v>0</v>
      </c>
      <c r="N39" s="46">
        <f t="shared" si="8"/>
        <v>1968463</v>
      </c>
      <c r="O39" s="47">
        <f t="shared" si="9"/>
        <v>187.59773182121415</v>
      </c>
      <c r="P39" s="9"/>
    </row>
    <row r="40" spans="1:16" ht="15.75">
      <c r="A40" s="29" t="s">
        <v>39</v>
      </c>
      <c r="B40" s="30"/>
      <c r="C40" s="31"/>
      <c r="D40" s="32">
        <f t="shared" ref="D40:M40" si="10">SUM(D41:D45)</f>
        <v>320968</v>
      </c>
      <c r="E40" s="32">
        <f t="shared" si="10"/>
        <v>116248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56" si="11">SUM(D40:M40)</f>
        <v>437216</v>
      </c>
      <c r="O40" s="45">
        <f t="shared" si="9"/>
        <v>41.667397312494046</v>
      </c>
      <c r="P40" s="10"/>
    </row>
    <row r="41" spans="1:16">
      <c r="A41" s="13"/>
      <c r="B41" s="39">
        <v>351.1</v>
      </c>
      <c r="C41" s="21" t="s">
        <v>78</v>
      </c>
      <c r="D41" s="46">
        <v>73523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73523</v>
      </c>
      <c r="O41" s="47">
        <f t="shared" si="9"/>
        <v>7.006861717335366</v>
      </c>
      <c r="P41" s="9"/>
    </row>
    <row r="42" spans="1:16">
      <c r="A42" s="13"/>
      <c r="B42" s="39">
        <v>351.2</v>
      </c>
      <c r="C42" s="21" t="s">
        <v>79</v>
      </c>
      <c r="D42" s="46">
        <v>0</v>
      </c>
      <c r="E42" s="46">
        <v>112888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112888</v>
      </c>
      <c r="O42" s="47">
        <f t="shared" si="9"/>
        <v>10.758410368817307</v>
      </c>
      <c r="P42" s="9"/>
    </row>
    <row r="43" spans="1:16">
      <c r="A43" s="13"/>
      <c r="B43" s="39">
        <v>351.3</v>
      </c>
      <c r="C43" s="21" t="s">
        <v>80</v>
      </c>
      <c r="D43" s="46">
        <v>0</v>
      </c>
      <c r="E43" s="46">
        <v>3360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3360</v>
      </c>
      <c r="O43" s="47">
        <f t="shared" si="9"/>
        <v>0.32021347565043362</v>
      </c>
      <c r="P43" s="9"/>
    </row>
    <row r="44" spans="1:16">
      <c r="A44" s="13"/>
      <c r="B44" s="39">
        <v>352</v>
      </c>
      <c r="C44" s="21" t="s">
        <v>53</v>
      </c>
      <c r="D44" s="46">
        <v>10802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10802</v>
      </c>
      <c r="O44" s="47">
        <f t="shared" si="9"/>
        <v>1.0294482035642809</v>
      </c>
      <c r="P44" s="9"/>
    </row>
    <row r="45" spans="1:16">
      <c r="A45" s="13"/>
      <c r="B45" s="39">
        <v>354</v>
      </c>
      <c r="C45" s="21" t="s">
        <v>54</v>
      </c>
      <c r="D45" s="46">
        <v>236643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236643</v>
      </c>
      <c r="O45" s="47">
        <f t="shared" si="9"/>
        <v>22.552463547126656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SUM(D47:D52)</f>
        <v>724991</v>
      </c>
      <c r="E46" s="32">
        <f t="shared" si="12"/>
        <v>10409</v>
      </c>
      <c r="F46" s="32">
        <f t="shared" si="12"/>
        <v>3591</v>
      </c>
      <c r="G46" s="32">
        <f t="shared" si="12"/>
        <v>2587</v>
      </c>
      <c r="H46" s="32">
        <f t="shared" si="12"/>
        <v>0</v>
      </c>
      <c r="I46" s="32">
        <f t="shared" si="12"/>
        <v>2900</v>
      </c>
      <c r="J46" s="32">
        <f t="shared" si="12"/>
        <v>3825</v>
      </c>
      <c r="K46" s="32">
        <f t="shared" si="12"/>
        <v>2657313</v>
      </c>
      <c r="L46" s="32">
        <f t="shared" si="12"/>
        <v>225848</v>
      </c>
      <c r="M46" s="32">
        <f t="shared" si="12"/>
        <v>0</v>
      </c>
      <c r="N46" s="32">
        <f t="shared" si="11"/>
        <v>3631464</v>
      </c>
      <c r="O46" s="45">
        <f t="shared" si="9"/>
        <v>346.08443724387689</v>
      </c>
      <c r="P46" s="10"/>
    </row>
    <row r="47" spans="1:16">
      <c r="A47" s="12"/>
      <c r="B47" s="25">
        <v>361.1</v>
      </c>
      <c r="C47" s="20" t="s">
        <v>56</v>
      </c>
      <c r="D47" s="46">
        <v>19633</v>
      </c>
      <c r="E47" s="46">
        <v>10409</v>
      </c>
      <c r="F47" s="46">
        <v>3591</v>
      </c>
      <c r="G47" s="46">
        <v>2587</v>
      </c>
      <c r="H47" s="46">
        <v>0</v>
      </c>
      <c r="I47" s="46">
        <v>2900</v>
      </c>
      <c r="J47" s="46">
        <v>3825</v>
      </c>
      <c r="K47" s="46">
        <v>350161</v>
      </c>
      <c r="L47" s="46">
        <v>4098</v>
      </c>
      <c r="M47" s="46">
        <v>0</v>
      </c>
      <c r="N47" s="46">
        <f t="shared" si="11"/>
        <v>397204</v>
      </c>
      <c r="O47" s="47">
        <f t="shared" si="9"/>
        <v>37.854188506623466</v>
      </c>
      <c r="P47" s="9"/>
    </row>
    <row r="48" spans="1:16">
      <c r="A48" s="12"/>
      <c r="B48" s="25">
        <v>361.2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191609</v>
      </c>
      <c r="L48" s="46">
        <v>0</v>
      </c>
      <c r="M48" s="46">
        <v>0</v>
      </c>
      <c r="N48" s="46">
        <f t="shared" si="11"/>
        <v>191609</v>
      </c>
      <c r="O48" s="47">
        <f t="shared" si="9"/>
        <v>18.260649957114268</v>
      </c>
      <c r="P48" s="9"/>
    </row>
    <row r="49" spans="1:119">
      <c r="A49" s="12"/>
      <c r="B49" s="25">
        <v>361.3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839976</v>
      </c>
      <c r="L49" s="46">
        <v>0</v>
      </c>
      <c r="M49" s="46">
        <v>0</v>
      </c>
      <c r="N49" s="46">
        <f t="shared" si="11"/>
        <v>839976</v>
      </c>
      <c r="O49" s="47">
        <f t="shared" si="9"/>
        <v>80.051081673496611</v>
      </c>
      <c r="P49" s="9"/>
    </row>
    <row r="50" spans="1:119">
      <c r="A50" s="12"/>
      <c r="B50" s="25">
        <v>365</v>
      </c>
      <c r="C50" s="20" t="s">
        <v>60</v>
      </c>
      <c r="D50" s="46">
        <v>601805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601805</v>
      </c>
      <c r="O50" s="47">
        <f t="shared" si="9"/>
        <v>57.35299723625274</v>
      </c>
      <c r="P50" s="9"/>
    </row>
    <row r="51" spans="1:119">
      <c r="A51" s="12"/>
      <c r="B51" s="25">
        <v>368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1275567</v>
      </c>
      <c r="L51" s="46">
        <v>0</v>
      </c>
      <c r="M51" s="46">
        <v>0</v>
      </c>
      <c r="N51" s="46">
        <f t="shared" si="11"/>
        <v>1275567</v>
      </c>
      <c r="O51" s="47">
        <f t="shared" si="9"/>
        <v>121.56361383779662</v>
      </c>
      <c r="P51" s="9"/>
    </row>
    <row r="52" spans="1:119">
      <c r="A52" s="12"/>
      <c r="B52" s="25">
        <v>369.9</v>
      </c>
      <c r="C52" s="20" t="s">
        <v>62</v>
      </c>
      <c r="D52" s="46">
        <v>103553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221750</v>
      </c>
      <c r="M52" s="46">
        <v>0</v>
      </c>
      <c r="N52" s="46">
        <f t="shared" si="11"/>
        <v>325303</v>
      </c>
      <c r="O52" s="47">
        <f t="shared" si="9"/>
        <v>31.001906032593158</v>
      </c>
      <c r="P52" s="9"/>
    </row>
    <row r="53" spans="1:119" ht="15.75">
      <c r="A53" s="29" t="s">
        <v>40</v>
      </c>
      <c r="B53" s="30"/>
      <c r="C53" s="31"/>
      <c r="D53" s="32">
        <f t="shared" ref="D53:M53" si="13">SUM(D54:D55)</f>
        <v>2445619</v>
      </c>
      <c r="E53" s="32">
        <f t="shared" si="13"/>
        <v>0</v>
      </c>
      <c r="F53" s="32">
        <f t="shared" si="13"/>
        <v>489582</v>
      </c>
      <c r="G53" s="32">
        <f t="shared" si="13"/>
        <v>348168</v>
      </c>
      <c r="H53" s="32">
        <f t="shared" si="13"/>
        <v>0</v>
      </c>
      <c r="I53" s="32">
        <f t="shared" si="13"/>
        <v>1627164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4910533</v>
      </c>
      <c r="O53" s="45">
        <f t="shared" si="9"/>
        <v>467.98179738873534</v>
      </c>
      <c r="P53" s="9"/>
    </row>
    <row r="54" spans="1:119">
      <c r="A54" s="12"/>
      <c r="B54" s="25">
        <v>381</v>
      </c>
      <c r="C54" s="20" t="s">
        <v>63</v>
      </c>
      <c r="D54" s="46">
        <v>2445619</v>
      </c>
      <c r="E54" s="46">
        <v>0</v>
      </c>
      <c r="F54" s="46">
        <v>489582</v>
      </c>
      <c r="G54" s="46">
        <v>348168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3283369</v>
      </c>
      <c r="O54" s="47">
        <f t="shared" si="9"/>
        <v>312.91041646812158</v>
      </c>
      <c r="P54" s="9"/>
    </row>
    <row r="55" spans="1:119" ht="15.75" thickBot="1">
      <c r="A55" s="12"/>
      <c r="B55" s="25">
        <v>389.9</v>
      </c>
      <c r="C55" s="20" t="s">
        <v>81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1627164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1627164</v>
      </c>
      <c r="O55" s="47">
        <f t="shared" si="9"/>
        <v>155.07138092061373</v>
      </c>
      <c r="P55" s="9"/>
    </row>
    <row r="56" spans="1:119" ht="16.5" thickBot="1">
      <c r="A56" s="14" t="s">
        <v>50</v>
      </c>
      <c r="B56" s="23"/>
      <c r="C56" s="22"/>
      <c r="D56" s="15">
        <f t="shared" ref="D56:M56" si="14">SUM(D5,D13,D19,D32,D40,D46,D53)</f>
        <v>12484490</v>
      </c>
      <c r="E56" s="15">
        <f t="shared" si="14"/>
        <v>3268543</v>
      </c>
      <c r="F56" s="15">
        <f t="shared" si="14"/>
        <v>1026696</v>
      </c>
      <c r="G56" s="15">
        <f t="shared" si="14"/>
        <v>350755</v>
      </c>
      <c r="H56" s="15">
        <f t="shared" si="14"/>
        <v>0</v>
      </c>
      <c r="I56" s="15">
        <f t="shared" si="14"/>
        <v>4763520</v>
      </c>
      <c r="J56" s="15">
        <f t="shared" si="14"/>
        <v>1972288</v>
      </c>
      <c r="K56" s="15">
        <f t="shared" si="14"/>
        <v>2657313</v>
      </c>
      <c r="L56" s="15">
        <f t="shared" si="14"/>
        <v>225848</v>
      </c>
      <c r="M56" s="15">
        <f t="shared" si="14"/>
        <v>0</v>
      </c>
      <c r="N56" s="15">
        <f t="shared" si="11"/>
        <v>26749453</v>
      </c>
      <c r="O56" s="38">
        <f t="shared" si="9"/>
        <v>2549.2664633565232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82</v>
      </c>
      <c r="M58" s="48"/>
      <c r="N58" s="48"/>
      <c r="O58" s="43">
        <v>10493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thickBot="1">
      <c r="A60" s="52" t="s">
        <v>83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A60:O60"/>
    <mergeCell ref="L58:N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6800134</v>
      </c>
      <c r="E5" s="27">
        <f t="shared" si="0"/>
        <v>1814539</v>
      </c>
      <c r="F5" s="27">
        <f t="shared" si="0"/>
        <v>576558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9191231</v>
      </c>
      <c r="O5" s="33">
        <f t="shared" ref="O5:O36" si="1">(N5/O$60)</f>
        <v>822.84968666069835</v>
      </c>
      <c r="P5" s="6"/>
    </row>
    <row r="6" spans="1:133">
      <c r="A6" s="12"/>
      <c r="B6" s="25">
        <v>311</v>
      </c>
      <c r="C6" s="20" t="s">
        <v>3</v>
      </c>
      <c r="D6" s="46">
        <v>6699188</v>
      </c>
      <c r="E6" s="46">
        <v>0</v>
      </c>
      <c r="F6" s="46">
        <v>576558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7275746</v>
      </c>
      <c r="O6" s="47">
        <f t="shared" si="1"/>
        <v>651.36490599820945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179660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179660</v>
      </c>
      <c r="O7" s="47">
        <f t="shared" si="1"/>
        <v>16.084153983885408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69605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69605</v>
      </c>
      <c r="O8" s="47">
        <f t="shared" si="1"/>
        <v>6.2314234556848698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663258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663258</v>
      </c>
      <c r="O9" s="47">
        <f t="shared" si="1"/>
        <v>59.37851387645479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111857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111857</v>
      </c>
      <c r="O10" s="47">
        <f t="shared" si="1"/>
        <v>10.014055505819158</v>
      </c>
      <c r="P10" s="9"/>
    </row>
    <row r="11" spans="1:133">
      <c r="A11" s="12"/>
      <c r="B11" s="25">
        <v>314.39999999999998</v>
      </c>
      <c r="C11" s="20" t="s">
        <v>15</v>
      </c>
      <c r="D11" s="46">
        <v>0</v>
      </c>
      <c r="E11" s="46">
        <v>27425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27425</v>
      </c>
      <c r="O11" s="47">
        <f t="shared" si="1"/>
        <v>2.4552372426141451</v>
      </c>
      <c r="P11" s="9"/>
    </row>
    <row r="12" spans="1:133">
      <c r="A12" s="12"/>
      <c r="B12" s="25">
        <v>315</v>
      </c>
      <c r="C12" s="20" t="s">
        <v>16</v>
      </c>
      <c r="D12" s="46">
        <v>0</v>
      </c>
      <c r="E12" s="46">
        <v>762734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762734</v>
      </c>
      <c r="O12" s="47">
        <f t="shared" si="1"/>
        <v>68.284153983885403</v>
      </c>
      <c r="P12" s="9"/>
    </row>
    <row r="13" spans="1:133">
      <c r="A13" s="12"/>
      <c r="B13" s="25">
        <v>316</v>
      </c>
      <c r="C13" s="20" t="s">
        <v>17</v>
      </c>
      <c r="D13" s="46">
        <v>100946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100946</v>
      </c>
      <c r="O13" s="47">
        <f t="shared" si="1"/>
        <v>9.0372426141450308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570730</v>
      </c>
      <c r="E14" s="32">
        <f t="shared" si="3"/>
        <v>698524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1269254</v>
      </c>
      <c r="O14" s="45">
        <f t="shared" si="1"/>
        <v>113.63061772605192</v>
      </c>
      <c r="P14" s="10"/>
    </row>
    <row r="15" spans="1:133">
      <c r="A15" s="12"/>
      <c r="B15" s="25">
        <v>322</v>
      </c>
      <c r="C15" s="20" t="s">
        <v>0</v>
      </c>
      <c r="D15" s="46">
        <v>396468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396468</v>
      </c>
      <c r="O15" s="47">
        <f t="shared" si="1"/>
        <v>35.494001790510296</v>
      </c>
      <c r="P15" s="9"/>
    </row>
    <row r="16" spans="1:133">
      <c r="A16" s="12"/>
      <c r="B16" s="25">
        <v>323.10000000000002</v>
      </c>
      <c r="C16" s="20" t="s">
        <v>19</v>
      </c>
      <c r="D16" s="46">
        <v>0</v>
      </c>
      <c r="E16" s="46">
        <v>673853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673853</v>
      </c>
      <c r="O16" s="47">
        <f t="shared" si="1"/>
        <v>60.327036705461055</v>
      </c>
      <c r="P16" s="9"/>
    </row>
    <row r="17" spans="1:16">
      <c r="A17" s="12"/>
      <c r="B17" s="25">
        <v>323.39999999999998</v>
      </c>
      <c r="C17" s="20" t="s">
        <v>20</v>
      </c>
      <c r="D17" s="46">
        <v>0</v>
      </c>
      <c r="E17" s="46">
        <v>14317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14317</v>
      </c>
      <c r="O17" s="47">
        <f t="shared" si="1"/>
        <v>1.2817367949865712</v>
      </c>
      <c r="P17" s="9"/>
    </row>
    <row r="18" spans="1:16">
      <c r="A18" s="12"/>
      <c r="B18" s="25">
        <v>323.7</v>
      </c>
      <c r="C18" s="20" t="s">
        <v>21</v>
      </c>
      <c r="D18" s="46">
        <v>0</v>
      </c>
      <c r="E18" s="46">
        <v>10354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10354</v>
      </c>
      <c r="O18" s="47">
        <f t="shared" si="1"/>
        <v>0.92694717994628473</v>
      </c>
      <c r="P18" s="9"/>
    </row>
    <row r="19" spans="1:16">
      <c r="A19" s="12"/>
      <c r="B19" s="25">
        <v>329</v>
      </c>
      <c r="C19" s="20" t="s">
        <v>22</v>
      </c>
      <c r="D19" s="46">
        <v>174262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174262</v>
      </c>
      <c r="O19" s="47">
        <f t="shared" si="1"/>
        <v>15.600895255147718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SUM(D21:D31)</f>
        <v>821826</v>
      </c>
      <c r="E20" s="32">
        <f t="shared" si="5"/>
        <v>894099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4000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1719925</v>
      </c>
      <c r="O20" s="45">
        <f t="shared" si="1"/>
        <v>153.97717099373321</v>
      </c>
      <c r="P20" s="10"/>
    </row>
    <row r="21" spans="1:16">
      <c r="A21" s="12"/>
      <c r="B21" s="25">
        <v>331.39</v>
      </c>
      <c r="C21" s="20" t="s">
        <v>25</v>
      </c>
      <c r="D21" s="46">
        <v>0</v>
      </c>
      <c r="E21" s="46">
        <v>83386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6">SUM(D21:M21)</f>
        <v>83386</v>
      </c>
      <c r="O21" s="47">
        <f t="shared" si="1"/>
        <v>7.4651745747538047</v>
      </c>
      <c r="P21" s="9"/>
    </row>
    <row r="22" spans="1:16">
      <c r="A22" s="12"/>
      <c r="B22" s="25">
        <v>334.2</v>
      </c>
      <c r="C22" s="20" t="s">
        <v>24</v>
      </c>
      <c r="D22" s="46">
        <v>0</v>
      </c>
      <c r="E22" s="46">
        <v>4888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4888</v>
      </c>
      <c r="O22" s="47">
        <f t="shared" si="1"/>
        <v>0.43760071620411817</v>
      </c>
      <c r="P22" s="9"/>
    </row>
    <row r="23" spans="1:16">
      <c r="A23" s="12"/>
      <c r="B23" s="25">
        <v>335.12</v>
      </c>
      <c r="C23" s="20" t="s">
        <v>26</v>
      </c>
      <c r="D23" s="46">
        <v>199944</v>
      </c>
      <c r="E23" s="46">
        <v>79659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279603</v>
      </c>
      <c r="O23" s="47">
        <f t="shared" si="1"/>
        <v>25.031602506714414</v>
      </c>
      <c r="P23" s="9"/>
    </row>
    <row r="24" spans="1:16">
      <c r="A24" s="12"/>
      <c r="B24" s="25">
        <v>335.14</v>
      </c>
      <c r="C24" s="20" t="s">
        <v>27</v>
      </c>
      <c r="D24" s="46">
        <v>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67</v>
      </c>
      <c r="O24" s="47">
        <f t="shared" si="1"/>
        <v>5.998209489704566E-3</v>
      </c>
      <c r="P24" s="9"/>
    </row>
    <row r="25" spans="1:16">
      <c r="A25" s="12"/>
      <c r="B25" s="25">
        <v>335.15</v>
      </c>
      <c r="C25" s="20" t="s">
        <v>28</v>
      </c>
      <c r="D25" s="46">
        <v>1022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1022</v>
      </c>
      <c r="O25" s="47">
        <f t="shared" si="1"/>
        <v>9.1495076096687555E-2</v>
      </c>
      <c r="P25" s="9"/>
    </row>
    <row r="26" spans="1:16">
      <c r="A26" s="12"/>
      <c r="B26" s="25">
        <v>335.18</v>
      </c>
      <c r="C26" s="20" t="s">
        <v>29</v>
      </c>
      <c r="D26" s="46">
        <v>588888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588888</v>
      </c>
      <c r="O26" s="47">
        <f t="shared" si="1"/>
        <v>52.72050134288272</v>
      </c>
      <c r="P26" s="9"/>
    </row>
    <row r="27" spans="1:16">
      <c r="A27" s="12"/>
      <c r="B27" s="25">
        <v>335.19</v>
      </c>
      <c r="C27" s="20" t="s">
        <v>41</v>
      </c>
      <c r="D27" s="46">
        <v>0</v>
      </c>
      <c r="E27" s="46">
        <v>301400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301400</v>
      </c>
      <c r="O27" s="47">
        <f t="shared" si="1"/>
        <v>26.982990152193373</v>
      </c>
      <c r="P27" s="9"/>
    </row>
    <row r="28" spans="1:16">
      <c r="A28" s="12"/>
      <c r="B28" s="25">
        <v>335.9</v>
      </c>
      <c r="C28" s="20" t="s">
        <v>30</v>
      </c>
      <c r="D28" s="46">
        <v>0</v>
      </c>
      <c r="E28" s="46">
        <v>12739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12739</v>
      </c>
      <c r="O28" s="47">
        <f t="shared" si="1"/>
        <v>1.1404655326768129</v>
      </c>
      <c r="P28" s="9"/>
    </row>
    <row r="29" spans="1:16">
      <c r="A29" s="12"/>
      <c r="B29" s="25">
        <v>337.1</v>
      </c>
      <c r="C29" s="20" t="s">
        <v>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4000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4000</v>
      </c>
      <c r="O29" s="47">
        <f t="shared" si="1"/>
        <v>0.35810205908683973</v>
      </c>
      <c r="P29" s="9"/>
    </row>
    <row r="30" spans="1:16">
      <c r="A30" s="12"/>
      <c r="B30" s="25">
        <v>337.4</v>
      </c>
      <c r="C30" s="20" t="s">
        <v>32</v>
      </c>
      <c r="D30" s="46">
        <v>0</v>
      </c>
      <c r="E30" s="46">
        <v>412027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412027</v>
      </c>
      <c r="O30" s="47">
        <f t="shared" si="1"/>
        <v>36.886929274843332</v>
      </c>
      <c r="P30" s="9"/>
    </row>
    <row r="31" spans="1:16">
      <c r="A31" s="12"/>
      <c r="B31" s="25">
        <v>338</v>
      </c>
      <c r="C31" s="20" t="s">
        <v>33</v>
      </c>
      <c r="D31" s="46">
        <v>31905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31905</v>
      </c>
      <c r="O31" s="47">
        <f t="shared" si="1"/>
        <v>2.8563115487914055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SUM(D33:D41)</f>
        <v>1310257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3010093</v>
      </c>
      <c r="J32" s="32">
        <f t="shared" si="7"/>
        <v>2465478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6785828</v>
      </c>
      <c r="O32" s="45">
        <f t="shared" si="1"/>
        <v>607.5047448522829</v>
      </c>
      <c r="P32" s="10"/>
    </row>
    <row r="33" spans="1:16">
      <c r="A33" s="12"/>
      <c r="B33" s="25">
        <v>341.9</v>
      </c>
      <c r="C33" s="20" t="s">
        <v>42</v>
      </c>
      <c r="D33" s="46">
        <v>9371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8">SUM(D33:M33)</f>
        <v>9371</v>
      </c>
      <c r="O33" s="47">
        <f t="shared" si="1"/>
        <v>0.83894359892569381</v>
      </c>
      <c r="P33" s="9"/>
    </row>
    <row r="34" spans="1:16">
      <c r="A34" s="12"/>
      <c r="B34" s="25">
        <v>342.1</v>
      </c>
      <c r="C34" s="20" t="s">
        <v>43</v>
      </c>
      <c r="D34" s="46">
        <v>241181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241181</v>
      </c>
      <c r="O34" s="47">
        <f t="shared" si="1"/>
        <v>21.591853178155773</v>
      </c>
      <c r="P34" s="9"/>
    </row>
    <row r="35" spans="1:16">
      <c r="A35" s="12"/>
      <c r="B35" s="25">
        <v>343.4</v>
      </c>
      <c r="C35" s="20" t="s">
        <v>44</v>
      </c>
      <c r="D35" s="46">
        <v>1369</v>
      </c>
      <c r="E35" s="46">
        <v>0</v>
      </c>
      <c r="F35" s="46">
        <v>0</v>
      </c>
      <c r="G35" s="46">
        <v>0</v>
      </c>
      <c r="H35" s="46">
        <v>0</v>
      </c>
      <c r="I35" s="46">
        <v>2781700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2783069</v>
      </c>
      <c r="O35" s="47">
        <f t="shared" si="1"/>
        <v>249.155684870188</v>
      </c>
      <c r="P35" s="9"/>
    </row>
    <row r="36" spans="1:16">
      <c r="A36" s="12"/>
      <c r="B36" s="25">
        <v>343.5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228393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228393</v>
      </c>
      <c r="O36" s="47">
        <f t="shared" si="1"/>
        <v>20.447000895255147</v>
      </c>
      <c r="P36" s="9"/>
    </row>
    <row r="37" spans="1:16">
      <c r="A37" s="12"/>
      <c r="B37" s="25">
        <v>343.9</v>
      </c>
      <c r="C37" s="20" t="s">
        <v>46</v>
      </c>
      <c r="D37" s="46">
        <v>92502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92502</v>
      </c>
      <c r="O37" s="47">
        <f t="shared" ref="O37:O58" si="9">(N37/O$60)</f>
        <v>8.2812891674127123</v>
      </c>
      <c r="P37" s="9"/>
    </row>
    <row r="38" spans="1:16">
      <c r="A38" s="12"/>
      <c r="B38" s="25">
        <v>344.5</v>
      </c>
      <c r="C38" s="20" t="s">
        <v>47</v>
      </c>
      <c r="D38" s="46">
        <v>294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294</v>
      </c>
      <c r="O38" s="47">
        <f t="shared" si="9"/>
        <v>2.6320501342882722E-2</v>
      </c>
      <c r="P38" s="9"/>
    </row>
    <row r="39" spans="1:16">
      <c r="A39" s="12"/>
      <c r="B39" s="25">
        <v>347.1</v>
      </c>
      <c r="C39" s="20" t="s">
        <v>48</v>
      </c>
      <c r="D39" s="46">
        <v>5874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5874</v>
      </c>
      <c r="O39" s="47">
        <f t="shared" si="9"/>
        <v>0.52587287376902414</v>
      </c>
      <c r="P39" s="9"/>
    </row>
    <row r="40" spans="1:16">
      <c r="A40" s="12"/>
      <c r="B40" s="25">
        <v>347.2</v>
      </c>
      <c r="C40" s="20" t="s">
        <v>49</v>
      </c>
      <c r="D40" s="46">
        <v>959666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959666</v>
      </c>
      <c r="O40" s="47">
        <f t="shared" si="9"/>
        <v>85.914592658907793</v>
      </c>
      <c r="P40" s="9"/>
    </row>
    <row r="41" spans="1:16">
      <c r="A41" s="12"/>
      <c r="B41" s="25">
        <v>349</v>
      </c>
      <c r="C41" s="20" t="s">
        <v>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2465478</v>
      </c>
      <c r="K41" s="46">
        <v>0</v>
      </c>
      <c r="L41" s="46">
        <v>0</v>
      </c>
      <c r="M41" s="46">
        <v>0</v>
      </c>
      <c r="N41" s="46">
        <f t="shared" ref="N41:N48" si="10">SUM(D41:M41)</f>
        <v>2465478</v>
      </c>
      <c r="O41" s="47">
        <f t="shared" si="9"/>
        <v>220.72318710832587</v>
      </c>
      <c r="P41" s="9"/>
    </row>
    <row r="42" spans="1:16" ht="15.75">
      <c r="A42" s="29" t="s">
        <v>39</v>
      </c>
      <c r="B42" s="30"/>
      <c r="C42" s="31"/>
      <c r="D42" s="32">
        <f t="shared" ref="D42:M42" si="11">SUM(D43:D46)</f>
        <v>463597</v>
      </c>
      <c r="E42" s="32">
        <f t="shared" si="11"/>
        <v>69490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0"/>
        <v>533087</v>
      </c>
      <c r="O42" s="45">
        <f t="shared" si="9"/>
        <v>47.724888093106536</v>
      </c>
      <c r="P42" s="10"/>
    </row>
    <row r="43" spans="1:16">
      <c r="A43" s="13"/>
      <c r="B43" s="39">
        <v>351.5</v>
      </c>
      <c r="C43" s="21" t="s">
        <v>52</v>
      </c>
      <c r="D43" s="46">
        <v>111230</v>
      </c>
      <c r="E43" s="46">
        <v>3421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114651</v>
      </c>
      <c r="O43" s="47">
        <f t="shared" si="9"/>
        <v>10.264189794091315</v>
      </c>
      <c r="P43" s="9"/>
    </row>
    <row r="44" spans="1:16">
      <c r="A44" s="13"/>
      <c r="B44" s="39">
        <v>351.9</v>
      </c>
      <c r="C44" s="21" t="s">
        <v>55</v>
      </c>
      <c r="D44" s="46">
        <v>0</v>
      </c>
      <c r="E44" s="46">
        <v>66069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66069</v>
      </c>
      <c r="O44" s="47">
        <f t="shared" si="9"/>
        <v>5.9148612354521042</v>
      </c>
      <c r="P44" s="9"/>
    </row>
    <row r="45" spans="1:16">
      <c r="A45" s="13"/>
      <c r="B45" s="39">
        <v>352</v>
      </c>
      <c r="C45" s="21" t="s">
        <v>53</v>
      </c>
      <c r="D45" s="46">
        <v>9273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9273</v>
      </c>
      <c r="O45" s="47">
        <f t="shared" si="9"/>
        <v>0.83017009847806622</v>
      </c>
      <c r="P45" s="9"/>
    </row>
    <row r="46" spans="1:16">
      <c r="A46" s="13"/>
      <c r="B46" s="39">
        <v>354</v>
      </c>
      <c r="C46" s="21" t="s">
        <v>54</v>
      </c>
      <c r="D46" s="46">
        <v>343094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343094</v>
      </c>
      <c r="O46" s="47">
        <f t="shared" si="9"/>
        <v>30.715666965085049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SUM(D48:D54)</f>
        <v>191714</v>
      </c>
      <c r="E47" s="32">
        <f t="shared" si="12"/>
        <v>8959</v>
      </c>
      <c r="F47" s="32">
        <f t="shared" si="12"/>
        <v>8479</v>
      </c>
      <c r="G47" s="32">
        <f t="shared" si="12"/>
        <v>37127</v>
      </c>
      <c r="H47" s="32">
        <f t="shared" si="12"/>
        <v>0</v>
      </c>
      <c r="I47" s="32">
        <f t="shared" si="12"/>
        <v>4653</v>
      </c>
      <c r="J47" s="32">
        <f t="shared" si="12"/>
        <v>109628</v>
      </c>
      <c r="K47" s="32">
        <f t="shared" si="12"/>
        <v>1609081</v>
      </c>
      <c r="L47" s="32">
        <f t="shared" si="12"/>
        <v>212572</v>
      </c>
      <c r="M47" s="32">
        <f t="shared" si="12"/>
        <v>0</v>
      </c>
      <c r="N47" s="32">
        <f t="shared" si="10"/>
        <v>2182213</v>
      </c>
      <c r="O47" s="45">
        <f t="shared" si="9"/>
        <v>195.36374216651745</v>
      </c>
      <c r="P47" s="10"/>
    </row>
    <row r="48" spans="1:16">
      <c r="A48" s="12"/>
      <c r="B48" s="25">
        <v>361.1</v>
      </c>
      <c r="C48" s="20" t="s">
        <v>56</v>
      </c>
      <c r="D48" s="46">
        <v>30488</v>
      </c>
      <c r="E48" s="46">
        <v>8959</v>
      </c>
      <c r="F48" s="46">
        <v>8479</v>
      </c>
      <c r="G48" s="46">
        <v>37127</v>
      </c>
      <c r="H48" s="46">
        <v>0</v>
      </c>
      <c r="I48" s="46">
        <v>4653</v>
      </c>
      <c r="J48" s="46">
        <v>6128</v>
      </c>
      <c r="K48" s="46">
        <v>270056</v>
      </c>
      <c r="L48" s="46">
        <v>32572</v>
      </c>
      <c r="M48" s="46">
        <v>0</v>
      </c>
      <c r="N48" s="46">
        <f t="shared" si="10"/>
        <v>398462</v>
      </c>
      <c r="O48" s="47">
        <f t="shared" si="9"/>
        <v>35.672515666965083</v>
      </c>
      <c r="P48" s="9"/>
    </row>
    <row r="49" spans="1:119">
      <c r="A49" s="12"/>
      <c r="B49" s="25">
        <v>361.2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188932</v>
      </c>
      <c r="L49" s="46">
        <v>0</v>
      </c>
      <c r="M49" s="46">
        <v>0</v>
      </c>
      <c r="N49" s="46">
        <f t="shared" ref="N49:N54" si="13">SUM(D49:M49)</f>
        <v>188932</v>
      </c>
      <c r="O49" s="47">
        <f t="shared" si="9"/>
        <v>16.914234556848701</v>
      </c>
      <c r="P49" s="9"/>
    </row>
    <row r="50" spans="1:119">
      <c r="A50" s="12"/>
      <c r="B50" s="25">
        <v>361.3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-158104</v>
      </c>
      <c r="L50" s="46">
        <v>0</v>
      </c>
      <c r="M50" s="46">
        <v>0</v>
      </c>
      <c r="N50" s="46">
        <f t="shared" si="13"/>
        <v>-158104</v>
      </c>
      <c r="O50" s="47">
        <f t="shared" si="9"/>
        <v>-14.154341987466427</v>
      </c>
      <c r="P50" s="9"/>
    </row>
    <row r="51" spans="1:119">
      <c r="A51" s="12"/>
      <c r="B51" s="25">
        <v>362</v>
      </c>
      <c r="C51" s="20" t="s">
        <v>59</v>
      </c>
      <c r="D51" s="46">
        <v>99924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180000</v>
      </c>
      <c r="M51" s="46">
        <v>0</v>
      </c>
      <c r="N51" s="46">
        <f t="shared" si="13"/>
        <v>279924</v>
      </c>
      <c r="O51" s="47">
        <f t="shared" si="9"/>
        <v>25.060340196956133</v>
      </c>
      <c r="P51" s="9"/>
    </row>
    <row r="52" spans="1:119">
      <c r="A52" s="12"/>
      <c r="B52" s="25">
        <v>365</v>
      </c>
      <c r="C52" s="20" t="s">
        <v>60</v>
      </c>
      <c r="D52" s="46">
        <v>61302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61302</v>
      </c>
      <c r="O52" s="47">
        <f t="shared" si="9"/>
        <v>5.4880931065353629</v>
      </c>
      <c r="P52" s="9"/>
    </row>
    <row r="53" spans="1:119">
      <c r="A53" s="12"/>
      <c r="B53" s="25">
        <v>368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1308197</v>
      </c>
      <c r="L53" s="46">
        <v>0</v>
      </c>
      <c r="M53" s="46">
        <v>0</v>
      </c>
      <c r="N53" s="46">
        <f t="shared" si="13"/>
        <v>1308197</v>
      </c>
      <c r="O53" s="47">
        <f t="shared" si="9"/>
        <v>117.11700984780663</v>
      </c>
      <c r="P53" s="9"/>
    </row>
    <row r="54" spans="1:119">
      <c r="A54" s="12"/>
      <c r="B54" s="25">
        <v>369.9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103500</v>
      </c>
      <c r="K54" s="46">
        <v>0</v>
      </c>
      <c r="L54" s="46">
        <v>0</v>
      </c>
      <c r="M54" s="46">
        <v>0</v>
      </c>
      <c r="N54" s="46">
        <f t="shared" si="13"/>
        <v>103500</v>
      </c>
      <c r="O54" s="47">
        <f t="shared" si="9"/>
        <v>9.2658907788719791</v>
      </c>
      <c r="P54" s="9"/>
    </row>
    <row r="55" spans="1:119" ht="15.75">
      <c r="A55" s="29" t="s">
        <v>40</v>
      </c>
      <c r="B55" s="30"/>
      <c r="C55" s="31"/>
      <c r="D55" s="32">
        <f t="shared" ref="D55:M55" si="14">SUM(D56:D57)</f>
        <v>2362200</v>
      </c>
      <c r="E55" s="32">
        <f t="shared" si="14"/>
        <v>21803</v>
      </c>
      <c r="F55" s="32">
        <f t="shared" si="14"/>
        <v>489581</v>
      </c>
      <c r="G55" s="32">
        <f t="shared" si="14"/>
        <v>3193259</v>
      </c>
      <c r="H55" s="32">
        <f t="shared" si="14"/>
        <v>0</v>
      </c>
      <c r="I55" s="32">
        <f t="shared" si="14"/>
        <v>0</v>
      </c>
      <c r="J55" s="32">
        <f t="shared" si="14"/>
        <v>0</v>
      </c>
      <c r="K55" s="32">
        <f t="shared" si="14"/>
        <v>0</v>
      </c>
      <c r="L55" s="32">
        <f t="shared" si="14"/>
        <v>37024</v>
      </c>
      <c r="M55" s="32">
        <f t="shared" si="14"/>
        <v>0</v>
      </c>
      <c r="N55" s="32">
        <f>SUM(D55:M55)</f>
        <v>6103867</v>
      </c>
      <c r="O55" s="45">
        <f t="shared" si="9"/>
        <v>546.45183527305278</v>
      </c>
      <c r="P55" s="9"/>
    </row>
    <row r="56" spans="1:119">
      <c r="A56" s="12"/>
      <c r="B56" s="25">
        <v>381</v>
      </c>
      <c r="C56" s="20" t="s">
        <v>63</v>
      </c>
      <c r="D56" s="46">
        <v>2362200</v>
      </c>
      <c r="E56" s="46">
        <v>21803</v>
      </c>
      <c r="F56" s="46">
        <v>489581</v>
      </c>
      <c r="G56" s="46">
        <v>3193259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6066843</v>
      </c>
      <c r="O56" s="47">
        <f t="shared" si="9"/>
        <v>543.13724261414507</v>
      </c>
      <c r="P56" s="9"/>
    </row>
    <row r="57" spans="1:119" ht="15.75" thickBot="1">
      <c r="A57" s="12"/>
      <c r="B57" s="25">
        <v>389.4</v>
      </c>
      <c r="C57" s="20" t="s">
        <v>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37024</v>
      </c>
      <c r="M57" s="46">
        <v>0</v>
      </c>
      <c r="N57" s="46">
        <f>SUM(D57:M57)</f>
        <v>37024</v>
      </c>
      <c r="O57" s="47">
        <f t="shared" si="9"/>
        <v>3.3145926589077885</v>
      </c>
      <c r="P57" s="9"/>
    </row>
    <row r="58" spans="1:119" ht="16.5" thickBot="1">
      <c r="A58" s="14" t="s">
        <v>50</v>
      </c>
      <c r="B58" s="23"/>
      <c r="C58" s="22"/>
      <c r="D58" s="15">
        <f t="shared" ref="D58:M58" si="15">SUM(D5,D14,D20,D32,D42,D47,D55)</f>
        <v>12520458</v>
      </c>
      <c r="E58" s="15">
        <f t="shared" si="15"/>
        <v>3507414</v>
      </c>
      <c r="F58" s="15">
        <f t="shared" si="15"/>
        <v>1074618</v>
      </c>
      <c r="G58" s="15">
        <f t="shared" si="15"/>
        <v>3230386</v>
      </c>
      <c r="H58" s="15">
        <f t="shared" si="15"/>
        <v>0</v>
      </c>
      <c r="I58" s="15">
        <f t="shared" si="15"/>
        <v>3018746</v>
      </c>
      <c r="J58" s="15">
        <f t="shared" si="15"/>
        <v>2575106</v>
      </c>
      <c r="K58" s="15">
        <f t="shared" si="15"/>
        <v>1609081</v>
      </c>
      <c r="L58" s="15">
        <f t="shared" si="15"/>
        <v>249596</v>
      </c>
      <c r="M58" s="15">
        <f t="shared" si="15"/>
        <v>0</v>
      </c>
      <c r="N58" s="15">
        <f>SUM(D58:M58)</f>
        <v>27785405</v>
      </c>
      <c r="O58" s="38">
        <f t="shared" si="9"/>
        <v>2487.5026857654429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71</v>
      </c>
      <c r="M60" s="48"/>
      <c r="N60" s="48"/>
      <c r="O60" s="43">
        <v>11170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thickBot="1">
      <c r="A62" s="52" t="s">
        <v>83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A62:O62"/>
    <mergeCell ref="A61:O61"/>
    <mergeCell ref="L60:N6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6677988</v>
      </c>
      <c r="E5" s="27">
        <f t="shared" si="0"/>
        <v>1802422</v>
      </c>
      <c r="F5" s="27">
        <f t="shared" si="0"/>
        <v>618459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9098869</v>
      </c>
      <c r="O5" s="33">
        <f t="shared" ref="O5:O36" si="1">(N5/O$60)</f>
        <v>854.03313309555097</v>
      </c>
      <c r="P5" s="6"/>
    </row>
    <row r="6" spans="1:133">
      <c r="A6" s="12"/>
      <c r="B6" s="25">
        <v>311</v>
      </c>
      <c r="C6" s="20" t="s">
        <v>3</v>
      </c>
      <c r="D6" s="46">
        <v>6605878</v>
      </c>
      <c r="E6" s="46">
        <v>0</v>
      </c>
      <c r="F6" s="46">
        <v>618459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7224337</v>
      </c>
      <c r="O6" s="47">
        <f t="shared" si="1"/>
        <v>678.08682185094801</v>
      </c>
      <c r="P6" s="9"/>
    </row>
    <row r="7" spans="1:133">
      <c r="A7" s="12"/>
      <c r="B7" s="25">
        <v>312.2</v>
      </c>
      <c r="C7" s="20" t="s">
        <v>112</v>
      </c>
      <c r="D7" s="46">
        <v>0</v>
      </c>
      <c r="E7" s="46">
        <v>12035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12035</v>
      </c>
      <c r="O7" s="47">
        <f t="shared" si="1"/>
        <v>1.1296226769288531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193851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ref="N8:N14" si="2">SUM(D8:M8)</f>
        <v>193851</v>
      </c>
      <c r="O8" s="47">
        <f t="shared" si="1"/>
        <v>18.195137976346913</v>
      </c>
      <c r="P8" s="9"/>
    </row>
    <row r="9" spans="1:133">
      <c r="A9" s="12"/>
      <c r="B9" s="25">
        <v>312.42</v>
      </c>
      <c r="C9" s="20" t="s">
        <v>11</v>
      </c>
      <c r="D9" s="46">
        <v>0</v>
      </c>
      <c r="E9" s="46">
        <v>74952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74952</v>
      </c>
      <c r="O9" s="47">
        <f t="shared" si="1"/>
        <v>7.0351041862211376</v>
      </c>
      <c r="P9" s="9"/>
    </row>
    <row r="10" spans="1:133">
      <c r="A10" s="12"/>
      <c r="B10" s="25">
        <v>314.10000000000002</v>
      </c>
      <c r="C10" s="20" t="s">
        <v>13</v>
      </c>
      <c r="D10" s="46">
        <v>0</v>
      </c>
      <c r="E10" s="46">
        <v>663200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663200</v>
      </c>
      <c r="O10" s="47">
        <f t="shared" si="1"/>
        <v>62.248920593204431</v>
      </c>
      <c r="P10" s="9"/>
    </row>
    <row r="11" spans="1:133">
      <c r="A11" s="12"/>
      <c r="B11" s="25">
        <v>314.3</v>
      </c>
      <c r="C11" s="20" t="s">
        <v>14</v>
      </c>
      <c r="D11" s="46">
        <v>0</v>
      </c>
      <c r="E11" s="46">
        <v>100941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100941</v>
      </c>
      <c r="O11" s="47">
        <f t="shared" si="1"/>
        <v>9.4744696827482642</v>
      </c>
      <c r="P11" s="9"/>
    </row>
    <row r="12" spans="1:133">
      <c r="A12" s="12"/>
      <c r="B12" s="25">
        <v>314.39999999999998</v>
      </c>
      <c r="C12" s="20" t="s">
        <v>15</v>
      </c>
      <c r="D12" s="46">
        <v>0</v>
      </c>
      <c r="E12" s="46">
        <v>25110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25110</v>
      </c>
      <c r="O12" s="47">
        <f t="shared" si="1"/>
        <v>2.356861272761404</v>
      </c>
      <c r="P12" s="9"/>
    </row>
    <row r="13" spans="1:133">
      <c r="A13" s="12"/>
      <c r="B13" s="25">
        <v>315</v>
      </c>
      <c r="C13" s="20" t="s">
        <v>16</v>
      </c>
      <c r="D13" s="46">
        <v>0</v>
      </c>
      <c r="E13" s="46">
        <v>732333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732333</v>
      </c>
      <c r="O13" s="47">
        <f t="shared" si="1"/>
        <v>68.737844940867276</v>
      </c>
      <c r="P13" s="9"/>
    </row>
    <row r="14" spans="1:133">
      <c r="A14" s="12"/>
      <c r="B14" s="25">
        <v>316</v>
      </c>
      <c r="C14" s="20" t="s">
        <v>17</v>
      </c>
      <c r="D14" s="46">
        <v>72110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72110</v>
      </c>
      <c r="O14" s="47">
        <f t="shared" si="1"/>
        <v>6.7683499155246851</v>
      </c>
      <c r="P14" s="9"/>
    </row>
    <row r="15" spans="1:133" ht="15.75">
      <c r="A15" s="29" t="s">
        <v>113</v>
      </c>
      <c r="B15" s="30"/>
      <c r="C15" s="31"/>
      <c r="D15" s="32">
        <f t="shared" ref="D15:M15" si="3">SUM(D16:D20)</f>
        <v>610841</v>
      </c>
      <c r="E15" s="32">
        <f t="shared" si="3"/>
        <v>701221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1312062</v>
      </c>
      <c r="O15" s="45">
        <f t="shared" si="1"/>
        <v>123.15205556598461</v>
      </c>
      <c r="P15" s="10"/>
    </row>
    <row r="16" spans="1:133">
      <c r="A16" s="12"/>
      <c r="B16" s="25">
        <v>322</v>
      </c>
      <c r="C16" s="20" t="s">
        <v>0</v>
      </c>
      <c r="D16" s="46">
        <v>518374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518374</v>
      </c>
      <c r="O16" s="47">
        <f t="shared" si="1"/>
        <v>48.655340717101559</v>
      </c>
      <c r="P16" s="9"/>
    </row>
    <row r="17" spans="1:16">
      <c r="A17" s="12"/>
      <c r="B17" s="25">
        <v>323.10000000000002</v>
      </c>
      <c r="C17" s="20" t="s">
        <v>19</v>
      </c>
      <c r="D17" s="46">
        <v>0</v>
      </c>
      <c r="E17" s="46">
        <v>675811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675811</v>
      </c>
      <c r="O17" s="47">
        <f t="shared" si="1"/>
        <v>63.432607471372258</v>
      </c>
      <c r="P17" s="9"/>
    </row>
    <row r="18" spans="1:16">
      <c r="A18" s="12"/>
      <c r="B18" s="25">
        <v>323.39999999999998</v>
      </c>
      <c r="C18" s="20" t="s">
        <v>20</v>
      </c>
      <c r="D18" s="46">
        <v>0</v>
      </c>
      <c r="E18" s="46">
        <v>10772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10772</v>
      </c>
      <c r="O18" s="47">
        <f t="shared" si="1"/>
        <v>1.0110756523371505</v>
      </c>
      <c r="P18" s="9"/>
    </row>
    <row r="19" spans="1:16">
      <c r="A19" s="12"/>
      <c r="B19" s="25">
        <v>323.7</v>
      </c>
      <c r="C19" s="20" t="s">
        <v>21</v>
      </c>
      <c r="D19" s="46">
        <v>0</v>
      </c>
      <c r="E19" s="46">
        <v>14638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14638</v>
      </c>
      <c r="O19" s="47">
        <f t="shared" si="1"/>
        <v>1.3739440585695513</v>
      </c>
      <c r="P19" s="9"/>
    </row>
    <row r="20" spans="1:16">
      <c r="A20" s="12"/>
      <c r="B20" s="25">
        <v>329</v>
      </c>
      <c r="C20" s="20" t="s">
        <v>114</v>
      </c>
      <c r="D20" s="46">
        <v>92467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92467</v>
      </c>
      <c r="O20" s="47">
        <f t="shared" si="1"/>
        <v>8.6790876666040919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SUM(D22:D30)</f>
        <v>922052</v>
      </c>
      <c r="E21" s="32">
        <f t="shared" si="5"/>
        <v>516969</v>
      </c>
      <c r="F21" s="32">
        <f t="shared" si="5"/>
        <v>0</v>
      </c>
      <c r="G21" s="32">
        <f t="shared" si="5"/>
        <v>847030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2286051</v>
      </c>
      <c r="O21" s="45">
        <f t="shared" si="1"/>
        <v>214.57208560165196</v>
      </c>
      <c r="P21" s="10"/>
    </row>
    <row r="22" spans="1:16">
      <c r="A22" s="12"/>
      <c r="B22" s="25">
        <v>331.39</v>
      </c>
      <c r="C22" s="20" t="s">
        <v>25</v>
      </c>
      <c r="D22" s="46">
        <v>0</v>
      </c>
      <c r="E22" s="46">
        <v>83080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83080</v>
      </c>
      <c r="O22" s="47">
        <f t="shared" si="1"/>
        <v>7.7980101370377319</v>
      </c>
      <c r="P22" s="9"/>
    </row>
    <row r="23" spans="1:16">
      <c r="A23" s="12"/>
      <c r="B23" s="25">
        <v>334.2</v>
      </c>
      <c r="C23" s="20" t="s">
        <v>24</v>
      </c>
      <c r="D23" s="46">
        <v>0</v>
      </c>
      <c r="E23" s="46">
        <v>12102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12102</v>
      </c>
      <c r="O23" s="47">
        <f t="shared" si="1"/>
        <v>1.1359113947813029</v>
      </c>
      <c r="P23" s="9"/>
    </row>
    <row r="24" spans="1:16">
      <c r="A24" s="12"/>
      <c r="B24" s="25">
        <v>335.12</v>
      </c>
      <c r="C24" s="20" t="s">
        <v>26</v>
      </c>
      <c r="D24" s="46">
        <v>230368</v>
      </c>
      <c r="E24" s="46">
        <v>85830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316198</v>
      </c>
      <c r="O24" s="47">
        <f t="shared" si="1"/>
        <v>29.678806082222639</v>
      </c>
      <c r="P24" s="9"/>
    </row>
    <row r="25" spans="1:16">
      <c r="A25" s="12"/>
      <c r="B25" s="25">
        <v>335.14</v>
      </c>
      <c r="C25" s="20" t="s">
        <v>27</v>
      </c>
      <c r="D25" s="46">
        <v>142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142</v>
      </c>
      <c r="O25" s="47">
        <f t="shared" si="1"/>
        <v>1.332832738877417E-2</v>
      </c>
      <c r="P25" s="9"/>
    </row>
    <row r="26" spans="1:16">
      <c r="A26" s="12"/>
      <c r="B26" s="25">
        <v>335.15</v>
      </c>
      <c r="C26" s="20" t="s">
        <v>28</v>
      </c>
      <c r="D26" s="46">
        <v>1096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1096</v>
      </c>
      <c r="O26" s="47">
        <f t="shared" si="1"/>
        <v>0.10287216069082035</v>
      </c>
      <c r="P26" s="9"/>
    </row>
    <row r="27" spans="1:16">
      <c r="A27" s="12"/>
      <c r="B27" s="25">
        <v>335.18</v>
      </c>
      <c r="C27" s="20" t="s">
        <v>29</v>
      </c>
      <c r="D27" s="46">
        <v>663582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663582</v>
      </c>
      <c r="O27" s="47">
        <f t="shared" si="1"/>
        <v>62.284775671109443</v>
      </c>
      <c r="P27" s="9"/>
    </row>
    <row r="28" spans="1:16">
      <c r="A28" s="12"/>
      <c r="B28" s="25">
        <v>335.19</v>
      </c>
      <c r="C28" s="20" t="s">
        <v>41</v>
      </c>
      <c r="D28" s="46">
        <v>0</v>
      </c>
      <c r="E28" s="46">
        <v>335957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335957</v>
      </c>
      <c r="O28" s="47">
        <f t="shared" si="1"/>
        <v>31.53341467993242</v>
      </c>
      <c r="P28" s="9"/>
    </row>
    <row r="29" spans="1:16">
      <c r="A29" s="12"/>
      <c r="B29" s="25">
        <v>337.4</v>
      </c>
      <c r="C29" s="20" t="s">
        <v>32</v>
      </c>
      <c r="D29" s="46">
        <v>0</v>
      </c>
      <c r="E29" s="46">
        <v>0</v>
      </c>
      <c r="F29" s="46">
        <v>0</v>
      </c>
      <c r="G29" s="46">
        <v>847030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847030</v>
      </c>
      <c r="O29" s="47">
        <f t="shared" si="1"/>
        <v>79.503472874037925</v>
      </c>
      <c r="P29" s="9"/>
    </row>
    <row r="30" spans="1:16">
      <c r="A30" s="12"/>
      <c r="B30" s="25">
        <v>338</v>
      </c>
      <c r="C30" s="20" t="s">
        <v>33</v>
      </c>
      <c r="D30" s="46">
        <v>26864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26864</v>
      </c>
      <c r="O30" s="47">
        <f t="shared" si="1"/>
        <v>2.5214942744509106</v>
      </c>
      <c r="P30" s="9"/>
    </row>
    <row r="31" spans="1:16" ht="15.75">
      <c r="A31" s="29" t="s">
        <v>38</v>
      </c>
      <c r="B31" s="30"/>
      <c r="C31" s="31"/>
      <c r="D31" s="32">
        <f t="shared" ref="D31:M31" si="7">SUM(D32:D40)</f>
        <v>1101300</v>
      </c>
      <c r="E31" s="32">
        <f t="shared" si="7"/>
        <v>21899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2955513</v>
      </c>
      <c r="J31" s="32">
        <f t="shared" si="7"/>
        <v>2280242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6358954</v>
      </c>
      <c r="O31" s="45">
        <f t="shared" si="1"/>
        <v>596.86070959264123</v>
      </c>
      <c r="P31" s="10"/>
    </row>
    <row r="32" spans="1:16">
      <c r="A32" s="12"/>
      <c r="B32" s="25">
        <v>341.9</v>
      </c>
      <c r="C32" s="20" t="s">
        <v>42</v>
      </c>
      <c r="D32" s="46">
        <v>8225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4" si="8">SUM(D32:M32)</f>
        <v>8225</v>
      </c>
      <c r="O32" s="47">
        <f t="shared" si="1"/>
        <v>0.77201051248357422</v>
      </c>
      <c r="P32" s="9"/>
    </row>
    <row r="33" spans="1:16">
      <c r="A33" s="12"/>
      <c r="B33" s="25">
        <v>342.1</v>
      </c>
      <c r="C33" s="20" t="s">
        <v>43</v>
      </c>
      <c r="D33" s="46">
        <v>156918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156918</v>
      </c>
      <c r="O33" s="47">
        <f t="shared" si="1"/>
        <v>14.728552656279332</v>
      </c>
      <c r="P33" s="9"/>
    </row>
    <row r="34" spans="1:16">
      <c r="A34" s="12"/>
      <c r="B34" s="25">
        <v>342.5</v>
      </c>
      <c r="C34" s="20" t="s">
        <v>115</v>
      </c>
      <c r="D34" s="46">
        <v>0</v>
      </c>
      <c r="E34" s="46">
        <v>21899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21899</v>
      </c>
      <c r="O34" s="47">
        <f t="shared" si="1"/>
        <v>2.0554721231462363</v>
      </c>
      <c r="P34" s="9"/>
    </row>
    <row r="35" spans="1:16">
      <c r="A35" s="12"/>
      <c r="B35" s="25">
        <v>343.4</v>
      </c>
      <c r="C35" s="20" t="s">
        <v>44</v>
      </c>
      <c r="D35" s="46">
        <v>239</v>
      </c>
      <c r="E35" s="46">
        <v>0</v>
      </c>
      <c r="F35" s="46">
        <v>0</v>
      </c>
      <c r="G35" s="46">
        <v>0</v>
      </c>
      <c r="H35" s="46">
        <v>0</v>
      </c>
      <c r="I35" s="46">
        <v>2729794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2730033</v>
      </c>
      <c r="O35" s="47">
        <f t="shared" si="1"/>
        <v>256.24488455040358</v>
      </c>
      <c r="P35" s="9"/>
    </row>
    <row r="36" spans="1:16">
      <c r="A36" s="12"/>
      <c r="B36" s="25">
        <v>343.5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225719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225719</v>
      </c>
      <c r="O36" s="47">
        <f t="shared" si="1"/>
        <v>21.186314999061384</v>
      </c>
      <c r="P36" s="9"/>
    </row>
    <row r="37" spans="1:16">
      <c r="A37" s="12"/>
      <c r="B37" s="25">
        <v>343.9</v>
      </c>
      <c r="C37" s="20" t="s">
        <v>46</v>
      </c>
      <c r="D37" s="46">
        <v>80692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80692</v>
      </c>
      <c r="O37" s="47">
        <f t="shared" ref="O37:O58" si="9">(N37/O$60)</f>
        <v>7.5738689694011638</v>
      </c>
      <c r="P37" s="9"/>
    </row>
    <row r="38" spans="1:16">
      <c r="A38" s="12"/>
      <c r="B38" s="25">
        <v>344.5</v>
      </c>
      <c r="C38" s="20" t="s">
        <v>47</v>
      </c>
      <c r="D38" s="46">
        <v>480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480</v>
      </c>
      <c r="O38" s="47">
        <f t="shared" si="9"/>
        <v>4.5053501032476066E-2</v>
      </c>
      <c r="P38" s="9"/>
    </row>
    <row r="39" spans="1:16">
      <c r="A39" s="12"/>
      <c r="B39" s="25">
        <v>347.2</v>
      </c>
      <c r="C39" s="20" t="s">
        <v>49</v>
      </c>
      <c r="D39" s="46">
        <v>854746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854746</v>
      </c>
      <c r="O39" s="47">
        <f t="shared" si="9"/>
        <v>80.22770790313497</v>
      </c>
      <c r="P39" s="9"/>
    </row>
    <row r="40" spans="1:16">
      <c r="A40" s="12"/>
      <c r="B40" s="25">
        <v>349</v>
      </c>
      <c r="C40" s="20" t="s">
        <v>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2280242</v>
      </c>
      <c r="K40" s="46">
        <v>0</v>
      </c>
      <c r="L40" s="46">
        <v>0</v>
      </c>
      <c r="M40" s="46">
        <v>0</v>
      </c>
      <c r="N40" s="46">
        <f t="shared" si="8"/>
        <v>2280242</v>
      </c>
      <c r="O40" s="47">
        <f t="shared" si="9"/>
        <v>214.02684437769852</v>
      </c>
      <c r="P40" s="9"/>
    </row>
    <row r="41" spans="1:16" ht="15.75">
      <c r="A41" s="29" t="s">
        <v>39</v>
      </c>
      <c r="B41" s="30"/>
      <c r="C41" s="31"/>
      <c r="D41" s="32">
        <f t="shared" ref="D41:M41" si="10">SUM(D42:D45)</f>
        <v>240571</v>
      </c>
      <c r="E41" s="32">
        <f t="shared" si="10"/>
        <v>100098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340669</v>
      </c>
      <c r="O41" s="45">
        <f t="shared" si="9"/>
        <v>31.97568988173456</v>
      </c>
      <c r="P41" s="10"/>
    </row>
    <row r="42" spans="1:16">
      <c r="A42" s="13"/>
      <c r="B42" s="39">
        <v>351.5</v>
      </c>
      <c r="C42" s="21" t="s">
        <v>52</v>
      </c>
      <c r="D42" s="46">
        <v>136056</v>
      </c>
      <c r="E42" s="46">
        <v>3753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139809</v>
      </c>
      <c r="O42" s="47">
        <f t="shared" si="9"/>
        <v>13.122676928853013</v>
      </c>
      <c r="P42" s="9"/>
    </row>
    <row r="43" spans="1:16">
      <c r="A43" s="13"/>
      <c r="B43" s="39">
        <v>351.9</v>
      </c>
      <c r="C43" s="21" t="s">
        <v>55</v>
      </c>
      <c r="D43" s="46">
        <v>0</v>
      </c>
      <c r="E43" s="46">
        <v>96345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96345</v>
      </c>
      <c r="O43" s="47">
        <f t="shared" si="9"/>
        <v>9.043082410362306</v>
      </c>
      <c r="P43" s="9"/>
    </row>
    <row r="44" spans="1:16">
      <c r="A44" s="13"/>
      <c r="B44" s="39">
        <v>352</v>
      </c>
      <c r="C44" s="21" t="s">
        <v>53</v>
      </c>
      <c r="D44" s="46">
        <v>9775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9775</v>
      </c>
      <c r="O44" s="47">
        <f t="shared" si="9"/>
        <v>0.91749577623427825</v>
      </c>
      <c r="P44" s="9"/>
    </row>
    <row r="45" spans="1:16">
      <c r="A45" s="13"/>
      <c r="B45" s="39">
        <v>354</v>
      </c>
      <c r="C45" s="21" t="s">
        <v>54</v>
      </c>
      <c r="D45" s="46">
        <v>94740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94740</v>
      </c>
      <c r="O45" s="47">
        <f t="shared" si="9"/>
        <v>8.8924347662849641</v>
      </c>
      <c r="P45" s="9"/>
    </row>
    <row r="46" spans="1:16" ht="15.75">
      <c r="A46" s="29" t="s">
        <v>4</v>
      </c>
      <c r="B46" s="30"/>
      <c r="C46" s="31"/>
      <c r="D46" s="32">
        <f t="shared" ref="D46:M46" si="11">SUM(D47:D55)</f>
        <v>298228</v>
      </c>
      <c r="E46" s="32">
        <f t="shared" si="11"/>
        <v>319694</v>
      </c>
      <c r="F46" s="32">
        <f t="shared" si="11"/>
        <v>18239</v>
      </c>
      <c r="G46" s="32">
        <f t="shared" si="11"/>
        <v>14239</v>
      </c>
      <c r="H46" s="32">
        <f t="shared" si="11"/>
        <v>0</v>
      </c>
      <c r="I46" s="32">
        <f t="shared" si="11"/>
        <v>14450</v>
      </c>
      <c r="J46" s="32">
        <f t="shared" si="11"/>
        <v>41044</v>
      </c>
      <c r="K46" s="32">
        <f t="shared" si="11"/>
        <v>-1971427</v>
      </c>
      <c r="L46" s="32">
        <f t="shared" si="11"/>
        <v>38929</v>
      </c>
      <c r="M46" s="32">
        <f t="shared" si="11"/>
        <v>0</v>
      </c>
      <c r="N46" s="32">
        <f>SUM(D46:M46)</f>
        <v>-1226604</v>
      </c>
      <c r="O46" s="45">
        <f t="shared" si="9"/>
        <v>-115.13084287591515</v>
      </c>
      <c r="P46" s="10"/>
    </row>
    <row r="47" spans="1:16">
      <c r="A47" s="12"/>
      <c r="B47" s="25">
        <v>361.1</v>
      </c>
      <c r="C47" s="20" t="s">
        <v>56</v>
      </c>
      <c r="D47" s="46">
        <v>134903</v>
      </c>
      <c r="E47" s="46">
        <v>60283</v>
      </c>
      <c r="F47" s="46">
        <v>18239</v>
      </c>
      <c r="G47" s="46">
        <v>14239</v>
      </c>
      <c r="H47" s="46">
        <v>0</v>
      </c>
      <c r="I47" s="46">
        <v>14450</v>
      </c>
      <c r="J47" s="46">
        <v>14900</v>
      </c>
      <c r="K47" s="46">
        <v>249357</v>
      </c>
      <c r="L47" s="46">
        <v>38929</v>
      </c>
      <c r="M47" s="46">
        <v>0</v>
      </c>
      <c r="N47" s="46">
        <f>SUM(D47:M47)</f>
        <v>545300</v>
      </c>
      <c r="O47" s="47">
        <f t="shared" si="9"/>
        <v>51.1826544021025</v>
      </c>
      <c r="P47" s="9"/>
    </row>
    <row r="48" spans="1:16">
      <c r="A48" s="12"/>
      <c r="B48" s="25">
        <v>361.2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387219</v>
      </c>
      <c r="L48" s="46">
        <v>0</v>
      </c>
      <c r="M48" s="46">
        <v>0</v>
      </c>
      <c r="N48" s="46">
        <f t="shared" ref="N48:N55" si="12">SUM(D48:M48)</f>
        <v>387219</v>
      </c>
      <c r="O48" s="47">
        <f t="shared" si="9"/>
        <v>36.344940867279895</v>
      </c>
      <c r="P48" s="9"/>
    </row>
    <row r="49" spans="1:119">
      <c r="A49" s="12"/>
      <c r="B49" s="25">
        <v>361.3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-3770909</v>
      </c>
      <c r="L49" s="46">
        <v>0</v>
      </c>
      <c r="M49" s="46">
        <v>0</v>
      </c>
      <c r="N49" s="46">
        <f t="shared" si="12"/>
        <v>-3770909</v>
      </c>
      <c r="O49" s="47">
        <f t="shared" si="9"/>
        <v>-353.94302609348603</v>
      </c>
      <c r="P49" s="9"/>
    </row>
    <row r="50" spans="1:119">
      <c r="A50" s="12"/>
      <c r="B50" s="25">
        <v>361.4</v>
      </c>
      <c r="C50" s="20" t="s">
        <v>116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-4054</v>
      </c>
      <c r="L50" s="46">
        <v>0</v>
      </c>
      <c r="M50" s="46">
        <v>0</v>
      </c>
      <c r="N50" s="46">
        <f t="shared" si="12"/>
        <v>-4054</v>
      </c>
      <c r="O50" s="47">
        <f t="shared" si="9"/>
        <v>-0.38051436080345408</v>
      </c>
      <c r="P50" s="9"/>
    </row>
    <row r="51" spans="1:119">
      <c r="A51" s="12"/>
      <c r="B51" s="25">
        <v>362</v>
      </c>
      <c r="C51" s="20" t="s">
        <v>59</v>
      </c>
      <c r="D51" s="46">
        <v>99970</v>
      </c>
      <c r="E51" s="46">
        <v>180000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279970</v>
      </c>
      <c r="O51" s="47">
        <f t="shared" si="9"/>
        <v>26.278393091796509</v>
      </c>
      <c r="P51" s="9"/>
    </row>
    <row r="52" spans="1:119">
      <c r="A52" s="12"/>
      <c r="B52" s="25">
        <v>365</v>
      </c>
      <c r="C52" s="20" t="s">
        <v>60</v>
      </c>
      <c r="D52" s="46">
        <v>54273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-7634</v>
      </c>
      <c r="K52" s="46">
        <v>0</v>
      </c>
      <c r="L52" s="46">
        <v>0</v>
      </c>
      <c r="M52" s="46">
        <v>0</v>
      </c>
      <c r="N52" s="46">
        <f t="shared" si="12"/>
        <v>46639</v>
      </c>
      <c r="O52" s="47">
        <f t="shared" si="9"/>
        <v>4.3776046555284402</v>
      </c>
      <c r="P52" s="9"/>
    </row>
    <row r="53" spans="1:119">
      <c r="A53" s="12"/>
      <c r="B53" s="25">
        <v>366</v>
      </c>
      <c r="C53" s="20" t="s">
        <v>106</v>
      </c>
      <c r="D53" s="46">
        <v>0</v>
      </c>
      <c r="E53" s="46">
        <v>15570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15570</v>
      </c>
      <c r="O53" s="47">
        <f t="shared" si="9"/>
        <v>1.4614229397409424</v>
      </c>
      <c r="P53" s="9"/>
    </row>
    <row r="54" spans="1:119">
      <c r="A54" s="12"/>
      <c r="B54" s="25">
        <v>368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1166960</v>
      </c>
      <c r="L54" s="46">
        <v>0</v>
      </c>
      <c r="M54" s="46">
        <v>0</v>
      </c>
      <c r="N54" s="46">
        <f t="shared" si="12"/>
        <v>1166960</v>
      </c>
      <c r="O54" s="47">
        <f t="shared" si="9"/>
        <v>109.53256992678806</v>
      </c>
      <c r="P54" s="9"/>
    </row>
    <row r="55" spans="1:119">
      <c r="A55" s="12"/>
      <c r="B55" s="25">
        <v>369.9</v>
      </c>
      <c r="C55" s="20" t="s">
        <v>62</v>
      </c>
      <c r="D55" s="46">
        <v>9082</v>
      </c>
      <c r="E55" s="46">
        <v>63841</v>
      </c>
      <c r="F55" s="46">
        <v>0</v>
      </c>
      <c r="G55" s="46">
        <v>0</v>
      </c>
      <c r="H55" s="46">
        <v>0</v>
      </c>
      <c r="I55" s="46">
        <v>0</v>
      </c>
      <c r="J55" s="46">
        <v>33778</v>
      </c>
      <c r="K55" s="46">
        <v>0</v>
      </c>
      <c r="L55" s="46">
        <v>0</v>
      </c>
      <c r="M55" s="46">
        <v>0</v>
      </c>
      <c r="N55" s="46">
        <f t="shared" si="12"/>
        <v>106701</v>
      </c>
      <c r="O55" s="47">
        <f t="shared" si="9"/>
        <v>10.015111695137977</v>
      </c>
      <c r="P55" s="9"/>
    </row>
    <row r="56" spans="1:119" ht="15.75">
      <c r="A56" s="29" t="s">
        <v>40</v>
      </c>
      <c r="B56" s="30"/>
      <c r="C56" s="31"/>
      <c r="D56" s="32">
        <f t="shared" ref="D56:M56" si="13">SUM(D57:D57)</f>
        <v>2517616</v>
      </c>
      <c r="E56" s="32">
        <f t="shared" si="13"/>
        <v>1331</v>
      </c>
      <c r="F56" s="32">
        <f t="shared" si="13"/>
        <v>435328</v>
      </c>
      <c r="G56" s="32">
        <f t="shared" si="13"/>
        <v>354644</v>
      </c>
      <c r="H56" s="32">
        <f t="shared" si="13"/>
        <v>0</v>
      </c>
      <c r="I56" s="32">
        <f t="shared" si="13"/>
        <v>0</v>
      </c>
      <c r="J56" s="32">
        <f t="shared" si="13"/>
        <v>100554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>SUM(D56:M56)</f>
        <v>3409473</v>
      </c>
      <c r="O56" s="45">
        <f t="shared" si="9"/>
        <v>320.01811526187345</v>
      </c>
      <c r="P56" s="9"/>
    </row>
    <row r="57" spans="1:119" ht="15.75" thickBot="1">
      <c r="A57" s="12"/>
      <c r="B57" s="25">
        <v>381</v>
      </c>
      <c r="C57" s="20" t="s">
        <v>63</v>
      </c>
      <c r="D57" s="46">
        <v>2517616</v>
      </c>
      <c r="E57" s="46">
        <v>1331</v>
      </c>
      <c r="F57" s="46">
        <v>435328</v>
      </c>
      <c r="G57" s="46">
        <v>354644</v>
      </c>
      <c r="H57" s="46">
        <v>0</v>
      </c>
      <c r="I57" s="46">
        <v>0</v>
      </c>
      <c r="J57" s="46">
        <v>100554</v>
      </c>
      <c r="K57" s="46">
        <v>0</v>
      </c>
      <c r="L57" s="46">
        <v>0</v>
      </c>
      <c r="M57" s="46">
        <v>0</v>
      </c>
      <c r="N57" s="46">
        <f>SUM(D57:M57)</f>
        <v>3409473</v>
      </c>
      <c r="O57" s="47">
        <f t="shared" si="9"/>
        <v>320.01811526187345</v>
      </c>
      <c r="P57" s="9"/>
    </row>
    <row r="58" spans="1:119" ht="16.5" thickBot="1">
      <c r="A58" s="14" t="s">
        <v>50</v>
      </c>
      <c r="B58" s="23"/>
      <c r="C58" s="22"/>
      <c r="D58" s="15">
        <f t="shared" ref="D58:M58" si="14">SUM(D5,D15,D21,D31,D41,D46,D56)</f>
        <v>12368596</v>
      </c>
      <c r="E58" s="15">
        <f t="shared" si="14"/>
        <v>3463634</v>
      </c>
      <c r="F58" s="15">
        <f t="shared" si="14"/>
        <v>1072026</v>
      </c>
      <c r="G58" s="15">
        <f t="shared" si="14"/>
        <v>1215913</v>
      </c>
      <c r="H58" s="15">
        <f t="shared" si="14"/>
        <v>0</v>
      </c>
      <c r="I58" s="15">
        <f t="shared" si="14"/>
        <v>2969963</v>
      </c>
      <c r="J58" s="15">
        <f t="shared" si="14"/>
        <v>2421840</v>
      </c>
      <c r="K58" s="15">
        <f t="shared" si="14"/>
        <v>-1971427</v>
      </c>
      <c r="L58" s="15">
        <f t="shared" si="14"/>
        <v>38929</v>
      </c>
      <c r="M58" s="15">
        <f t="shared" si="14"/>
        <v>0</v>
      </c>
      <c r="N58" s="15">
        <f>SUM(D58:M58)</f>
        <v>21579474</v>
      </c>
      <c r="O58" s="38">
        <f t="shared" si="9"/>
        <v>2025.4809461235218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117</v>
      </c>
      <c r="M60" s="48"/>
      <c r="N60" s="48"/>
      <c r="O60" s="43">
        <v>10654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83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8"/>
      <c r="M3" s="69"/>
      <c r="N3" s="36"/>
      <c r="O3" s="37"/>
      <c r="P3" s="70" t="s">
        <v>154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155</v>
      </c>
      <c r="N4" s="35" t="s">
        <v>10</v>
      </c>
      <c r="O4" s="35" t="s">
        <v>156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157</v>
      </c>
      <c r="B5" s="26"/>
      <c r="C5" s="26"/>
      <c r="D5" s="27">
        <f t="shared" ref="D5:N5" si="0">SUM(D6:D13)</f>
        <v>11178991</v>
      </c>
      <c r="E5" s="27">
        <f t="shared" si="0"/>
        <v>243673</v>
      </c>
      <c r="F5" s="27">
        <f t="shared" si="0"/>
        <v>456824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11879488</v>
      </c>
      <c r="P5" s="33">
        <f t="shared" ref="P5:P36" si="1">(O5/P$73)</f>
        <v>1028.7052303429166</v>
      </c>
      <c r="Q5" s="6"/>
    </row>
    <row r="6" spans="1:134">
      <c r="A6" s="12"/>
      <c r="B6" s="25">
        <v>311</v>
      </c>
      <c r="C6" s="20" t="s">
        <v>3</v>
      </c>
      <c r="D6" s="46">
        <v>9558415</v>
      </c>
      <c r="E6" s="46">
        <v>0</v>
      </c>
      <c r="F6" s="46">
        <v>456824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10015239</v>
      </c>
      <c r="P6" s="47">
        <f t="shared" si="1"/>
        <v>867.27043643921024</v>
      </c>
      <c r="Q6" s="9"/>
    </row>
    <row r="7" spans="1:134">
      <c r="A7" s="12"/>
      <c r="B7" s="25">
        <v>312.41000000000003</v>
      </c>
      <c r="C7" s="20" t="s">
        <v>158</v>
      </c>
      <c r="D7" s="46">
        <v>0</v>
      </c>
      <c r="E7" s="46">
        <v>176780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176780</v>
      </c>
      <c r="P7" s="47">
        <f t="shared" si="1"/>
        <v>15.308278489781781</v>
      </c>
      <c r="Q7" s="9"/>
    </row>
    <row r="8" spans="1:134">
      <c r="A8" s="12"/>
      <c r="B8" s="25">
        <v>312.43</v>
      </c>
      <c r="C8" s="20" t="s">
        <v>159</v>
      </c>
      <c r="D8" s="46">
        <v>0</v>
      </c>
      <c r="E8" s="46">
        <v>66893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66893</v>
      </c>
      <c r="P8" s="47">
        <f t="shared" si="1"/>
        <v>5.7926047800484932</v>
      </c>
      <c r="Q8" s="9"/>
    </row>
    <row r="9" spans="1:134">
      <c r="A9" s="12"/>
      <c r="B9" s="25">
        <v>314.10000000000002</v>
      </c>
      <c r="C9" s="20" t="s">
        <v>13</v>
      </c>
      <c r="D9" s="46">
        <v>931633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931633</v>
      </c>
      <c r="P9" s="47">
        <f t="shared" si="1"/>
        <v>80.674835469345339</v>
      </c>
      <c r="Q9" s="9"/>
    </row>
    <row r="10" spans="1:134">
      <c r="A10" s="12"/>
      <c r="B10" s="25">
        <v>314.3</v>
      </c>
      <c r="C10" s="20" t="s">
        <v>14</v>
      </c>
      <c r="D10" s="46">
        <v>176698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176698</v>
      </c>
      <c r="P10" s="47">
        <f t="shared" si="1"/>
        <v>15.301177693107032</v>
      </c>
      <c r="Q10" s="9"/>
    </row>
    <row r="11" spans="1:134">
      <c r="A11" s="12"/>
      <c r="B11" s="25">
        <v>314.39999999999998</v>
      </c>
      <c r="C11" s="20" t="s">
        <v>15</v>
      </c>
      <c r="D11" s="46">
        <v>31469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31469</v>
      </c>
      <c r="P11" s="47">
        <f t="shared" si="1"/>
        <v>2.7250606165569797</v>
      </c>
      <c r="Q11" s="9"/>
    </row>
    <row r="12" spans="1:134">
      <c r="A12" s="12"/>
      <c r="B12" s="25">
        <v>315.10000000000002</v>
      </c>
      <c r="C12" s="20" t="s">
        <v>160</v>
      </c>
      <c r="D12" s="46">
        <v>406471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406471</v>
      </c>
      <c r="P12" s="47">
        <f t="shared" si="1"/>
        <v>35.19838933148597</v>
      </c>
      <c r="Q12" s="9"/>
    </row>
    <row r="13" spans="1:134">
      <c r="A13" s="12"/>
      <c r="B13" s="25">
        <v>316</v>
      </c>
      <c r="C13" s="20" t="s">
        <v>95</v>
      </c>
      <c r="D13" s="46">
        <v>74305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74305</v>
      </c>
      <c r="P13" s="47">
        <f t="shared" si="1"/>
        <v>6.4344475233806717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SUM(D15:D22)</f>
        <v>1853858</v>
      </c>
      <c r="E14" s="32">
        <f t="shared" si="3"/>
        <v>39142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20978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1913978</v>
      </c>
      <c r="P14" s="45">
        <f t="shared" si="1"/>
        <v>165.74108070661586</v>
      </c>
      <c r="Q14" s="10"/>
    </row>
    <row r="15" spans="1:134">
      <c r="A15" s="12"/>
      <c r="B15" s="25">
        <v>322</v>
      </c>
      <c r="C15" s="20" t="s">
        <v>161</v>
      </c>
      <c r="D15" s="46">
        <v>958077</v>
      </c>
      <c r="E15" s="46">
        <v>39142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997219</v>
      </c>
      <c r="P15" s="47">
        <f t="shared" si="1"/>
        <v>86.354260478004846</v>
      </c>
      <c r="Q15" s="9"/>
    </row>
    <row r="16" spans="1:134">
      <c r="A16" s="12"/>
      <c r="B16" s="25">
        <v>322.89999999999998</v>
      </c>
      <c r="C16" s="20" t="s">
        <v>162</v>
      </c>
      <c r="D16" s="46">
        <v>78783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78783</v>
      </c>
      <c r="P16" s="47">
        <f t="shared" si="1"/>
        <v>6.8222202978870801</v>
      </c>
      <c r="Q16" s="9"/>
    </row>
    <row r="17" spans="1:17">
      <c r="A17" s="12"/>
      <c r="B17" s="25">
        <v>323.10000000000002</v>
      </c>
      <c r="C17" s="20" t="s">
        <v>19</v>
      </c>
      <c r="D17" s="46">
        <v>657631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657631</v>
      </c>
      <c r="P17" s="47">
        <f t="shared" si="1"/>
        <v>56.94760997575338</v>
      </c>
      <c r="Q17" s="9"/>
    </row>
    <row r="18" spans="1:17">
      <c r="A18" s="12"/>
      <c r="B18" s="25">
        <v>323.39999999999998</v>
      </c>
      <c r="C18" s="20" t="s">
        <v>20</v>
      </c>
      <c r="D18" s="46">
        <v>16688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16688</v>
      </c>
      <c r="P18" s="47">
        <f t="shared" si="1"/>
        <v>1.4450987183927952</v>
      </c>
      <c r="Q18" s="9"/>
    </row>
    <row r="19" spans="1:17">
      <c r="A19" s="12"/>
      <c r="B19" s="25">
        <v>323.7</v>
      </c>
      <c r="C19" s="20" t="s">
        <v>21</v>
      </c>
      <c r="D19" s="46">
        <v>12296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12296</v>
      </c>
      <c r="P19" s="47">
        <f t="shared" si="1"/>
        <v>1.0647731208867337</v>
      </c>
      <c r="Q19" s="9"/>
    </row>
    <row r="20" spans="1:17">
      <c r="A20" s="12"/>
      <c r="B20" s="25">
        <v>325.10000000000002</v>
      </c>
      <c r="C20" s="20" t="s">
        <v>139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4685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4685</v>
      </c>
      <c r="P20" s="47">
        <f t="shared" si="1"/>
        <v>0.40569795635607897</v>
      </c>
      <c r="Q20" s="9"/>
    </row>
    <row r="21" spans="1:17">
      <c r="A21" s="12"/>
      <c r="B21" s="25">
        <v>325.2</v>
      </c>
      <c r="C21" s="20" t="s">
        <v>144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16293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16293</v>
      </c>
      <c r="P21" s="47">
        <f t="shared" si="1"/>
        <v>1.4108936612400416</v>
      </c>
      <c r="Q21" s="9"/>
    </row>
    <row r="22" spans="1:17">
      <c r="A22" s="12"/>
      <c r="B22" s="25">
        <v>329.5</v>
      </c>
      <c r="C22" s="20" t="s">
        <v>163</v>
      </c>
      <c r="D22" s="46">
        <v>130383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130383</v>
      </c>
      <c r="P22" s="47">
        <f t="shared" si="1"/>
        <v>11.290526498094907</v>
      </c>
      <c r="Q22" s="9"/>
    </row>
    <row r="23" spans="1:17" ht="15.75">
      <c r="A23" s="29" t="s">
        <v>164</v>
      </c>
      <c r="B23" s="30"/>
      <c r="C23" s="31"/>
      <c r="D23" s="32">
        <f t="shared" ref="D23:N23" si="5">SUM(D24:D36)</f>
        <v>1249674</v>
      </c>
      <c r="E23" s="32">
        <f t="shared" si="5"/>
        <v>3504803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6000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 t="shared" ref="O23:O29" si="6">SUM(D23:N23)</f>
        <v>4760477</v>
      </c>
      <c r="P23" s="45">
        <f t="shared" si="1"/>
        <v>412.2338933148597</v>
      </c>
      <c r="Q23" s="10"/>
    </row>
    <row r="24" spans="1:17">
      <c r="A24" s="12"/>
      <c r="B24" s="25">
        <v>331.1</v>
      </c>
      <c r="C24" s="20" t="s">
        <v>165</v>
      </c>
      <c r="D24" s="46">
        <v>0</v>
      </c>
      <c r="E24" s="46">
        <v>2601794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2601794</v>
      </c>
      <c r="P24" s="47">
        <f t="shared" si="1"/>
        <v>225.30256321440942</v>
      </c>
      <c r="Q24" s="9"/>
    </row>
    <row r="25" spans="1:17">
      <c r="A25" s="12"/>
      <c r="B25" s="25">
        <v>334.49</v>
      </c>
      <c r="C25" s="20" t="s">
        <v>166</v>
      </c>
      <c r="D25" s="46">
        <v>0</v>
      </c>
      <c r="E25" s="46">
        <v>258459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258459</v>
      </c>
      <c r="P25" s="47">
        <f t="shared" si="1"/>
        <v>22.381278143401456</v>
      </c>
      <c r="Q25" s="9"/>
    </row>
    <row r="26" spans="1:17">
      <c r="A26" s="12"/>
      <c r="B26" s="25">
        <v>335.125</v>
      </c>
      <c r="C26" s="20" t="s">
        <v>167</v>
      </c>
      <c r="D26" s="46">
        <v>301011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301011</v>
      </c>
      <c r="P26" s="47">
        <f t="shared" si="1"/>
        <v>26.066072047107724</v>
      </c>
      <c r="Q26" s="9"/>
    </row>
    <row r="27" spans="1:17">
      <c r="A27" s="12"/>
      <c r="B27" s="25">
        <v>335.14</v>
      </c>
      <c r="C27" s="20" t="s">
        <v>119</v>
      </c>
      <c r="D27" s="46">
        <v>133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133</v>
      </c>
      <c r="P27" s="47">
        <f t="shared" si="1"/>
        <v>1.1517145826117077E-2</v>
      </c>
      <c r="Q27" s="9"/>
    </row>
    <row r="28" spans="1:17">
      <c r="A28" s="12"/>
      <c r="B28" s="25">
        <v>335.15</v>
      </c>
      <c r="C28" s="20" t="s">
        <v>97</v>
      </c>
      <c r="D28" s="46">
        <v>734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734</v>
      </c>
      <c r="P28" s="47">
        <f t="shared" si="1"/>
        <v>6.3560789747142368E-2</v>
      </c>
      <c r="Q28" s="9"/>
    </row>
    <row r="29" spans="1:17">
      <c r="A29" s="12"/>
      <c r="B29" s="25">
        <v>335.18</v>
      </c>
      <c r="C29" s="20" t="s">
        <v>168</v>
      </c>
      <c r="D29" s="46">
        <v>885175</v>
      </c>
      <c r="E29" s="46">
        <v>496027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1381202</v>
      </c>
      <c r="P29" s="47">
        <f t="shared" si="1"/>
        <v>119.60529961898165</v>
      </c>
      <c r="Q29" s="9"/>
    </row>
    <row r="30" spans="1:17">
      <c r="A30" s="12"/>
      <c r="B30" s="25">
        <v>335.43</v>
      </c>
      <c r="C30" s="20" t="s">
        <v>169</v>
      </c>
      <c r="D30" s="46">
        <v>0</v>
      </c>
      <c r="E30" s="46">
        <v>83667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5" si="7">SUM(D30:N30)</f>
        <v>83667</v>
      </c>
      <c r="P30" s="47">
        <f t="shared" si="1"/>
        <v>7.2451506754416348</v>
      </c>
      <c r="Q30" s="9"/>
    </row>
    <row r="31" spans="1:17">
      <c r="A31" s="12"/>
      <c r="B31" s="25">
        <v>335.45</v>
      </c>
      <c r="C31" s="20" t="s">
        <v>170</v>
      </c>
      <c r="D31" s="46">
        <v>0</v>
      </c>
      <c r="E31" s="46">
        <v>16468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16468</v>
      </c>
      <c r="P31" s="47">
        <f t="shared" si="1"/>
        <v>1.4260478004849324</v>
      </c>
      <c r="Q31" s="9"/>
    </row>
    <row r="32" spans="1:17">
      <c r="A32" s="12"/>
      <c r="B32" s="25">
        <v>337.2</v>
      </c>
      <c r="C32" s="20" t="s">
        <v>120</v>
      </c>
      <c r="D32" s="46">
        <v>0</v>
      </c>
      <c r="E32" s="46">
        <v>46909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46909</v>
      </c>
      <c r="P32" s="47">
        <f t="shared" si="1"/>
        <v>4.0620886733633528</v>
      </c>
      <c r="Q32" s="9"/>
    </row>
    <row r="33" spans="1:17">
      <c r="A33" s="12"/>
      <c r="B33" s="25">
        <v>337.7</v>
      </c>
      <c r="C33" s="20" t="s">
        <v>101</v>
      </c>
      <c r="D33" s="46">
        <v>0</v>
      </c>
      <c r="E33" s="46">
        <v>1479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1479</v>
      </c>
      <c r="P33" s="47">
        <f t="shared" si="1"/>
        <v>0.12807412538967786</v>
      </c>
      <c r="Q33" s="9"/>
    </row>
    <row r="34" spans="1:17">
      <c r="A34" s="12"/>
      <c r="B34" s="25">
        <v>337.9</v>
      </c>
      <c r="C34" s="20" t="s">
        <v>77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6000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6000</v>
      </c>
      <c r="P34" s="47">
        <f t="shared" si="1"/>
        <v>0.51957048839625908</v>
      </c>
      <c r="Q34" s="9"/>
    </row>
    <row r="35" spans="1:17">
      <c r="A35" s="12"/>
      <c r="B35" s="25">
        <v>338</v>
      </c>
      <c r="C35" s="20" t="s">
        <v>33</v>
      </c>
      <c r="D35" s="46">
        <v>32905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32905</v>
      </c>
      <c r="P35" s="47">
        <f t="shared" si="1"/>
        <v>2.8494111534464843</v>
      </c>
      <c r="Q35" s="9"/>
    </row>
    <row r="36" spans="1:17">
      <c r="A36" s="12"/>
      <c r="B36" s="25">
        <v>339</v>
      </c>
      <c r="C36" s="20" t="s">
        <v>121</v>
      </c>
      <c r="D36" s="46">
        <v>29716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29716</v>
      </c>
      <c r="P36" s="47">
        <f t="shared" si="1"/>
        <v>2.5732594388638725</v>
      </c>
      <c r="Q36" s="9"/>
    </row>
    <row r="37" spans="1:17" ht="15.75">
      <c r="A37" s="29" t="s">
        <v>38</v>
      </c>
      <c r="B37" s="30"/>
      <c r="C37" s="31"/>
      <c r="D37" s="32">
        <f t="shared" ref="D37:N37" si="8">SUM(D38:D50)</f>
        <v>1670113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3816187</v>
      </c>
      <c r="J37" s="32">
        <f t="shared" si="8"/>
        <v>2123728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8"/>
        <v>0</v>
      </c>
      <c r="O37" s="32">
        <f>SUM(D37:N37)</f>
        <v>7610028</v>
      </c>
      <c r="P37" s="45">
        <f t="shared" ref="P37:P68" si="9">(O37/P$73)</f>
        <v>658.99099411153452</v>
      </c>
      <c r="Q37" s="10"/>
    </row>
    <row r="38" spans="1:17">
      <c r="A38" s="12"/>
      <c r="B38" s="25">
        <v>341.2</v>
      </c>
      <c r="C38" s="20" t="s">
        <v>122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2083133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50" si="10">SUM(D38:N38)</f>
        <v>2083133</v>
      </c>
      <c r="P38" s="47">
        <f t="shared" si="9"/>
        <v>180.38907170072738</v>
      </c>
      <c r="Q38" s="9"/>
    </row>
    <row r="39" spans="1:17">
      <c r="A39" s="12"/>
      <c r="B39" s="25">
        <v>341.9</v>
      </c>
      <c r="C39" s="20" t="s">
        <v>102</v>
      </c>
      <c r="D39" s="46">
        <v>50928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50928</v>
      </c>
      <c r="P39" s="47">
        <f t="shared" si="9"/>
        <v>4.410114305507447</v>
      </c>
      <c r="Q39" s="9"/>
    </row>
    <row r="40" spans="1:17">
      <c r="A40" s="12"/>
      <c r="B40" s="25">
        <v>342.1</v>
      </c>
      <c r="C40" s="20" t="s">
        <v>43</v>
      </c>
      <c r="D40" s="46">
        <v>649522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649522</v>
      </c>
      <c r="P40" s="47">
        <f t="shared" si="9"/>
        <v>56.245410460685832</v>
      </c>
      <c r="Q40" s="9"/>
    </row>
    <row r="41" spans="1:17">
      <c r="A41" s="12"/>
      <c r="B41" s="25">
        <v>343.4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3244993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3244993</v>
      </c>
      <c r="P41" s="47">
        <f t="shared" si="9"/>
        <v>281.00043297540702</v>
      </c>
      <c r="Q41" s="9"/>
    </row>
    <row r="42" spans="1:17">
      <c r="A42" s="12"/>
      <c r="B42" s="25">
        <v>343.9</v>
      </c>
      <c r="C42" s="20" t="s">
        <v>46</v>
      </c>
      <c r="D42" s="46">
        <v>40266</v>
      </c>
      <c r="E42" s="46">
        <v>0</v>
      </c>
      <c r="F42" s="46">
        <v>0</v>
      </c>
      <c r="G42" s="46">
        <v>0</v>
      </c>
      <c r="H42" s="46">
        <v>0</v>
      </c>
      <c r="I42" s="46">
        <v>571194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611460</v>
      </c>
      <c r="P42" s="47">
        <f t="shared" si="9"/>
        <v>52.949428472462763</v>
      </c>
      <c r="Q42" s="9"/>
    </row>
    <row r="43" spans="1:17">
      <c r="A43" s="12"/>
      <c r="B43" s="25">
        <v>344.5</v>
      </c>
      <c r="C43" s="20" t="s">
        <v>103</v>
      </c>
      <c r="D43" s="46">
        <v>429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429</v>
      </c>
      <c r="P43" s="47">
        <f t="shared" si="9"/>
        <v>3.7149289920332527E-2</v>
      </c>
      <c r="Q43" s="9"/>
    </row>
    <row r="44" spans="1:17">
      <c r="A44" s="12"/>
      <c r="B44" s="25">
        <v>344.9</v>
      </c>
      <c r="C44" s="20" t="s">
        <v>130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40595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40595</v>
      </c>
      <c r="P44" s="47">
        <f t="shared" si="9"/>
        <v>3.5153273294076897</v>
      </c>
      <c r="Q44" s="9"/>
    </row>
    <row r="45" spans="1:17">
      <c r="A45" s="12"/>
      <c r="B45" s="25">
        <v>347.1</v>
      </c>
      <c r="C45" s="20" t="s">
        <v>48</v>
      </c>
      <c r="D45" s="46">
        <v>4448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4448</v>
      </c>
      <c r="P45" s="47">
        <f t="shared" si="9"/>
        <v>0.38517492206442672</v>
      </c>
      <c r="Q45" s="9"/>
    </row>
    <row r="46" spans="1:17">
      <c r="A46" s="12"/>
      <c r="B46" s="25">
        <v>347.2</v>
      </c>
      <c r="C46" s="20" t="s">
        <v>49</v>
      </c>
      <c r="D46" s="46">
        <v>798160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798160</v>
      </c>
      <c r="P46" s="47">
        <f t="shared" si="9"/>
        <v>69.116730169726353</v>
      </c>
      <c r="Q46" s="9"/>
    </row>
    <row r="47" spans="1:17">
      <c r="A47" s="12"/>
      <c r="B47" s="25">
        <v>347.4</v>
      </c>
      <c r="C47" s="20" t="s">
        <v>131</v>
      </c>
      <c r="D47" s="46">
        <v>635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635</v>
      </c>
      <c r="P47" s="47">
        <f t="shared" si="9"/>
        <v>5.4987876688604088E-2</v>
      </c>
      <c r="Q47" s="9"/>
    </row>
    <row r="48" spans="1:17">
      <c r="A48" s="12"/>
      <c r="B48" s="25">
        <v>347.5</v>
      </c>
      <c r="C48" s="20" t="s">
        <v>132</v>
      </c>
      <c r="D48" s="46">
        <v>80548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80548</v>
      </c>
      <c r="P48" s="47">
        <f t="shared" si="9"/>
        <v>6.9750606165569797</v>
      </c>
      <c r="Q48" s="9"/>
    </row>
    <row r="49" spans="1:17">
      <c r="A49" s="12"/>
      <c r="B49" s="25">
        <v>347.9</v>
      </c>
      <c r="C49" s="20" t="s">
        <v>88</v>
      </c>
      <c r="D49" s="46">
        <v>45014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45014</v>
      </c>
      <c r="P49" s="47">
        <f t="shared" si="9"/>
        <v>3.8979909941115345</v>
      </c>
      <c r="Q49" s="9"/>
    </row>
    <row r="50" spans="1:17">
      <c r="A50" s="12"/>
      <c r="B50" s="25">
        <v>349</v>
      </c>
      <c r="C50" s="20" t="s">
        <v>171</v>
      </c>
      <c r="D50" s="46">
        <v>163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163</v>
      </c>
      <c r="P50" s="47">
        <f t="shared" si="9"/>
        <v>1.4114998268098372E-2</v>
      </c>
      <c r="Q50" s="9"/>
    </row>
    <row r="51" spans="1:17" ht="15.75">
      <c r="A51" s="29" t="s">
        <v>39</v>
      </c>
      <c r="B51" s="30"/>
      <c r="C51" s="31"/>
      <c r="D51" s="32">
        <f t="shared" ref="D51:N51" si="11">SUM(D52:D55)</f>
        <v>260825</v>
      </c>
      <c r="E51" s="32">
        <f t="shared" si="11"/>
        <v>54164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11044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1"/>
        <v>0</v>
      </c>
      <c r="O51" s="32">
        <f t="shared" ref="O51:O57" si="12">SUM(D51:N51)</f>
        <v>326033</v>
      </c>
      <c r="P51" s="45">
        <f t="shared" si="9"/>
        <v>28.232854173882924</v>
      </c>
      <c r="Q51" s="10"/>
    </row>
    <row r="52" spans="1:17">
      <c r="A52" s="13"/>
      <c r="B52" s="39">
        <v>351.5</v>
      </c>
      <c r="C52" s="21" t="s">
        <v>52</v>
      </c>
      <c r="D52" s="46">
        <v>6919</v>
      </c>
      <c r="E52" s="46">
        <v>1103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8022</v>
      </c>
      <c r="P52" s="47">
        <f t="shared" si="9"/>
        <v>0.69466574298579842</v>
      </c>
      <c r="Q52" s="9"/>
    </row>
    <row r="53" spans="1:17">
      <c r="A53" s="13"/>
      <c r="B53" s="39">
        <v>352</v>
      </c>
      <c r="C53" s="21" t="s">
        <v>53</v>
      </c>
      <c r="D53" s="46">
        <v>223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223</v>
      </c>
      <c r="P53" s="47">
        <f t="shared" si="9"/>
        <v>1.9310703152060963E-2</v>
      </c>
      <c r="Q53" s="9"/>
    </row>
    <row r="54" spans="1:17">
      <c r="A54" s="13"/>
      <c r="B54" s="39">
        <v>354</v>
      </c>
      <c r="C54" s="21" t="s">
        <v>54</v>
      </c>
      <c r="D54" s="46">
        <v>253683</v>
      </c>
      <c r="E54" s="46">
        <v>0</v>
      </c>
      <c r="F54" s="46">
        <v>0</v>
      </c>
      <c r="G54" s="46">
        <v>0</v>
      </c>
      <c r="H54" s="46">
        <v>0</v>
      </c>
      <c r="I54" s="46">
        <v>11044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264727</v>
      </c>
      <c r="P54" s="47">
        <f t="shared" si="9"/>
        <v>22.924056113612746</v>
      </c>
      <c r="Q54" s="9"/>
    </row>
    <row r="55" spans="1:17">
      <c r="A55" s="13"/>
      <c r="B55" s="39">
        <v>358.2</v>
      </c>
      <c r="C55" s="21" t="s">
        <v>133</v>
      </c>
      <c r="D55" s="46">
        <v>0</v>
      </c>
      <c r="E55" s="46">
        <v>53061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53061</v>
      </c>
      <c r="P55" s="47">
        <f t="shared" si="9"/>
        <v>4.594821614132317</v>
      </c>
      <c r="Q55" s="9"/>
    </row>
    <row r="56" spans="1:17" ht="15.75">
      <c r="A56" s="29" t="s">
        <v>4</v>
      </c>
      <c r="B56" s="30"/>
      <c r="C56" s="31"/>
      <c r="D56" s="32">
        <f t="shared" ref="D56:N56" si="13">SUM(D57:D67)</f>
        <v>276990</v>
      </c>
      <c r="E56" s="32">
        <f t="shared" si="13"/>
        <v>54682</v>
      </c>
      <c r="F56" s="32">
        <f t="shared" si="13"/>
        <v>1514</v>
      </c>
      <c r="G56" s="32">
        <f t="shared" si="13"/>
        <v>2102</v>
      </c>
      <c r="H56" s="32">
        <f t="shared" si="13"/>
        <v>0</v>
      </c>
      <c r="I56" s="32">
        <f t="shared" si="13"/>
        <v>2840</v>
      </c>
      <c r="J56" s="32">
        <f t="shared" si="13"/>
        <v>192572</v>
      </c>
      <c r="K56" s="32">
        <f t="shared" si="13"/>
        <v>12563968</v>
      </c>
      <c r="L56" s="32">
        <f t="shared" si="13"/>
        <v>1896</v>
      </c>
      <c r="M56" s="32">
        <f t="shared" si="13"/>
        <v>0</v>
      </c>
      <c r="N56" s="32">
        <f t="shared" si="13"/>
        <v>0</v>
      </c>
      <c r="O56" s="32">
        <f t="shared" si="12"/>
        <v>13096564</v>
      </c>
      <c r="P56" s="45">
        <f t="shared" si="9"/>
        <v>1134.0980256321441</v>
      </c>
      <c r="Q56" s="10"/>
    </row>
    <row r="57" spans="1:17">
      <c r="A57" s="12"/>
      <c r="B57" s="25">
        <v>361.1</v>
      </c>
      <c r="C57" s="20" t="s">
        <v>56</v>
      </c>
      <c r="D57" s="46">
        <v>16035</v>
      </c>
      <c r="E57" s="46">
        <v>4514</v>
      </c>
      <c r="F57" s="46">
        <v>1514</v>
      </c>
      <c r="G57" s="46">
        <v>2102</v>
      </c>
      <c r="H57" s="46">
        <v>0</v>
      </c>
      <c r="I57" s="46">
        <v>2083</v>
      </c>
      <c r="J57" s="46">
        <v>2968</v>
      </c>
      <c r="K57" s="46">
        <v>698535</v>
      </c>
      <c r="L57" s="46">
        <v>1896</v>
      </c>
      <c r="M57" s="46">
        <v>0</v>
      </c>
      <c r="N57" s="46">
        <v>0</v>
      </c>
      <c r="O57" s="46">
        <f t="shared" si="12"/>
        <v>729647</v>
      </c>
      <c r="P57" s="47">
        <f t="shared" si="9"/>
        <v>63.183841357810877</v>
      </c>
      <c r="Q57" s="9"/>
    </row>
    <row r="58" spans="1:17">
      <c r="A58" s="12"/>
      <c r="B58" s="25">
        <v>361.2</v>
      </c>
      <c r="C58" s="20" t="s">
        <v>57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1498114</v>
      </c>
      <c r="L58" s="46">
        <v>0</v>
      </c>
      <c r="M58" s="46">
        <v>0</v>
      </c>
      <c r="N58" s="46">
        <v>0</v>
      </c>
      <c r="O58" s="46">
        <f t="shared" ref="O58:O67" si="14">SUM(D58:N58)</f>
        <v>1498114</v>
      </c>
      <c r="P58" s="47">
        <f t="shared" si="9"/>
        <v>129.72930377554556</v>
      </c>
      <c r="Q58" s="9"/>
    </row>
    <row r="59" spans="1:17">
      <c r="A59" s="12"/>
      <c r="B59" s="25">
        <v>361.3</v>
      </c>
      <c r="C59" s="20" t="s">
        <v>58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5754256</v>
      </c>
      <c r="L59" s="46">
        <v>0</v>
      </c>
      <c r="M59" s="46">
        <v>0</v>
      </c>
      <c r="N59" s="46">
        <v>0</v>
      </c>
      <c r="O59" s="46">
        <f t="shared" si="14"/>
        <v>5754256</v>
      </c>
      <c r="P59" s="47">
        <f t="shared" si="9"/>
        <v>498.29026671285072</v>
      </c>
      <c r="Q59" s="9"/>
    </row>
    <row r="60" spans="1:17">
      <c r="A60" s="12"/>
      <c r="B60" s="25">
        <v>361.4</v>
      </c>
      <c r="C60" s="20" t="s">
        <v>104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2208936</v>
      </c>
      <c r="L60" s="46">
        <v>0</v>
      </c>
      <c r="M60" s="46">
        <v>0</v>
      </c>
      <c r="N60" s="46">
        <v>0</v>
      </c>
      <c r="O60" s="46">
        <f t="shared" si="14"/>
        <v>2208936</v>
      </c>
      <c r="P60" s="47">
        <f t="shared" si="9"/>
        <v>191.28299272601316</v>
      </c>
      <c r="Q60" s="9"/>
    </row>
    <row r="61" spans="1:17">
      <c r="A61" s="12"/>
      <c r="B61" s="25">
        <v>362</v>
      </c>
      <c r="C61" s="20" t="s">
        <v>59</v>
      </c>
      <c r="D61" s="46">
        <v>230000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230000</v>
      </c>
      <c r="P61" s="47">
        <f t="shared" si="9"/>
        <v>19.916868721856599</v>
      </c>
      <c r="Q61" s="9"/>
    </row>
    <row r="62" spans="1:17">
      <c r="A62" s="12"/>
      <c r="B62" s="25">
        <v>364</v>
      </c>
      <c r="C62" s="20" t="s">
        <v>126</v>
      </c>
      <c r="D62" s="46">
        <v>25355</v>
      </c>
      <c r="E62" s="46">
        <v>24510</v>
      </c>
      <c r="F62" s="46">
        <v>0</v>
      </c>
      <c r="G62" s="46">
        <v>0</v>
      </c>
      <c r="H62" s="46">
        <v>0</v>
      </c>
      <c r="I62" s="46">
        <v>0</v>
      </c>
      <c r="J62" s="46">
        <v>-5230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44635</v>
      </c>
      <c r="P62" s="47">
        <f t="shared" si="9"/>
        <v>3.8651714582611709</v>
      </c>
      <c r="Q62" s="9"/>
    </row>
    <row r="63" spans="1:17">
      <c r="A63" s="12"/>
      <c r="B63" s="25">
        <v>365</v>
      </c>
      <c r="C63" s="20" t="s">
        <v>105</v>
      </c>
      <c r="D63" s="46">
        <v>32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32</v>
      </c>
      <c r="P63" s="47">
        <f t="shared" si="9"/>
        <v>2.7710426047800486E-3</v>
      </c>
      <c r="Q63" s="9"/>
    </row>
    <row r="64" spans="1:17">
      <c r="A64" s="12"/>
      <c r="B64" s="25">
        <v>366</v>
      </c>
      <c r="C64" s="20" t="s">
        <v>106</v>
      </c>
      <c r="D64" s="46">
        <v>0</v>
      </c>
      <c r="E64" s="46">
        <v>25658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25658</v>
      </c>
      <c r="P64" s="47">
        <f t="shared" si="9"/>
        <v>2.2218565985452026</v>
      </c>
      <c r="Q64" s="9"/>
    </row>
    <row r="65" spans="1:120">
      <c r="A65" s="12"/>
      <c r="B65" s="25">
        <v>368</v>
      </c>
      <c r="C65" s="20" t="s">
        <v>61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2404127</v>
      </c>
      <c r="L65" s="46">
        <v>0</v>
      </c>
      <c r="M65" s="46">
        <v>0</v>
      </c>
      <c r="N65" s="46">
        <v>0</v>
      </c>
      <c r="O65" s="46">
        <f t="shared" si="14"/>
        <v>2404127</v>
      </c>
      <c r="P65" s="47">
        <f t="shared" si="9"/>
        <v>208.18557325943885</v>
      </c>
      <c r="Q65" s="9"/>
    </row>
    <row r="66" spans="1:120">
      <c r="A66" s="12"/>
      <c r="B66" s="25">
        <v>369.3</v>
      </c>
      <c r="C66" s="20" t="s">
        <v>134</v>
      </c>
      <c r="D66" s="46">
        <v>153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74367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74520</v>
      </c>
      <c r="P66" s="47">
        <f t="shared" si="9"/>
        <v>6.4530654658815383</v>
      </c>
      <c r="Q66" s="9"/>
    </row>
    <row r="67" spans="1:120">
      <c r="A67" s="12"/>
      <c r="B67" s="25">
        <v>369.9</v>
      </c>
      <c r="C67" s="20" t="s">
        <v>62</v>
      </c>
      <c r="D67" s="46">
        <v>5415</v>
      </c>
      <c r="E67" s="46">
        <v>0</v>
      </c>
      <c r="F67" s="46">
        <v>0</v>
      </c>
      <c r="G67" s="46">
        <v>0</v>
      </c>
      <c r="H67" s="46">
        <v>0</v>
      </c>
      <c r="I67" s="46">
        <v>757</v>
      </c>
      <c r="J67" s="46">
        <v>120467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126639</v>
      </c>
      <c r="P67" s="47">
        <f t="shared" si="9"/>
        <v>10.966314513335643</v>
      </c>
      <c r="Q67" s="9"/>
    </row>
    <row r="68" spans="1:120" ht="15.75">
      <c r="A68" s="29" t="s">
        <v>40</v>
      </c>
      <c r="B68" s="30"/>
      <c r="C68" s="31"/>
      <c r="D68" s="32">
        <f t="shared" ref="D68:N68" si="15">SUM(D69:D70)</f>
        <v>400000</v>
      </c>
      <c r="E68" s="32">
        <f t="shared" si="15"/>
        <v>5421</v>
      </c>
      <c r="F68" s="32">
        <f t="shared" si="15"/>
        <v>0</v>
      </c>
      <c r="G68" s="32">
        <f t="shared" si="15"/>
        <v>354550</v>
      </c>
      <c r="H68" s="32">
        <f t="shared" si="15"/>
        <v>0</v>
      </c>
      <c r="I68" s="32">
        <f t="shared" si="15"/>
        <v>63575</v>
      </c>
      <c r="J68" s="32">
        <f t="shared" si="15"/>
        <v>0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 t="shared" si="15"/>
        <v>0</v>
      </c>
      <c r="O68" s="32">
        <f>SUM(D68:N68)</f>
        <v>823546</v>
      </c>
      <c r="P68" s="45">
        <f t="shared" si="9"/>
        <v>71.315032906130938</v>
      </c>
      <c r="Q68" s="9"/>
    </row>
    <row r="69" spans="1:120">
      <c r="A69" s="12"/>
      <c r="B69" s="25">
        <v>381</v>
      </c>
      <c r="C69" s="20" t="s">
        <v>63</v>
      </c>
      <c r="D69" s="46">
        <v>0</v>
      </c>
      <c r="E69" s="46">
        <v>5421</v>
      </c>
      <c r="F69" s="46">
        <v>0</v>
      </c>
      <c r="G69" s="46">
        <v>354550</v>
      </c>
      <c r="H69" s="46">
        <v>0</v>
      </c>
      <c r="I69" s="46">
        <v>63575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>SUM(D69:N69)</f>
        <v>423546</v>
      </c>
      <c r="P69" s="47">
        <f>(O69/P$73)</f>
        <v>36.677000346380325</v>
      </c>
      <c r="Q69" s="9"/>
    </row>
    <row r="70" spans="1:120" ht="15.75" thickBot="1">
      <c r="A70" s="12"/>
      <c r="B70" s="25">
        <v>382</v>
      </c>
      <c r="C70" s="20" t="s">
        <v>127</v>
      </c>
      <c r="D70" s="46">
        <v>400000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>SUM(D70:N70)</f>
        <v>400000</v>
      </c>
      <c r="P70" s="47">
        <f>(O70/P$73)</f>
        <v>34.638032559750606</v>
      </c>
      <c r="Q70" s="9"/>
    </row>
    <row r="71" spans="1:120" ht="16.5" thickBot="1">
      <c r="A71" s="14" t="s">
        <v>50</v>
      </c>
      <c r="B71" s="23"/>
      <c r="C71" s="22"/>
      <c r="D71" s="15">
        <f t="shared" ref="D71:N71" si="16">SUM(D5,D14,D23,D37,D51,D56,D68)</f>
        <v>16890451</v>
      </c>
      <c r="E71" s="15">
        <f t="shared" si="16"/>
        <v>3901885</v>
      </c>
      <c r="F71" s="15">
        <f t="shared" si="16"/>
        <v>458338</v>
      </c>
      <c r="G71" s="15">
        <f t="shared" si="16"/>
        <v>356652</v>
      </c>
      <c r="H71" s="15">
        <f t="shared" si="16"/>
        <v>0</v>
      </c>
      <c r="I71" s="15">
        <f t="shared" si="16"/>
        <v>3914624</v>
      </c>
      <c r="J71" s="15">
        <f t="shared" si="16"/>
        <v>2322300</v>
      </c>
      <c r="K71" s="15">
        <f t="shared" si="16"/>
        <v>12563968</v>
      </c>
      <c r="L71" s="15">
        <f t="shared" si="16"/>
        <v>1896</v>
      </c>
      <c r="M71" s="15">
        <f t="shared" si="16"/>
        <v>0</v>
      </c>
      <c r="N71" s="15">
        <f t="shared" si="16"/>
        <v>0</v>
      </c>
      <c r="O71" s="15">
        <f>SUM(D71:N71)</f>
        <v>40410114</v>
      </c>
      <c r="P71" s="38">
        <f>(O71/P$73)</f>
        <v>3499.3171111880847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48" t="s">
        <v>172</v>
      </c>
      <c r="N73" s="48"/>
      <c r="O73" s="48"/>
      <c r="P73" s="43">
        <v>11548</v>
      </c>
    </row>
    <row r="74" spans="1:120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1"/>
    </row>
    <row r="75" spans="1:120" ht="15.75" customHeight="1" thickBot="1">
      <c r="A75" s="52" t="s">
        <v>83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10730745</v>
      </c>
      <c r="E5" s="27">
        <f t="shared" si="0"/>
        <v>236991</v>
      </c>
      <c r="F5" s="27">
        <f t="shared" si="0"/>
        <v>471448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11439184</v>
      </c>
      <c r="O5" s="33">
        <f t="shared" ref="O5:O36" si="1">(N5/O$73)</f>
        <v>1057.5190903207913</v>
      </c>
      <c r="P5" s="6"/>
    </row>
    <row r="6" spans="1:133">
      <c r="A6" s="12"/>
      <c r="B6" s="25">
        <v>311</v>
      </c>
      <c r="C6" s="20" t="s">
        <v>3</v>
      </c>
      <c r="D6" s="46">
        <v>9201078</v>
      </c>
      <c r="E6" s="46">
        <v>0</v>
      </c>
      <c r="F6" s="46">
        <v>471448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9672526</v>
      </c>
      <c r="O6" s="47">
        <f t="shared" si="1"/>
        <v>894.1967273735786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172077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172077</v>
      </c>
      <c r="O7" s="47">
        <f t="shared" si="1"/>
        <v>15.908015161320144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64914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64914</v>
      </c>
      <c r="O8" s="47">
        <f t="shared" si="1"/>
        <v>6.0011093648886016</v>
      </c>
      <c r="P8" s="9"/>
    </row>
    <row r="9" spans="1:133">
      <c r="A9" s="12"/>
      <c r="B9" s="25">
        <v>314.10000000000002</v>
      </c>
      <c r="C9" s="20" t="s">
        <v>13</v>
      </c>
      <c r="D9" s="46">
        <v>906659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906659</v>
      </c>
      <c r="O9" s="47">
        <f t="shared" si="1"/>
        <v>83.817971711195341</v>
      </c>
      <c r="P9" s="9"/>
    </row>
    <row r="10" spans="1:133">
      <c r="A10" s="12"/>
      <c r="B10" s="25">
        <v>314.3</v>
      </c>
      <c r="C10" s="20" t="s">
        <v>14</v>
      </c>
      <c r="D10" s="46">
        <v>177489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177489</v>
      </c>
      <c r="O10" s="47">
        <f t="shared" si="1"/>
        <v>16.408338726079318</v>
      </c>
      <c r="P10" s="9"/>
    </row>
    <row r="11" spans="1:133">
      <c r="A11" s="12"/>
      <c r="B11" s="25">
        <v>314.39999999999998</v>
      </c>
      <c r="C11" s="20" t="s">
        <v>15</v>
      </c>
      <c r="D11" s="46">
        <v>29364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29364</v>
      </c>
      <c r="O11" s="47">
        <f t="shared" si="1"/>
        <v>2.7146158824073217</v>
      </c>
      <c r="P11" s="9"/>
    </row>
    <row r="12" spans="1:133">
      <c r="A12" s="12"/>
      <c r="B12" s="25">
        <v>315</v>
      </c>
      <c r="C12" s="20" t="s">
        <v>94</v>
      </c>
      <c r="D12" s="46">
        <v>342975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342975</v>
      </c>
      <c r="O12" s="47">
        <f t="shared" si="1"/>
        <v>31.707035222335215</v>
      </c>
      <c r="P12" s="9"/>
    </row>
    <row r="13" spans="1:133">
      <c r="A13" s="12"/>
      <c r="B13" s="25">
        <v>316</v>
      </c>
      <c r="C13" s="20" t="s">
        <v>95</v>
      </c>
      <c r="D13" s="46">
        <v>73180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73180</v>
      </c>
      <c r="O13" s="47">
        <f t="shared" si="1"/>
        <v>6.7652768789867803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SUM(D15:D21)</f>
        <v>1468448</v>
      </c>
      <c r="E14" s="32">
        <f t="shared" si="3"/>
        <v>31448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38308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6" si="4">SUM(D14:M14)</f>
        <v>1538204</v>
      </c>
      <c r="O14" s="45">
        <f t="shared" si="1"/>
        <v>142.20245909216973</v>
      </c>
      <c r="P14" s="10"/>
    </row>
    <row r="15" spans="1:133">
      <c r="A15" s="12"/>
      <c r="B15" s="25">
        <v>322</v>
      </c>
      <c r="C15" s="20" t="s">
        <v>0</v>
      </c>
      <c r="D15" s="46">
        <v>676852</v>
      </c>
      <c r="E15" s="46">
        <v>31448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708300</v>
      </c>
      <c r="O15" s="47">
        <f t="shared" si="1"/>
        <v>65.480262549690309</v>
      </c>
      <c r="P15" s="9"/>
    </row>
    <row r="16" spans="1:133">
      <c r="A16" s="12"/>
      <c r="B16" s="25">
        <v>323.10000000000002</v>
      </c>
      <c r="C16" s="20" t="s">
        <v>19</v>
      </c>
      <c r="D16" s="46">
        <v>621268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621268</v>
      </c>
      <c r="O16" s="47">
        <f t="shared" si="1"/>
        <v>57.43440880096145</v>
      </c>
      <c r="P16" s="9"/>
    </row>
    <row r="17" spans="1:16">
      <c r="A17" s="12"/>
      <c r="B17" s="25">
        <v>323.39999999999998</v>
      </c>
      <c r="C17" s="20" t="s">
        <v>20</v>
      </c>
      <c r="D17" s="46">
        <v>13878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13878</v>
      </c>
      <c r="O17" s="47">
        <f t="shared" si="1"/>
        <v>1.2829804936673754</v>
      </c>
      <c r="P17" s="9"/>
    </row>
    <row r="18" spans="1:16">
      <c r="A18" s="12"/>
      <c r="B18" s="25">
        <v>323.7</v>
      </c>
      <c r="C18" s="20" t="s">
        <v>21</v>
      </c>
      <c r="D18" s="46">
        <v>15702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15702</v>
      </c>
      <c r="O18" s="47">
        <f t="shared" si="1"/>
        <v>1.4516039567347694</v>
      </c>
      <c r="P18" s="9"/>
    </row>
    <row r="19" spans="1:16">
      <c r="A19" s="12"/>
      <c r="B19" s="25">
        <v>325.10000000000002</v>
      </c>
      <c r="C19" s="20" t="s">
        <v>139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27827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27827</v>
      </c>
      <c r="O19" s="47">
        <f t="shared" si="1"/>
        <v>2.5725247295923084</v>
      </c>
      <c r="P19" s="9"/>
    </row>
    <row r="20" spans="1:16">
      <c r="A20" s="12"/>
      <c r="B20" s="25">
        <v>325.2</v>
      </c>
      <c r="C20" s="20" t="s">
        <v>144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10481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10481</v>
      </c>
      <c r="O20" s="47">
        <f t="shared" si="1"/>
        <v>0.96893778311916423</v>
      </c>
      <c r="P20" s="9"/>
    </row>
    <row r="21" spans="1:16">
      <c r="A21" s="12"/>
      <c r="B21" s="25">
        <v>329</v>
      </c>
      <c r="C21" s="20" t="s">
        <v>22</v>
      </c>
      <c r="D21" s="46">
        <v>140748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140748</v>
      </c>
      <c r="O21" s="47">
        <f t="shared" si="1"/>
        <v>13.011740778404363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SUM(D23:D35)</f>
        <v>1066900</v>
      </c>
      <c r="E22" s="32">
        <f t="shared" si="5"/>
        <v>995126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12000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2074026</v>
      </c>
      <c r="O22" s="45">
        <f t="shared" si="1"/>
        <v>191.7376352038458</v>
      </c>
      <c r="P22" s="10"/>
    </row>
    <row r="23" spans="1:16">
      <c r="A23" s="12"/>
      <c r="B23" s="25">
        <v>332</v>
      </c>
      <c r="C23" s="20" t="s">
        <v>151</v>
      </c>
      <c r="D23" s="46">
        <v>0</v>
      </c>
      <c r="E23" s="46">
        <v>383140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383140</v>
      </c>
      <c r="O23" s="47">
        <f t="shared" si="1"/>
        <v>35.420171951557734</v>
      </c>
      <c r="P23" s="9"/>
    </row>
    <row r="24" spans="1:16">
      <c r="A24" s="12"/>
      <c r="B24" s="25">
        <v>334.35</v>
      </c>
      <c r="C24" s="20" t="s">
        <v>75</v>
      </c>
      <c r="D24" s="46">
        <v>0</v>
      </c>
      <c r="E24" s="46">
        <v>40000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40000</v>
      </c>
      <c r="O24" s="47">
        <f t="shared" si="1"/>
        <v>3.6978829620042526</v>
      </c>
      <c r="P24" s="9"/>
    </row>
    <row r="25" spans="1:16">
      <c r="A25" s="12"/>
      <c r="B25" s="25">
        <v>335.12</v>
      </c>
      <c r="C25" s="20" t="s">
        <v>96</v>
      </c>
      <c r="D25" s="46">
        <v>266626</v>
      </c>
      <c r="E25" s="46">
        <v>78030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344656</v>
      </c>
      <c r="O25" s="47">
        <f t="shared" si="1"/>
        <v>31.862438753813443</v>
      </c>
      <c r="P25" s="9"/>
    </row>
    <row r="26" spans="1:16">
      <c r="A26" s="12"/>
      <c r="B26" s="25">
        <v>335.14</v>
      </c>
      <c r="C26" s="20" t="s">
        <v>119</v>
      </c>
      <c r="D26" s="46">
        <v>158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158</v>
      </c>
      <c r="O26" s="47">
        <f t="shared" si="1"/>
        <v>1.4606637699916797E-2</v>
      </c>
      <c r="P26" s="9"/>
    </row>
    <row r="27" spans="1:16">
      <c r="A27" s="12"/>
      <c r="B27" s="25">
        <v>335.15</v>
      </c>
      <c r="C27" s="20" t="s">
        <v>97</v>
      </c>
      <c r="D27" s="46">
        <v>734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734</v>
      </c>
      <c r="O27" s="47">
        <f t="shared" si="1"/>
        <v>6.7856152352778032E-2</v>
      </c>
      <c r="P27" s="9"/>
    </row>
    <row r="28" spans="1:16">
      <c r="A28" s="12"/>
      <c r="B28" s="25">
        <v>335.18</v>
      </c>
      <c r="C28" s="20" t="s">
        <v>98</v>
      </c>
      <c r="D28" s="46">
        <v>735341</v>
      </c>
      <c r="E28" s="46">
        <v>385147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1120488</v>
      </c>
      <c r="O28" s="47">
        <f t="shared" si="1"/>
        <v>103.58583710825552</v>
      </c>
      <c r="P28" s="9"/>
    </row>
    <row r="29" spans="1:16">
      <c r="A29" s="12"/>
      <c r="B29" s="25">
        <v>335.49</v>
      </c>
      <c r="C29" s="20" t="s">
        <v>100</v>
      </c>
      <c r="D29" s="46">
        <v>0</v>
      </c>
      <c r="E29" s="46">
        <v>16868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16868</v>
      </c>
      <c r="O29" s="47">
        <f t="shared" si="1"/>
        <v>1.5593972450771934</v>
      </c>
      <c r="P29" s="9"/>
    </row>
    <row r="30" spans="1:16">
      <c r="A30" s="12"/>
      <c r="B30" s="25">
        <v>337.2</v>
      </c>
      <c r="C30" s="20" t="s">
        <v>120</v>
      </c>
      <c r="D30" s="46">
        <v>0</v>
      </c>
      <c r="E30" s="46">
        <v>64685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64685</v>
      </c>
      <c r="O30" s="47">
        <f t="shared" si="1"/>
        <v>5.9799389849311266</v>
      </c>
      <c r="P30" s="9"/>
    </row>
    <row r="31" spans="1:16">
      <c r="A31" s="12"/>
      <c r="B31" s="25">
        <v>337.3</v>
      </c>
      <c r="C31" s="20" t="s">
        <v>76</v>
      </c>
      <c r="D31" s="46">
        <v>0</v>
      </c>
      <c r="E31" s="46">
        <v>24094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24094</v>
      </c>
      <c r="O31" s="47">
        <f t="shared" si="1"/>
        <v>2.2274198021632614</v>
      </c>
      <c r="P31" s="9"/>
    </row>
    <row r="32" spans="1:16">
      <c r="A32" s="12"/>
      <c r="B32" s="25">
        <v>337.5</v>
      </c>
      <c r="C32" s="20" t="s">
        <v>148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12000</v>
      </c>
      <c r="K32" s="46">
        <v>0</v>
      </c>
      <c r="L32" s="46">
        <v>0</v>
      </c>
      <c r="M32" s="46">
        <v>0</v>
      </c>
      <c r="N32" s="46">
        <f t="shared" si="4"/>
        <v>12000</v>
      </c>
      <c r="O32" s="47">
        <f t="shared" si="1"/>
        <v>1.1093648886012757</v>
      </c>
      <c r="P32" s="9"/>
    </row>
    <row r="33" spans="1:16">
      <c r="A33" s="12"/>
      <c r="B33" s="25">
        <v>337.7</v>
      </c>
      <c r="C33" s="20" t="s">
        <v>101</v>
      </c>
      <c r="D33" s="46">
        <v>0</v>
      </c>
      <c r="E33" s="46">
        <v>3162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3162</v>
      </c>
      <c r="O33" s="47">
        <f t="shared" si="1"/>
        <v>0.29231764814643618</v>
      </c>
      <c r="P33" s="9"/>
    </row>
    <row r="34" spans="1:16">
      <c r="A34" s="12"/>
      <c r="B34" s="25">
        <v>338</v>
      </c>
      <c r="C34" s="20" t="s">
        <v>33</v>
      </c>
      <c r="D34" s="46">
        <v>34351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34351</v>
      </c>
      <c r="O34" s="47">
        <f t="shared" si="1"/>
        <v>3.1756494406952021</v>
      </c>
      <c r="P34" s="9"/>
    </row>
    <row r="35" spans="1:16">
      <c r="A35" s="12"/>
      <c r="B35" s="25">
        <v>339</v>
      </c>
      <c r="C35" s="20" t="s">
        <v>121</v>
      </c>
      <c r="D35" s="46">
        <v>29690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29690</v>
      </c>
      <c r="O35" s="47">
        <f t="shared" si="1"/>
        <v>2.7447536285476564</v>
      </c>
      <c r="P35" s="9"/>
    </row>
    <row r="36" spans="1:16" ht="15.75">
      <c r="A36" s="29" t="s">
        <v>38</v>
      </c>
      <c r="B36" s="30"/>
      <c r="C36" s="31"/>
      <c r="D36" s="32">
        <f t="shared" ref="D36:M36" si="6">SUM(D37:D49)</f>
        <v>1317827</v>
      </c>
      <c r="E36" s="32">
        <f t="shared" si="6"/>
        <v>50099</v>
      </c>
      <c r="F36" s="32">
        <f t="shared" si="6"/>
        <v>0</v>
      </c>
      <c r="G36" s="32">
        <f t="shared" si="6"/>
        <v>0</v>
      </c>
      <c r="H36" s="32">
        <f t="shared" si="6"/>
        <v>0</v>
      </c>
      <c r="I36" s="32">
        <f t="shared" si="6"/>
        <v>3378920</v>
      </c>
      <c r="J36" s="32">
        <f t="shared" si="6"/>
        <v>4128027</v>
      </c>
      <c r="K36" s="32">
        <f t="shared" si="6"/>
        <v>0</v>
      </c>
      <c r="L36" s="32">
        <f t="shared" si="6"/>
        <v>0</v>
      </c>
      <c r="M36" s="32">
        <f t="shared" si="6"/>
        <v>0</v>
      </c>
      <c r="N36" s="32">
        <f t="shared" si="4"/>
        <v>8874873</v>
      </c>
      <c r="O36" s="45">
        <f t="shared" si="1"/>
        <v>820.45604141628917</v>
      </c>
      <c r="P36" s="10"/>
    </row>
    <row r="37" spans="1:16">
      <c r="A37" s="12"/>
      <c r="B37" s="25">
        <v>341.2</v>
      </c>
      <c r="C37" s="20" t="s">
        <v>122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4089951</v>
      </c>
      <c r="K37" s="46">
        <v>0</v>
      </c>
      <c r="L37" s="46">
        <v>0</v>
      </c>
      <c r="M37" s="46">
        <v>0</v>
      </c>
      <c r="N37" s="46">
        <f t="shared" ref="N37:N49" si="7">SUM(D37:M37)</f>
        <v>4089951</v>
      </c>
      <c r="O37" s="47">
        <f t="shared" ref="O37:O68" si="8">(N37/O$73)</f>
        <v>378.10400295830635</v>
      </c>
      <c r="P37" s="9"/>
    </row>
    <row r="38" spans="1:16">
      <c r="A38" s="12"/>
      <c r="B38" s="25">
        <v>341.9</v>
      </c>
      <c r="C38" s="20" t="s">
        <v>102</v>
      </c>
      <c r="D38" s="46">
        <v>38301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38301</v>
      </c>
      <c r="O38" s="47">
        <f t="shared" si="8"/>
        <v>3.5408153831931219</v>
      </c>
      <c r="P38" s="9"/>
    </row>
    <row r="39" spans="1:16">
      <c r="A39" s="12"/>
      <c r="B39" s="25">
        <v>342.1</v>
      </c>
      <c r="C39" s="20" t="s">
        <v>43</v>
      </c>
      <c r="D39" s="46">
        <v>593518</v>
      </c>
      <c r="E39" s="46">
        <v>50099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643617</v>
      </c>
      <c r="O39" s="47">
        <f t="shared" si="8"/>
        <v>59.500508458907277</v>
      </c>
      <c r="P39" s="9"/>
    </row>
    <row r="40" spans="1:16">
      <c r="A40" s="12"/>
      <c r="B40" s="25">
        <v>343.4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2900686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2900686</v>
      </c>
      <c r="O40" s="47">
        <f t="shared" si="8"/>
        <v>268.15993343810669</v>
      </c>
      <c r="P40" s="9"/>
    </row>
    <row r="41" spans="1:16">
      <c r="A41" s="12"/>
      <c r="B41" s="25">
        <v>343.9</v>
      </c>
      <c r="C41" s="20" t="s">
        <v>46</v>
      </c>
      <c r="D41" s="46">
        <v>34629</v>
      </c>
      <c r="E41" s="46">
        <v>0</v>
      </c>
      <c r="F41" s="46">
        <v>0</v>
      </c>
      <c r="G41" s="46">
        <v>0</v>
      </c>
      <c r="H41" s="46">
        <v>0</v>
      </c>
      <c r="I41" s="46">
        <v>478234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512863</v>
      </c>
      <c r="O41" s="47">
        <f t="shared" si="8"/>
        <v>47.412683738559672</v>
      </c>
      <c r="P41" s="9"/>
    </row>
    <row r="42" spans="1:16">
      <c r="A42" s="12"/>
      <c r="B42" s="25">
        <v>344.5</v>
      </c>
      <c r="C42" s="20" t="s">
        <v>103</v>
      </c>
      <c r="D42" s="46">
        <v>454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454</v>
      </c>
      <c r="O42" s="47">
        <f t="shared" si="8"/>
        <v>4.1970971618748264E-2</v>
      </c>
      <c r="P42" s="9"/>
    </row>
    <row r="43" spans="1:16">
      <c r="A43" s="12"/>
      <c r="B43" s="25">
        <v>344.9</v>
      </c>
      <c r="C43" s="20" t="s">
        <v>130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38076</v>
      </c>
      <c r="K43" s="46">
        <v>0</v>
      </c>
      <c r="L43" s="46">
        <v>0</v>
      </c>
      <c r="M43" s="46">
        <v>0</v>
      </c>
      <c r="N43" s="46">
        <f t="shared" si="7"/>
        <v>38076</v>
      </c>
      <c r="O43" s="47">
        <f t="shared" si="8"/>
        <v>3.5200147915318478</v>
      </c>
      <c r="P43" s="9"/>
    </row>
    <row r="44" spans="1:16">
      <c r="A44" s="12"/>
      <c r="B44" s="25">
        <v>347.1</v>
      </c>
      <c r="C44" s="20" t="s">
        <v>48</v>
      </c>
      <c r="D44" s="46">
        <v>3228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3228</v>
      </c>
      <c r="O44" s="47">
        <f t="shared" si="8"/>
        <v>0.29841915503374317</v>
      </c>
      <c r="P44" s="9"/>
    </row>
    <row r="45" spans="1:16">
      <c r="A45" s="12"/>
      <c r="B45" s="25">
        <v>347.2</v>
      </c>
      <c r="C45" s="20" t="s">
        <v>49</v>
      </c>
      <c r="D45" s="46">
        <v>553672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553672</v>
      </c>
      <c r="O45" s="47">
        <f t="shared" si="8"/>
        <v>51.185356383470463</v>
      </c>
      <c r="P45" s="9"/>
    </row>
    <row r="46" spans="1:16">
      <c r="A46" s="12"/>
      <c r="B46" s="25">
        <v>347.4</v>
      </c>
      <c r="C46" s="20" t="s">
        <v>131</v>
      </c>
      <c r="D46" s="46">
        <v>29181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29181</v>
      </c>
      <c r="O46" s="47">
        <f t="shared" si="8"/>
        <v>2.6976980678561522</v>
      </c>
      <c r="P46" s="9"/>
    </row>
    <row r="47" spans="1:16">
      <c r="A47" s="12"/>
      <c r="B47" s="25">
        <v>347.5</v>
      </c>
      <c r="C47" s="20" t="s">
        <v>132</v>
      </c>
      <c r="D47" s="46">
        <v>53818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53818</v>
      </c>
      <c r="O47" s="47">
        <f t="shared" si="8"/>
        <v>4.9753166312286217</v>
      </c>
      <c r="P47" s="9"/>
    </row>
    <row r="48" spans="1:16">
      <c r="A48" s="12"/>
      <c r="B48" s="25">
        <v>347.9</v>
      </c>
      <c r="C48" s="20" t="s">
        <v>88</v>
      </c>
      <c r="D48" s="46">
        <v>10194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10194</v>
      </c>
      <c r="O48" s="47">
        <f t="shared" si="8"/>
        <v>0.94240547286678378</v>
      </c>
      <c r="P48" s="9"/>
    </row>
    <row r="49" spans="1:16">
      <c r="A49" s="12"/>
      <c r="B49" s="25">
        <v>349</v>
      </c>
      <c r="C49" s="20" t="s">
        <v>1</v>
      </c>
      <c r="D49" s="46">
        <v>832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832</v>
      </c>
      <c r="O49" s="47">
        <f t="shared" si="8"/>
        <v>7.6915965609688455E-2</v>
      </c>
      <c r="P49" s="9"/>
    </row>
    <row r="50" spans="1:16" ht="15.75">
      <c r="A50" s="29" t="s">
        <v>39</v>
      </c>
      <c r="B50" s="30"/>
      <c r="C50" s="31"/>
      <c r="D50" s="32">
        <f t="shared" ref="D50:M50" si="9">SUM(D51:D54)</f>
        <v>945633</v>
      </c>
      <c r="E50" s="32">
        <f t="shared" si="9"/>
        <v>42956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12722</v>
      </c>
      <c r="J50" s="32">
        <f t="shared" si="9"/>
        <v>0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 t="shared" ref="N50:N56" si="10">SUM(D50:M50)</f>
        <v>1001311</v>
      </c>
      <c r="O50" s="45">
        <f t="shared" si="8"/>
        <v>92.568272164185998</v>
      </c>
      <c r="P50" s="10"/>
    </row>
    <row r="51" spans="1:16">
      <c r="A51" s="13"/>
      <c r="B51" s="39">
        <v>351.5</v>
      </c>
      <c r="C51" s="21" t="s">
        <v>52</v>
      </c>
      <c r="D51" s="46">
        <v>11967</v>
      </c>
      <c r="E51" s="46">
        <v>1873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13840</v>
      </c>
      <c r="O51" s="47">
        <f t="shared" si="8"/>
        <v>1.2794675048534714</v>
      </c>
      <c r="P51" s="9"/>
    </row>
    <row r="52" spans="1:16">
      <c r="A52" s="13"/>
      <c r="B52" s="39">
        <v>352</v>
      </c>
      <c r="C52" s="21" t="s">
        <v>53</v>
      </c>
      <c r="D52" s="46">
        <v>2370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2370</v>
      </c>
      <c r="O52" s="47">
        <f t="shared" si="8"/>
        <v>0.21909956549875195</v>
      </c>
      <c r="P52" s="9"/>
    </row>
    <row r="53" spans="1:16">
      <c r="A53" s="13"/>
      <c r="B53" s="39">
        <v>354</v>
      </c>
      <c r="C53" s="21" t="s">
        <v>54</v>
      </c>
      <c r="D53" s="46">
        <v>931296</v>
      </c>
      <c r="E53" s="46">
        <v>0</v>
      </c>
      <c r="F53" s="46">
        <v>0</v>
      </c>
      <c r="G53" s="46">
        <v>0</v>
      </c>
      <c r="H53" s="46">
        <v>0</v>
      </c>
      <c r="I53" s="46">
        <v>12722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944018</v>
      </c>
      <c r="O53" s="47">
        <f t="shared" si="8"/>
        <v>87.271701950633258</v>
      </c>
      <c r="P53" s="9"/>
    </row>
    <row r="54" spans="1:16">
      <c r="A54" s="13"/>
      <c r="B54" s="39">
        <v>358.2</v>
      </c>
      <c r="C54" s="21" t="s">
        <v>133</v>
      </c>
      <c r="D54" s="46">
        <v>0</v>
      </c>
      <c r="E54" s="46">
        <v>41083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41083</v>
      </c>
      <c r="O54" s="47">
        <f t="shared" si="8"/>
        <v>3.7980031432005177</v>
      </c>
      <c r="P54" s="9"/>
    </row>
    <row r="55" spans="1:16" ht="15.75">
      <c r="A55" s="29" t="s">
        <v>4</v>
      </c>
      <c r="B55" s="30"/>
      <c r="C55" s="31"/>
      <c r="D55" s="32">
        <f t="shared" ref="D55:M55" si="11">SUM(D56:D66)</f>
        <v>540445</v>
      </c>
      <c r="E55" s="32">
        <f t="shared" si="11"/>
        <v>75875</v>
      </c>
      <c r="F55" s="32">
        <f t="shared" si="11"/>
        <v>10838</v>
      </c>
      <c r="G55" s="32">
        <f t="shared" si="11"/>
        <v>5183</v>
      </c>
      <c r="H55" s="32">
        <f t="shared" si="11"/>
        <v>0</v>
      </c>
      <c r="I55" s="32">
        <f t="shared" si="11"/>
        <v>-7868</v>
      </c>
      <c r="J55" s="32">
        <f t="shared" si="11"/>
        <v>168061</v>
      </c>
      <c r="K55" s="32">
        <f t="shared" si="11"/>
        <v>5690901</v>
      </c>
      <c r="L55" s="32">
        <f t="shared" si="11"/>
        <v>14037</v>
      </c>
      <c r="M55" s="32">
        <f t="shared" si="11"/>
        <v>0</v>
      </c>
      <c r="N55" s="32">
        <f t="shared" si="10"/>
        <v>6497472</v>
      </c>
      <c r="O55" s="45">
        <f t="shared" si="8"/>
        <v>600.67227512249235</v>
      </c>
      <c r="P55" s="10"/>
    </row>
    <row r="56" spans="1:16">
      <c r="A56" s="12"/>
      <c r="B56" s="25">
        <v>361.1</v>
      </c>
      <c r="C56" s="20" t="s">
        <v>56</v>
      </c>
      <c r="D56" s="46">
        <v>71392</v>
      </c>
      <c r="E56" s="46">
        <v>20613</v>
      </c>
      <c r="F56" s="46">
        <v>10838</v>
      </c>
      <c r="G56" s="46">
        <v>5183</v>
      </c>
      <c r="H56" s="46">
        <v>0</v>
      </c>
      <c r="I56" s="46">
        <v>12168</v>
      </c>
      <c r="J56" s="46">
        <v>20406</v>
      </c>
      <c r="K56" s="46">
        <v>502286</v>
      </c>
      <c r="L56" s="46">
        <v>14037</v>
      </c>
      <c r="M56" s="46">
        <v>0</v>
      </c>
      <c r="N56" s="46">
        <f t="shared" si="10"/>
        <v>656923</v>
      </c>
      <c r="O56" s="47">
        <f t="shared" si="8"/>
        <v>60.730609226217993</v>
      </c>
      <c r="P56" s="9"/>
    </row>
    <row r="57" spans="1:16">
      <c r="A57" s="12"/>
      <c r="B57" s="25">
        <v>361.2</v>
      </c>
      <c r="C57" s="20" t="s">
        <v>57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1280618</v>
      </c>
      <c r="L57" s="46">
        <v>0</v>
      </c>
      <c r="M57" s="46">
        <v>0</v>
      </c>
      <c r="N57" s="46">
        <f t="shared" ref="N57:N66" si="12">SUM(D57:M57)</f>
        <v>1280618</v>
      </c>
      <c r="O57" s="47">
        <f t="shared" si="8"/>
        <v>118.38938707589905</v>
      </c>
      <c r="P57" s="9"/>
    </row>
    <row r="58" spans="1:16">
      <c r="A58" s="12"/>
      <c r="B58" s="25">
        <v>361.3</v>
      </c>
      <c r="C58" s="20" t="s">
        <v>58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1602885</v>
      </c>
      <c r="L58" s="46">
        <v>0</v>
      </c>
      <c r="M58" s="46">
        <v>0</v>
      </c>
      <c r="N58" s="46">
        <f t="shared" si="12"/>
        <v>1602885</v>
      </c>
      <c r="O58" s="47">
        <f t="shared" si="8"/>
        <v>148.18202828880467</v>
      </c>
      <c r="P58" s="9"/>
    </row>
    <row r="59" spans="1:16">
      <c r="A59" s="12"/>
      <c r="B59" s="25">
        <v>361.4</v>
      </c>
      <c r="C59" s="20" t="s">
        <v>104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505023</v>
      </c>
      <c r="L59" s="46">
        <v>0</v>
      </c>
      <c r="M59" s="46">
        <v>0</v>
      </c>
      <c r="N59" s="46">
        <f t="shared" si="12"/>
        <v>505023</v>
      </c>
      <c r="O59" s="47">
        <f t="shared" si="8"/>
        <v>46.687898678006839</v>
      </c>
      <c r="P59" s="9"/>
    </row>
    <row r="60" spans="1:16">
      <c r="A60" s="12"/>
      <c r="B60" s="25">
        <v>362</v>
      </c>
      <c r="C60" s="20" t="s">
        <v>59</v>
      </c>
      <c r="D60" s="46">
        <v>421330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421330</v>
      </c>
      <c r="O60" s="47">
        <f t="shared" si="8"/>
        <v>38.950725709531291</v>
      </c>
      <c r="P60" s="9"/>
    </row>
    <row r="61" spans="1:16">
      <c r="A61" s="12"/>
      <c r="B61" s="25">
        <v>364</v>
      </c>
      <c r="C61" s="20" t="s">
        <v>126</v>
      </c>
      <c r="D61" s="46">
        <v>10950</v>
      </c>
      <c r="E61" s="46">
        <v>0</v>
      </c>
      <c r="F61" s="46">
        <v>0</v>
      </c>
      <c r="G61" s="46">
        <v>0</v>
      </c>
      <c r="H61" s="46">
        <v>0</v>
      </c>
      <c r="I61" s="46">
        <v>-20036</v>
      </c>
      <c r="J61" s="46">
        <v>-6950</v>
      </c>
      <c r="K61" s="46">
        <v>0</v>
      </c>
      <c r="L61" s="46">
        <v>0</v>
      </c>
      <c r="M61" s="46">
        <v>0</v>
      </c>
      <c r="N61" s="46">
        <f t="shared" si="12"/>
        <v>-16036</v>
      </c>
      <c r="O61" s="47">
        <f t="shared" si="8"/>
        <v>-1.4824812794675049</v>
      </c>
      <c r="P61" s="9"/>
    </row>
    <row r="62" spans="1:16">
      <c r="A62" s="12"/>
      <c r="B62" s="25">
        <v>365</v>
      </c>
      <c r="C62" s="20" t="s">
        <v>105</v>
      </c>
      <c r="D62" s="46">
        <v>268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268</v>
      </c>
      <c r="O62" s="47">
        <f t="shared" si="8"/>
        <v>2.4775815845428491E-2</v>
      </c>
      <c r="P62" s="9"/>
    </row>
    <row r="63" spans="1:16">
      <c r="A63" s="12"/>
      <c r="B63" s="25">
        <v>366</v>
      </c>
      <c r="C63" s="20" t="s">
        <v>106</v>
      </c>
      <c r="D63" s="46">
        <v>0</v>
      </c>
      <c r="E63" s="46">
        <v>55262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55262</v>
      </c>
      <c r="O63" s="47">
        <f t="shared" si="8"/>
        <v>5.1088102061569751</v>
      </c>
      <c r="P63" s="9"/>
    </row>
    <row r="64" spans="1:16">
      <c r="A64" s="12"/>
      <c r="B64" s="25">
        <v>368</v>
      </c>
      <c r="C64" s="20" t="s">
        <v>61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1798522</v>
      </c>
      <c r="L64" s="46">
        <v>0</v>
      </c>
      <c r="M64" s="46">
        <v>0</v>
      </c>
      <c r="N64" s="46">
        <f t="shared" si="12"/>
        <v>1798522</v>
      </c>
      <c r="O64" s="47">
        <f t="shared" si="8"/>
        <v>166.26809651474531</v>
      </c>
      <c r="P64" s="9"/>
    </row>
    <row r="65" spans="1:119">
      <c r="A65" s="12"/>
      <c r="B65" s="25">
        <v>369.3</v>
      </c>
      <c r="C65" s="20" t="s">
        <v>134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72082</v>
      </c>
      <c r="K65" s="46">
        <v>0</v>
      </c>
      <c r="L65" s="46">
        <v>0</v>
      </c>
      <c r="M65" s="46">
        <v>0</v>
      </c>
      <c r="N65" s="46">
        <f t="shared" si="12"/>
        <v>72082</v>
      </c>
      <c r="O65" s="47">
        <f t="shared" si="8"/>
        <v>6.6637699916797635</v>
      </c>
      <c r="P65" s="9"/>
    </row>
    <row r="66" spans="1:119">
      <c r="A66" s="12"/>
      <c r="B66" s="25">
        <v>369.9</v>
      </c>
      <c r="C66" s="20" t="s">
        <v>62</v>
      </c>
      <c r="D66" s="46">
        <v>36505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82523</v>
      </c>
      <c r="K66" s="46">
        <v>1567</v>
      </c>
      <c r="L66" s="46">
        <v>0</v>
      </c>
      <c r="M66" s="46">
        <v>0</v>
      </c>
      <c r="N66" s="46">
        <f t="shared" si="12"/>
        <v>120595</v>
      </c>
      <c r="O66" s="47">
        <f t="shared" si="8"/>
        <v>11.148654895072571</v>
      </c>
      <c r="P66" s="9"/>
    </row>
    <row r="67" spans="1:119" ht="15.75">
      <c r="A67" s="29" t="s">
        <v>40</v>
      </c>
      <c r="B67" s="30"/>
      <c r="C67" s="31"/>
      <c r="D67" s="32">
        <f t="shared" ref="D67:M67" si="13">SUM(D68:D70)</f>
        <v>400000</v>
      </c>
      <c r="E67" s="32">
        <f t="shared" si="13"/>
        <v>81234</v>
      </c>
      <c r="F67" s="32">
        <f t="shared" si="13"/>
        <v>0</v>
      </c>
      <c r="G67" s="32">
        <f t="shared" si="13"/>
        <v>1592357</v>
      </c>
      <c r="H67" s="32">
        <f t="shared" si="13"/>
        <v>0</v>
      </c>
      <c r="I67" s="32">
        <f t="shared" si="13"/>
        <v>146874</v>
      </c>
      <c r="J67" s="32">
        <f t="shared" si="13"/>
        <v>14995</v>
      </c>
      <c r="K67" s="32">
        <f t="shared" si="13"/>
        <v>0</v>
      </c>
      <c r="L67" s="32">
        <f t="shared" si="13"/>
        <v>0</v>
      </c>
      <c r="M67" s="32">
        <f t="shared" si="13"/>
        <v>0</v>
      </c>
      <c r="N67" s="32">
        <f>SUM(D67:M67)</f>
        <v>2235460</v>
      </c>
      <c r="O67" s="45">
        <f t="shared" si="8"/>
        <v>206.66173615605067</v>
      </c>
      <c r="P67" s="9"/>
    </row>
    <row r="68" spans="1:119">
      <c r="A68" s="12"/>
      <c r="B68" s="25">
        <v>381</v>
      </c>
      <c r="C68" s="20" t="s">
        <v>63</v>
      </c>
      <c r="D68" s="46">
        <v>0</v>
      </c>
      <c r="E68" s="46">
        <v>81234</v>
      </c>
      <c r="F68" s="46">
        <v>0</v>
      </c>
      <c r="G68" s="46">
        <v>1592357</v>
      </c>
      <c r="H68" s="46">
        <v>0</v>
      </c>
      <c r="I68" s="46">
        <v>67182</v>
      </c>
      <c r="J68" s="46">
        <v>14995</v>
      </c>
      <c r="K68" s="46">
        <v>0</v>
      </c>
      <c r="L68" s="46">
        <v>0</v>
      </c>
      <c r="M68" s="46">
        <v>0</v>
      </c>
      <c r="N68" s="46">
        <f>SUM(D68:M68)</f>
        <v>1755768</v>
      </c>
      <c r="O68" s="47">
        <f t="shared" si="8"/>
        <v>162.31561431080706</v>
      </c>
      <c r="P68" s="9"/>
    </row>
    <row r="69" spans="1:119">
      <c r="A69" s="12"/>
      <c r="B69" s="25">
        <v>382</v>
      </c>
      <c r="C69" s="20" t="s">
        <v>127</v>
      </c>
      <c r="D69" s="46">
        <v>400000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400000</v>
      </c>
      <c r="O69" s="47">
        <f>(N69/O$73)</f>
        <v>36.978829620042525</v>
      </c>
      <c r="P69" s="9"/>
    </row>
    <row r="70" spans="1:119" ht="15.75" thickBot="1">
      <c r="A70" s="12"/>
      <c r="B70" s="25">
        <v>389.7</v>
      </c>
      <c r="C70" s="20" t="s">
        <v>136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79692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79692</v>
      </c>
      <c r="O70" s="47">
        <f>(N70/O$73)</f>
        <v>7.367292225201072</v>
      </c>
      <c r="P70" s="9"/>
    </row>
    <row r="71" spans="1:119" ht="16.5" thickBot="1">
      <c r="A71" s="14" t="s">
        <v>50</v>
      </c>
      <c r="B71" s="23"/>
      <c r="C71" s="22"/>
      <c r="D71" s="15">
        <f t="shared" ref="D71:M71" si="14">SUM(D5,D14,D22,D36,D50,D55,D67)</f>
        <v>16469998</v>
      </c>
      <c r="E71" s="15">
        <f t="shared" si="14"/>
        <v>1513729</v>
      </c>
      <c r="F71" s="15">
        <f t="shared" si="14"/>
        <v>482286</v>
      </c>
      <c r="G71" s="15">
        <f t="shared" si="14"/>
        <v>1597540</v>
      </c>
      <c r="H71" s="15">
        <f t="shared" si="14"/>
        <v>0</v>
      </c>
      <c r="I71" s="15">
        <f t="shared" si="14"/>
        <v>3568956</v>
      </c>
      <c r="J71" s="15">
        <f t="shared" si="14"/>
        <v>4323083</v>
      </c>
      <c r="K71" s="15">
        <f t="shared" si="14"/>
        <v>5690901</v>
      </c>
      <c r="L71" s="15">
        <f t="shared" si="14"/>
        <v>14037</v>
      </c>
      <c r="M71" s="15">
        <f t="shared" si="14"/>
        <v>0</v>
      </c>
      <c r="N71" s="15">
        <f>SUM(D71:M71)</f>
        <v>33660530</v>
      </c>
      <c r="O71" s="38">
        <f>(N71/O$73)</f>
        <v>3111.8175094758249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152</v>
      </c>
      <c r="M73" s="48"/>
      <c r="N73" s="48"/>
      <c r="O73" s="43">
        <v>10817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83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8634997</v>
      </c>
      <c r="E5" s="27">
        <f t="shared" si="0"/>
        <v>1743998</v>
      </c>
      <c r="F5" s="27">
        <f t="shared" si="0"/>
        <v>454272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10833267</v>
      </c>
      <c r="O5" s="33">
        <f t="shared" ref="O5:O36" si="1">(N5/O$69)</f>
        <v>1002.6161036557149</v>
      </c>
      <c r="P5" s="6"/>
    </row>
    <row r="6" spans="1:133">
      <c r="A6" s="12"/>
      <c r="B6" s="25">
        <v>311</v>
      </c>
      <c r="C6" s="20" t="s">
        <v>3</v>
      </c>
      <c r="D6" s="46">
        <v>8555473</v>
      </c>
      <c r="E6" s="46">
        <v>0</v>
      </c>
      <c r="F6" s="46">
        <v>454272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9009745</v>
      </c>
      <c r="O6" s="47">
        <f t="shared" si="1"/>
        <v>833.84960666358165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196642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196642</v>
      </c>
      <c r="O7" s="47">
        <f t="shared" si="1"/>
        <v>18.199167052290605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75379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75379</v>
      </c>
      <c r="O8" s="47">
        <f t="shared" si="1"/>
        <v>6.9763072651550209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930844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930844</v>
      </c>
      <c r="O9" s="47">
        <f t="shared" si="1"/>
        <v>86.149375289217957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163660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163660</v>
      </c>
      <c r="O10" s="47">
        <f t="shared" si="1"/>
        <v>15.146691346598796</v>
      </c>
      <c r="P10" s="9"/>
    </row>
    <row r="11" spans="1:133">
      <c r="A11" s="12"/>
      <c r="B11" s="25">
        <v>314.39999999999998</v>
      </c>
      <c r="C11" s="20" t="s">
        <v>15</v>
      </c>
      <c r="D11" s="46">
        <v>49</v>
      </c>
      <c r="E11" s="46">
        <v>28243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28292</v>
      </c>
      <c r="O11" s="47">
        <f t="shared" si="1"/>
        <v>2.6184173993521518</v>
      </c>
      <c r="P11" s="9"/>
    </row>
    <row r="12" spans="1:133">
      <c r="A12" s="12"/>
      <c r="B12" s="25">
        <v>315</v>
      </c>
      <c r="C12" s="20" t="s">
        <v>94</v>
      </c>
      <c r="D12" s="46">
        <v>0</v>
      </c>
      <c r="E12" s="46">
        <v>349230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349230</v>
      </c>
      <c r="O12" s="47">
        <f t="shared" si="1"/>
        <v>32.321147616844051</v>
      </c>
      <c r="P12" s="9"/>
    </row>
    <row r="13" spans="1:133">
      <c r="A13" s="12"/>
      <c r="B13" s="25">
        <v>316</v>
      </c>
      <c r="C13" s="20" t="s">
        <v>95</v>
      </c>
      <c r="D13" s="46">
        <v>79475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79475</v>
      </c>
      <c r="O13" s="47">
        <f t="shared" si="1"/>
        <v>7.3553910226746879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SUM(D15:D21)</f>
        <v>1190577</v>
      </c>
      <c r="E14" s="32">
        <f t="shared" si="3"/>
        <v>735591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43868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1970036</v>
      </c>
      <c r="O14" s="45">
        <f t="shared" si="1"/>
        <v>182.3263304025914</v>
      </c>
      <c r="P14" s="10"/>
    </row>
    <row r="15" spans="1:133">
      <c r="A15" s="12"/>
      <c r="B15" s="25">
        <v>322</v>
      </c>
      <c r="C15" s="20" t="s">
        <v>0</v>
      </c>
      <c r="D15" s="46">
        <v>1006685</v>
      </c>
      <c r="E15" s="46">
        <v>51384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1058069</v>
      </c>
      <c r="O15" s="47">
        <f t="shared" si="1"/>
        <v>97.924016658954187</v>
      </c>
      <c r="P15" s="9"/>
    </row>
    <row r="16" spans="1:133">
      <c r="A16" s="12"/>
      <c r="B16" s="25">
        <v>323.10000000000002</v>
      </c>
      <c r="C16" s="20" t="s">
        <v>19</v>
      </c>
      <c r="D16" s="46">
        <v>0</v>
      </c>
      <c r="E16" s="46">
        <v>647402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647402</v>
      </c>
      <c r="O16" s="47">
        <f t="shared" si="1"/>
        <v>59.916890328551595</v>
      </c>
      <c r="P16" s="9"/>
    </row>
    <row r="17" spans="1:16">
      <c r="A17" s="12"/>
      <c r="B17" s="25">
        <v>323.39999999999998</v>
      </c>
      <c r="C17" s="20" t="s">
        <v>20</v>
      </c>
      <c r="D17" s="46">
        <v>0</v>
      </c>
      <c r="E17" s="46">
        <v>13766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13766</v>
      </c>
      <c r="O17" s="47">
        <f t="shared" si="1"/>
        <v>1.2740397963905599</v>
      </c>
      <c r="P17" s="9"/>
    </row>
    <row r="18" spans="1:16">
      <c r="A18" s="12"/>
      <c r="B18" s="25">
        <v>323.7</v>
      </c>
      <c r="C18" s="20" t="s">
        <v>21</v>
      </c>
      <c r="D18" s="46">
        <v>0</v>
      </c>
      <c r="E18" s="46">
        <v>23039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23039</v>
      </c>
      <c r="O18" s="47">
        <f t="shared" si="1"/>
        <v>2.1322535863026375</v>
      </c>
      <c r="P18" s="9"/>
    </row>
    <row r="19" spans="1:16">
      <c r="A19" s="12"/>
      <c r="B19" s="25">
        <v>325.10000000000002</v>
      </c>
      <c r="C19" s="20" t="s">
        <v>139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33275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33275</v>
      </c>
      <c r="O19" s="47">
        <f t="shared" si="1"/>
        <v>3.0795927811198518</v>
      </c>
      <c r="P19" s="9"/>
    </row>
    <row r="20" spans="1:16">
      <c r="A20" s="12"/>
      <c r="B20" s="25">
        <v>325.2</v>
      </c>
      <c r="C20" s="20" t="s">
        <v>144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10593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10593</v>
      </c>
      <c r="O20" s="47">
        <f t="shared" si="1"/>
        <v>0.98037945395650161</v>
      </c>
      <c r="P20" s="9"/>
    </row>
    <row r="21" spans="1:16">
      <c r="A21" s="12"/>
      <c r="B21" s="25">
        <v>329</v>
      </c>
      <c r="C21" s="20" t="s">
        <v>22</v>
      </c>
      <c r="D21" s="46">
        <v>183892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183892</v>
      </c>
      <c r="O21" s="47">
        <f t="shared" si="1"/>
        <v>17.019157797316058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SUM(D23:D33)</f>
        <v>1211403</v>
      </c>
      <c r="E22" s="32">
        <f t="shared" si="5"/>
        <v>613113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1824516</v>
      </c>
      <c r="O22" s="45">
        <f t="shared" si="1"/>
        <v>168.85849143914854</v>
      </c>
      <c r="P22" s="10"/>
    </row>
    <row r="23" spans="1:16">
      <c r="A23" s="12"/>
      <c r="B23" s="25">
        <v>334.2</v>
      </c>
      <c r="C23" s="20" t="s">
        <v>24</v>
      </c>
      <c r="D23" s="46">
        <v>0</v>
      </c>
      <c r="E23" s="46">
        <v>32255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32255</v>
      </c>
      <c r="O23" s="47">
        <f t="shared" si="1"/>
        <v>2.9851920407218882</v>
      </c>
      <c r="P23" s="9"/>
    </row>
    <row r="24" spans="1:16">
      <c r="A24" s="12"/>
      <c r="B24" s="25">
        <v>334.39</v>
      </c>
      <c r="C24" s="20" t="s">
        <v>147</v>
      </c>
      <c r="D24" s="46">
        <v>0</v>
      </c>
      <c r="E24" s="46">
        <v>14270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14270</v>
      </c>
      <c r="O24" s="47">
        <f t="shared" si="1"/>
        <v>1.3206848681166128</v>
      </c>
      <c r="P24" s="9"/>
    </row>
    <row r="25" spans="1:16">
      <c r="A25" s="12"/>
      <c r="B25" s="25">
        <v>335.12</v>
      </c>
      <c r="C25" s="20" t="s">
        <v>96</v>
      </c>
      <c r="D25" s="46">
        <v>284319</v>
      </c>
      <c r="E25" s="46">
        <v>88803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373122</v>
      </c>
      <c r="O25" s="47">
        <f t="shared" si="1"/>
        <v>34.532346136048126</v>
      </c>
      <c r="P25" s="9"/>
    </row>
    <row r="26" spans="1:16">
      <c r="A26" s="12"/>
      <c r="B26" s="25">
        <v>335.14</v>
      </c>
      <c r="C26" s="20" t="s">
        <v>119</v>
      </c>
      <c r="D26" s="46">
        <v>104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104</v>
      </c>
      <c r="O26" s="47">
        <f t="shared" si="1"/>
        <v>9.6251735307727911E-3</v>
      </c>
      <c r="P26" s="9"/>
    </row>
    <row r="27" spans="1:16">
      <c r="A27" s="12"/>
      <c r="B27" s="25">
        <v>335.15</v>
      </c>
      <c r="C27" s="20" t="s">
        <v>97</v>
      </c>
      <c r="D27" s="46">
        <v>734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734</v>
      </c>
      <c r="O27" s="47">
        <f t="shared" si="1"/>
        <v>6.7931513188338732E-2</v>
      </c>
      <c r="P27" s="9"/>
    </row>
    <row r="28" spans="1:16">
      <c r="A28" s="12"/>
      <c r="B28" s="25">
        <v>335.18</v>
      </c>
      <c r="C28" s="20" t="s">
        <v>98</v>
      </c>
      <c r="D28" s="46">
        <v>854770</v>
      </c>
      <c r="E28" s="46">
        <v>438583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1293353</v>
      </c>
      <c r="O28" s="47">
        <f t="shared" si="1"/>
        <v>119.69949097639982</v>
      </c>
      <c r="P28" s="9"/>
    </row>
    <row r="29" spans="1:16">
      <c r="A29" s="12"/>
      <c r="B29" s="25">
        <v>335.49</v>
      </c>
      <c r="C29" s="20" t="s">
        <v>100</v>
      </c>
      <c r="D29" s="46">
        <v>0</v>
      </c>
      <c r="E29" s="46">
        <v>16251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16251</v>
      </c>
      <c r="O29" s="47">
        <f t="shared" si="1"/>
        <v>1.5040259139287366</v>
      </c>
      <c r="P29" s="9"/>
    </row>
    <row r="30" spans="1:16">
      <c r="A30" s="12"/>
      <c r="B30" s="25">
        <v>337.5</v>
      </c>
      <c r="C30" s="20" t="s">
        <v>148</v>
      </c>
      <c r="D30" s="46">
        <v>0</v>
      </c>
      <c r="E30" s="46">
        <v>10000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10000</v>
      </c>
      <c r="O30" s="47">
        <f t="shared" si="1"/>
        <v>0.92549745488199908</v>
      </c>
      <c r="P30" s="9"/>
    </row>
    <row r="31" spans="1:16">
      <c r="A31" s="12"/>
      <c r="B31" s="25">
        <v>337.7</v>
      </c>
      <c r="C31" s="20" t="s">
        <v>101</v>
      </c>
      <c r="D31" s="46">
        <v>0</v>
      </c>
      <c r="E31" s="46">
        <v>12951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12951</v>
      </c>
      <c r="O31" s="47">
        <f t="shared" si="1"/>
        <v>1.198611753817677</v>
      </c>
      <c r="P31" s="9"/>
    </row>
    <row r="32" spans="1:16">
      <c r="A32" s="12"/>
      <c r="B32" s="25">
        <v>338</v>
      </c>
      <c r="C32" s="20" t="s">
        <v>33</v>
      </c>
      <c r="D32" s="46">
        <v>41811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41811</v>
      </c>
      <c r="O32" s="47">
        <f t="shared" si="1"/>
        <v>3.8695974086071265</v>
      </c>
      <c r="P32" s="9"/>
    </row>
    <row r="33" spans="1:16">
      <c r="A33" s="12"/>
      <c r="B33" s="25">
        <v>339</v>
      </c>
      <c r="C33" s="20" t="s">
        <v>121</v>
      </c>
      <c r="D33" s="46">
        <v>29665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29665</v>
      </c>
      <c r="O33" s="47">
        <f t="shared" si="1"/>
        <v>2.7454881999074501</v>
      </c>
      <c r="P33" s="9"/>
    </row>
    <row r="34" spans="1:16" ht="15.75">
      <c r="A34" s="29" t="s">
        <v>38</v>
      </c>
      <c r="B34" s="30"/>
      <c r="C34" s="31"/>
      <c r="D34" s="32">
        <f t="shared" ref="D34:M34" si="7">SUM(D35:D47)</f>
        <v>1889399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2852429</v>
      </c>
      <c r="J34" s="32">
        <f t="shared" si="7"/>
        <v>2062959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6804787</v>
      </c>
      <c r="O34" s="45">
        <f t="shared" si="1"/>
        <v>629.78130495141136</v>
      </c>
      <c r="P34" s="10"/>
    </row>
    <row r="35" spans="1:16">
      <c r="A35" s="12"/>
      <c r="B35" s="25">
        <v>341.2</v>
      </c>
      <c r="C35" s="20" t="s">
        <v>122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2026691</v>
      </c>
      <c r="K35" s="46">
        <v>0</v>
      </c>
      <c r="L35" s="46">
        <v>0</v>
      </c>
      <c r="M35" s="46">
        <v>0</v>
      </c>
      <c r="N35" s="46">
        <f t="shared" ref="N35:N47" si="8">SUM(D35:M35)</f>
        <v>2026691</v>
      </c>
      <c r="O35" s="47">
        <f t="shared" si="1"/>
        <v>187.56973623322537</v>
      </c>
      <c r="P35" s="9"/>
    </row>
    <row r="36" spans="1:16">
      <c r="A36" s="12"/>
      <c r="B36" s="25">
        <v>341.9</v>
      </c>
      <c r="C36" s="20" t="s">
        <v>102</v>
      </c>
      <c r="D36" s="46">
        <v>39372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39372</v>
      </c>
      <c r="O36" s="47">
        <f t="shared" si="1"/>
        <v>3.6438685793614067</v>
      </c>
      <c r="P36" s="9"/>
    </row>
    <row r="37" spans="1:16">
      <c r="A37" s="12"/>
      <c r="B37" s="25">
        <v>342.1</v>
      </c>
      <c r="C37" s="20" t="s">
        <v>43</v>
      </c>
      <c r="D37" s="46">
        <v>438254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438254</v>
      </c>
      <c r="O37" s="47">
        <f t="shared" ref="O37:O67" si="9">(N37/O$69)</f>
        <v>40.560296159185562</v>
      </c>
      <c r="P37" s="9"/>
    </row>
    <row r="38" spans="1:16">
      <c r="A38" s="12"/>
      <c r="B38" s="25">
        <v>343.4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2607664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2607664</v>
      </c>
      <c r="O38" s="47">
        <f t="shared" si="9"/>
        <v>241.33863951874133</v>
      </c>
      <c r="P38" s="9"/>
    </row>
    <row r="39" spans="1:16">
      <c r="A39" s="12"/>
      <c r="B39" s="25">
        <v>343.9</v>
      </c>
      <c r="C39" s="20" t="s">
        <v>46</v>
      </c>
      <c r="D39" s="46">
        <v>46912</v>
      </c>
      <c r="E39" s="46">
        <v>0</v>
      </c>
      <c r="F39" s="46">
        <v>0</v>
      </c>
      <c r="G39" s="46">
        <v>0</v>
      </c>
      <c r="H39" s="46">
        <v>0</v>
      </c>
      <c r="I39" s="46">
        <v>244765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291677</v>
      </c>
      <c r="O39" s="47">
        <f t="shared" si="9"/>
        <v>26.994632114761686</v>
      </c>
      <c r="P39" s="9"/>
    </row>
    <row r="40" spans="1:16">
      <c r="A40" s="12"/>
      <c r="B40" s="25">
        <v>344.5</v>
      </c>
      <c r="C40" s="20" t="s">
        <v>103</v>
      </c>
      <c r="D40" s="46">
        <v>684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684</v>
      </c>
      <c r="O40" s="47">
        <f t="shared" si="9"/>
        <v>6.3304025913928738E-2</v>
      </c>
      <c r="P40" s="9"/>
    </row>
    <row r="41" spans="1:16">
      <c r="A41" s="12"/>
      <c r="B41" s="25">
        <v>344.9</v>
      </c>
      <c r="C41" s="20" t="s">
        <v>130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36268</v>
      </c>
      <c r="K41" s="46">
        <v>0</v>
      </c>
      <c r="L41" s="46">
        <v>0</v>
      </c>
      <c r="M41" s="46">
        <v>0</v>
      </c>
      <c r="N41" s="46">
        <f t="shared" si="8"/>
        <v>36268</v>
      </c>
      <c r="O41" s="47">
        <f t="shared" si="9"/>
        <v>3.3565941693660344</v>
      </c>
      <c r="P41" s="9"/>
    </row>
    <row r="42" spans="1:16">
      <c r="A42" s="12"/>
      <c r="B42" s="25">
        <v>347.1</v>
      </c>
      <c r="C42" s="20" t="s">
        <v>48</v>
      </c>
      <c r="D42" s="46">
        <v>7519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7519</v>
      </c>
      <c r="O42" s="47">
        <f t="shared" si="9"/>
        <v>0.6958815363257751</v>
      </c>
      <c r="P42" s="9"/>
    </row>
    <row r="43" spans="1:16">
      <c r="A43" s="12"/>
      <c r="B43" s="25">
        <v>347.2</v>
      </c>
      <c r="C43" s="20" t="s">
        <v>49</v>
      </c>
      <c r="D43" s="46">
        <v>1201402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1201402</v>
      </c>
      <c r="O43" s="47">
        <f t="shared" si="9"/>
        <v>111.18944932901435</v>
      </c>
      <c r="P43" s="9"/>
    </row>
    <row r="44" spans="1:16">
      <c r="A44" s="12"/>
      <c r="B44" s="25">
        <v>347.4</v>
      </c>
      <c r="C44" s="20" t="s">
        <v>131</v>
      </c>
      <c r="D44" s="46">
        <v>17564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17564</v>
      </c>
      <c r="O44" s="47">
        <f t="shared" si="9"/>
        <v>1.6255437297547433</v>
      </c>
      <c r="P44" s="9"/>
    </row>
    <row r="45" spans="1:16">
      <c r="A45" s="12"/>
      <c r="B45" s="25">
        <v>347.5</v>
      </c>
      <c r="C45" s="20" t="s">
        <v>132</v>
      </c>
      <c r="D45" s="46">
        <v>102618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102618</v>
      </c>
      <c r="O45" s="47">
        <f t="shared" si="9"/>
        <v>9.4972697825080985</v>
      </c>
      <c r="P45" s="9"/>
    </row>
    <row r="46" spans="1:16">
      <c r="A46" s="12"/>
      <c r="B46" s="25">
        <v>347.9</v>
      </c>
      <c r="C46" s="20" t="s">
        <v>88</v>
      </c>
      <c r="D46" s="46">
        <v>34441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34441</v>
      </c>
      <c r="O46" s="47">
        <f t="shared" si="9"/>
        <v>3.187505784359093</v>
      </c>
      <c r="P46" s="9"/>
    </row>
    <row r="47" spans="1:16">
      <c r="A47" s="12"/>
      <c r="B47" s="25">
        <v>349</v>
      </c>
      <c r="C47" s="20" t="s">
        <v>1</v>
      </c>
      <c r="D47" s="46">
        <v>633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633</v>
      </c>
      <c r="O47" s="47">
        <f t="shared" si="9"/>
        <v>5.8583988894030541E-2</v>
      </c>
      <c r="P47" s="9"/>
    </row>
    <row r="48" spans="1:16" ht="15.75">
      <c r="A48" s="29" t="s">
        <v>39</v>
      </c>
      <c r="B48" s="30"/>
      <c r="C48" s="31"/>
      <c r="D48" s="32">
        <f t="shared" ref="D48:M48" si="10">SUM(D49:D52)</f>
        <v>230085</v>
      </c>
      <c r="E48" s="32">
        <f t="shared" si="10"/>
        <v>237684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15237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4" si="11">SUM(D48:M48)</f>
        <v>483006</v>
      </c>
      <c r="O48" s="45">
        <f t="shared" si="9"/>
        <v>44.702082369273484</v>
      </c>
      <c r="P48" s="10"/>
    </row>
    <row r="49" spans="1:16">
      <c r="A49" s="13"/>
      <c r="B49" s="39">
        <v>351.5</v>
      </c>
      <c r="C49" s="21" t="s">
        <v>52</v>
      </c>
      <c r="D49" s="46">
        <v>12259</v>
      </c>
      <c r="E49" s="46">
        <v>2332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14591</v>
      </c>
      <c r="O49" s="47">
        <f t="shared" si="9"/>
        <v>1.3503933364183249</v>
      </c>
      <c r="P49" s="9"/>
    </row>
    <row r="50" spans="1:16">
      <c r="A50" s="13"/>
      <c r="B50" s="39">
        <v>352</v>
      </c>
      <c r="C50" s="21" t="s">
        <v>53</v>
      </c>
      <c r="D50" s="46">
        <v>5507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5507</v>
      </c>
      <c r="O50" s="47">
        <f t="shared" si="9"/>
        <v>0.50967144840351686</v>
      </c>
      <c r="P50" s="9"/>
    </row>
    <row r="51" spans="1:16">
      <c r="A51" s="13"/>
      <c r="B51" s="39">
        <v>354</v>
      </c>
      <c r="C51" s="21" t="s">
        <v>54</v>
      </c>
      <c r="D51" s="46">
        <v>212319</v>
      </c>
      <c r="E51" s="46">
        <v>0</v>
      </c>
      <c r="F51" s="46">
        <v>0</v>
      </c>
      <c r="G51" s="46">
        <v>0</v>
      </c>
      <c r="H51" s="46">
        <v>0</v>
      </c>
      <c r="I51" s="46">
        <v>15237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227556</v>
      </c>
      <c r="O51" s="47">
        <f t="shared" si="9"/>
        <v>21.060249884312817</v>
      </c>
      <c r="P51" s="9"/>
    </row>
    <row r="52" spans="1:16">
      <c r="A52" s="13"/>
      <c r="B52" s="39">
        <v>358.2</v>
      </c>
      <c r="C52" s="21" t="s">
        <v>133</v>
      </c>
      <c r="D52" s="46">
        <v>0</v>
      </c>
      <c r="E52" s="46">
        <v>235352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235352</v>
      </c>
      <c r="O52" s="47">
        <f t="shared" si="9"/>
        <v>21.781767700138825</v>
      </c>
      <c r="P52" s="9"/>
    </row>
    <row r="53" spans="1:16" ht="15.75">
      <c r="A53" s="29" t="s">
        <v>4</v>
      </c>
      <c r="B53" s="30"/>
      <c r="C53" s="31"/>
      <c r="D53" s="32">
        <f t="shared" ref="D53:M53" si="12">SUM(D54:D64)</f>
        <v>675153</v>
      </c>
      <c r="E53" s="32">
        <f t="shared" si="12"/>
        <v>76843</v>
      </c>
      <c r="F53" s="32">
        <f t="shared" si="12"/>
        <v>20563</v>
      </c>
      <c r="G53" s="32">
        <f t="shared" si="12"/>
        <v>5024</v>
      </c>
      <c r="H53" s="32">
        <f t="shared" si="12"/>
        <v>0</v>
      </c>
      <c r="I53" s="32">
        <f t="shared" si="12"/>
        <v>27803</v>
      </c>
      <c r="J53" s="32">
        <f t="shared" si="12"/>
        <v>205274</v>
      </c>
      <c r="K53" s="32">
        <f t="shared" si="12"/>
        <v>3779627</v>
      </c>
      <c r="L53" s="32">
        <f t="shared" si="12"/>
        <v>27197</v>
      </c>
      <c r="M53" s="32">
        <f t="shared" si="12"/>
        <v>0</v>
      </c>
      <c r="N53" s="32">
        <f t="shared" si="11"/>
        <v>4817484</v>
      </c>
      <c r="O53" s="45">
        <f t="shared" si="9"/>
        <v>445.85691809347526</v>
      </c>
      <c r="P53" s="10"/>
    </row>
    <row r="54" spans="1:16">
      <c r="A54" s="12"/>
      <c r="B54" s="25">
        <v>361.1</v>
      </c>
      <c r="C54" s="20" t="s">
        <v>56</v>
      </c>
      <c r="D54" s="46">
        <v>162557</v>
      </c>
      <c r="E54" s="46">
        <v>43354</v>
      </c>
      <c r="F54" s="46">
        <v>20563</v>
      </c>
      <c r="G54" s="46">
        <v>5024</v>
      </c>
      <c r="H54" s="46">
        <v>0</v>
      </c>
      <c r="I54" s="46">
        <v>27803</v>
      </c>
      <c r="J54" s="46">
        <v>45933</v>
      </c>
      <c r="K54" s="46">
        <v>473428</v>
      </c>
      <c r="L54" s="46">
        <v>27197</v>
      </c>
      <c r="M54" s="46">
        <v>0</v>
      </c>
      <c r="N54" s="46">
        <f t="shared" si="11"/>
        <v>805859</v>
      </c>
      <c r="O54" s="47">
        <f t="shared" si="9"/>
        <v>74.582045349375292</v>
      </c>
      <c r="P54" s="9"/>
    </row>
    <row r="55" spans="1:16">
      <c r="A55" s="12"/>
      <c r="B55" s="25">
        <v>361.2</v>
      </c>
      <c r="C55" s="20" t="s">
        <v>57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1798683</v>
      </c>
      <c r="L55" s="46">
        <v>0</v>
      </c>
      <c r="M55" s="46">
        <v>0</v>
      </c>
      <c r="N55" s="46">
        <f t="shared" ref="N55:N64" si="13">SUM(D55:M55)</f>
        <v>1798683</v>
      </c>
      <c r="O55" s="47">
        <f t="shared" si="9"/>
        <v>166.46765386395188</v>
      </c>
      <c r="P55" s="9"/>
    </row>
    <row r="56" spans="1:16">
      <c r="A56" s="12"/>
      <c r="B56" s="25">
        <v>361.3</v>
      </c>
      <c r="C56" s="20" t="s">
        <v>58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-385738</v>
      </c>
      <c r="L56" s="46">
        <v>0</v>
      </c>
      <c r="M56" s="46">
        <v>0</v>
      </c>
      <c r="N56" s="46">
        <f t="shared" si="13"/>
        <v>-385738</v>
      </c>
      <c r="O56" s="47">
        <f t="shared" si="9"/>
        <v>-35.699953725127259</v>
      </c>
      <c r="P56" s="9"/>
    </row>
    <row r="57" spans="1:16">
      <c r="A57" s="12"/>
      <c r="B57" s="25">
        <v>361.4</v>
      </c>
      <c r="C57" s="20" t="s">
        <v>104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-303262</v>
      </c>
      <c r="L57" s="46">
        <v>0</v>
      </c>
      <c r="M57" s="46">
        <v>0</v>
      </c>
      <c r="N57" s="46">
        <f t="shared" si="13"/>
        <v>-303262</v>
      </c>
      <c r="O57" s="47">
        <f t="shared" si="9"/>
        <v>-28.066820916242481</v>
      </c>
      <c r="P57" s="9"/>
    </row>
    <row r="58" spans="1:16">
      <c r="A58" s="12"/>
      <c r="B58" s="25">
        <v>362</v>
      </c>
      <c r="C58" s="20" t="s">
        <v>59</v>
      </c>
      <c r="D58" s="46">
        <v>461647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461647</v>
      </c>
      <c r="O58" s="47">
        <f t="shared" si="9"/>
        <v>42.725312355391026</v>
      </c>
      <c r="P58" s="9"/>
    </row>
    <row r="59" spans="1:16">
      <c r="A59" s="12"/>
      <c r="B59" s="25">
        <v>364</v>
      </c>
      <c r="C59" s="20" t="s">
        <v>126</v>
      </c>
      <c r="D59" s="46">
        <v>38770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38770</v>
      </c>
      <c r="O59" s="47">
        <f t="shared" si="9"/>
        <v>3.5881536325775105</v>
      </c>
      <c r="P59" s="9"/>
    </row>
    <row r="60" spans="1:16">
      <c r="A60" s="12"/>
      <c r="B60" s="25">
        <v>365</v>
      </c>
      <c r="C60" s="20" t="s">
        <v>105</v>
      </c>
      <c r="D60" s="46">
        <v>1716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1716</v>
      </c>
      <c r="O60" s="47">
        <f t="shared" si="9"/>
        <v>0.15881536325775103</v>
      </c>
      <c r="P60" s="9"/>
    </row>
    <row r="61" spans="1:16">
      <c r="A61" s="12"/>
      <c r="B61" s="25">
        <v>366</v>
      </c>
      <c r="C61" s="20" t="s">
        <v>106</v>
      </c>
      <c r="D61" s="46">
        <v>500</v>
      </c>
      <c r="E61" s="46">
        <v>33489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33989</v>
      </c>
      <c r="O61" s="47">
        <f t="shared" si="9"/>
        <v>3.1456732993984264</v>
      </c>
      <c r="P61" s="9"/>
    </row>
    <row r="62" spans="1:16">
      <c r="A62" s="12"/>
      <c r="B62" s="25">
        <v>368</v>
      </c>
      <c r="C62" s="20" t="s">
        <v>61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2196516</v>
      </c>
      <c r="L62" s="46">
        <v>0</v>
      </c>
      <c r="M62" s="46">
        <v>0</v>
      </c>
      <c r="N62" s="46">
        <f t="shared" si="13"/>
        <v>2196516</v>
      </c>
      <c r="O62" s="47">
        <f t="shared" si="9"/>
        <v>203.28699676075891</v>
      </c>
      <c r="P62" s="9"/>
    </row>
    <row r="63" spans="1:16">
      <c r="A63" s="12"/>
      <c r="B63" s="25">
        <v>369.3</v>
      </c>
      <c r="C63" s="20" t="s">
        <v>134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48279</v>
      </c>
      <c r="K63" s="46">
        <v>0</v>
      </c>
      <c r="L63" s="46">
        <v>0</v>
      </c>
      <c r="M63" s="46">
        <v>0</v>
      </c>
      <c r="N63" s="46">
        <f t="shared" si="13"/>
        <v>48279</v>
      </c>
      <c r="O63" s="47">
        <f t="shared" si="9"/>
        <v>4.4682091624248033</v>
      </c>
      <c r="P63" s="9"/>
    </row>
    <row r="64" spans="1:16">
      <c r="A64" s="12"/>
      <c r="B64" s="25">
        <v>369.9</v>
      </c>
      <c r="C64" s="20" t="s">
        <v>62</v>
      </c>
      <c r="D64" s="46">
        <v>9963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111062</v>
      </c>
      <c r="K64" s="46">
        <v>0</v>
      </c>
      <c r="L64" s="46">
        <v>0</v>
      </c>
      <c r="M64" s="46">
        <v>0</v>
      </c>
      <c r="N64" s="46">
        <f t="shared" si="13"/>
        <v>121025</v>
      </c>
      <c r="O64" s="47">
        <f t="shared" si="9"/>
        <v>11.200832947709394</v>
      </c>
      <c r="P64" s="9"/>
    </row>
    <row r="65" spans="1:119" ht="15.75">
      <c r="A65" s="29" t="s">
        <v>40</v>
      </c>
      <c r="B65" s="30"/>
      <c r="C65" s="31"/>
      <c r="D65" s="32">
        <f t="shared" ref="D65:M65" si="14">SUM(D66:D66)</f>
        <v>3543601</v>
      </c>
      <c r="E65" s="32">
        <f t="shared" si="14"/>
        <v>183179</v>
      </c>
      <c r="F65" s="32">
        <f t="shared" si="14"/>
        <v>0</v>
      </c>
      <c r="G65" s="32">
        <f t="shared" si="14"/>
        <v>1495994</v>
      </c>
      <c r="H65" s="32">
        <f t="shared" si="14"/>
        <v>0</v>
      </c>
      <c r="I65" s="32">
        <f t="shared" si="14"/>
        <v>92920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5315694</v>
      </c>
      <c r="O65" s="45">
        <f t="shared" si="9"/>
        <v>491.96612679315132</v>
      </c>
      <c r="P65" s="9"/>
    </row>
    <row r="66" spans="1:119" ht="15.75" thickBot="1">
      <c r="A66" s="12"/>
      <c r="B66" s="25">
        <v>381</v>
      </c>
      <c r="C66" s="20" t="s">
        <v>63</v>
      </c>
      <c r="D66" s="46">
        <v>3543601</v>
      </c>
      <c r="E66" s="46">
        <v>183179</v>
      </c>
      <c r="F66" s="46">
        <v>0</v>
      </c>
      <c r="G66" s="46">
        <v>1495994</v>
      </c>
      <c r="H66" s="46">
        <v>0</v>
      </c>
      <c r="I66" s="46">
        <v>92920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5315694</v>
      </c>
      <c r="O66" s="47">
        <f t="shared" si="9"/>
        <v>491.96612679315132</v>
      </c>
      <c r="P66" s="9"/>
    </row>
    <row r="67" spans="1:119" ht="16.5" thickBot="1">
      <c r="A67" s="14" t="s">
        <v>50</v>
      </c>
      <c r="B67" s="23"/>
      <c r="C67" s="22"/>
      <c r="D67" s="15">
        <f t="shared" ref="D67:M67" si="15">SUM(D5,D14,D22,D34,D48,D53,D65)</f>
        <v>17375215</v>
      </c>
      <c r="E67" s="15">
        <f t="shared" si="15"/>
        <v>3590408</v>
      </c>
      <c r="F67" s="15">
        <f t="shared" si="15"/>
        <v>474835</v>
      </c>
      <c r="G67" s="15">
        <f t="shared" si="15"/>
        <v>1501018</v>
      </c>
      <c r="H67" s="15">
        <f t="shared" si="15"/>
        <v>0</v>
      </c>
      <c r="I67" s="15">
        <f t="shared" si="15"/>
        <v>3032257</v>
      </c>
      <c r="J67" s="15">
        <f t="shared" si="15"/>
        <v>2268233</v>
      </c>
      <c r="K67" s="15">
        <f t="shared" si="15"/>
        <v>3779627</v>
      </c>
      <c r="L67" s="15">
        <f t="shared" si="15"/>
        <v>27197</v>
      </c>
      <c r="M67" s="15">
        <f t="shared" si="15"/>
        <v>0</v>
      </c>
      <c r="N67" s="15">
        <f>SUM(D67:M67)</f>
        <v>32048790</v>
      </c>
      <c r="O67" s="38">
        <f t="shared" si="9"/>
        <v>2966.1073577047664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149</v>
      </c>
      <c r="M69" s="48"/>
      <c r="N69" s="48"/>
      <c r="O69" s="43">
        <v>10805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83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8115702</v>
      </c>
      <c r="E5" s="27">
        <f t="shared" si="0"/>
        <v>1724515</v>
      </c>
      <c r="F5" s="27">
        <f t="shared" si="0"/>
        <v>457143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10297360</v>
      </c>
      <c r="O5" s="33">
        <f t="shared" ref="O5:O36" si="1">(N5/O$67)</f>
        <v>954.87388724035611</v>
      </c>
      <c r="P5" s="6"/>
    </row>
    <row r="6" spans="1:133">
      <c r="A6" s="12"/>
      <c r="B6" s="25">
        <v>311</v>
      </c>
      <c r="C6" s="20" t="s">
        <v>3</v>
      </c>
      <c r="D6" s="46">
        <v>8027601</v>
      </c>
      <c r="E6" s="46">
        <v>0</v>
      </c>
      <c r="F6" s="46">
        <v>457143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8484744</v>
      </c>
      <c r="O6" s="47">
        <f t="shared" si="1"/>
        <v>786.790059347181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195492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195492</v>
      </c>
      <c r="O7" s="47">
        <f t="shared" si="1"/>
        <v>18.127967359050444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75096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75096</v>
      </c>
      <c r="O8" s="47">
        <f t="shared" si="1"/>
        <v>6.9636498516320477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878680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878680</v>
      </c>
      <c r="O9" s="47">
        <f t="shared" si="1"/>
        <v>81.4799703264095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158014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158014</v>
      </c>
      <c r="O10" s="47">
        <f t="shared" si="1"/>
        <v>14.652633531157271</v>
      </c>
      <c r="P10" s="9"/>
    </row>
    <row r="11" spans="1:133">
      <c r="A11" s="12"/>
      <c r="B11" s="25">
        <v>314.39999999999998</v>
      </c>
      <c r="C11" s="20" t="s">
        <v>15</v>
      </c>
      <c r="D11" s="46">
        <v>0</v>
      </c>
      <c r="E11" s="46">
        <v>27996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27996</v>
      </c>
      <c r="O11" s="47">
        <f t="shared" si="1"/>
        <v>2.5960682492581602</v>
      </c>
      <c r="P11" s="9"/>
    </row>
    <row r="12" spans="1:133">
      <c r="A12" s="12"/>
      <c r="B12" s="25">
        <v>315</v>
      </c>
      <c r="C12" s="20" t="s">
        <v>94</v>
      </c>
      <c r="D12" s="46">
        <v>0</v>
      </c>
      <c r="E12" s="46">
        <v>389237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389237</v>
      </c>
      <c r="O12" s="47">
        <f t="shared" si="1"/>
        <v>36.093935459940653</v>
      </c>
      <c r="P12" s="9"/>
    </row>
    <row r="13" spans="1:133">
      <c r="A13" s="12"/>
      <c r="B13" s="25">
        <v>316</v>
      </c>
      <c r="C13" s="20" t="s">
        <v>95</v>
      </c>
      <c r="D13" s="46">
        <v>88101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88101</v>
      </c>
      <c r="O13" s="47">
        <f t="shared" si="1"/>
        <v>8.1696031157270035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SUM(D15:D21)</f>
        <v>1130492</v>
      </c>
      <c r="E14" s="32">
        <f t="shared" si="3"/>
        <v>719007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84159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2" si="4">SUM(D14:M14)</f>
        <v>1933658</v>
      </c>
      <c r="O14" s="45">
        <f t="shared" si="1"/>
        <v>179.30804896142433</v>
      </c>
      <c r="P14" s="10"/>
    </row>
    <row r="15" spans="1:133">
      <c r="A15" s="12"/>
      <c r="B15" s="25">
        <v>322</v>
      </c>
      <c r="C15" s="20" t="s">
        <v>0</v>
      </c>
      <c r="D15" s="46">
        <v>871857</v>
      </c>
      <c r="E15" s="46">
        <v>51258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923115</v>
      </c>
      <c r="O15" s="47">
        <f t="shared" si="1"/>
        <v>85.6004265578635</v>
      </c>
      <c r="P15" s="9"/>
    </row>
    <row r="16" spans="1:133">
      <c r="A16" s="12"/>
      <c r="B16" s="25">
        <v>323.10000000000002</v>
      </c>
      <c r="C16" s="20" t="s">
        <v>19</v>
      </c>
      <c r="D16" s="46">
        <v>0</v>
      </c>
      <c r="E16" s="46">
        <v>630186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630186</v>
      </c>
      <c r="O16" s="47">
        <f t="shared" si="1"/>
        <v>58.437129080118694</v>
      </c>
      <c r="P16" s="9"/>
    </row>
    <row r="17" spans="1:16">
      <c r="A17" s="12"/>
      <c r="B17" s="25">
        <v>323.39999999999998</v>
      </c>
      <c r="C17" s="20" t="s">
        <v>20</v>
      </c>
      <c r="D17" s="46">
        <v>0</v>
      </c>
      <c r="E17" s="46">
        <v>15893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15893</v>
      </c>
      <c r="O17" s="47">
        <f t="shared" si="1"/>
        <v>1.4737574183976261</v>
      </c>
      <c r="P17" s="9"/>
    </row>
    <row r="18" spans="1:16">
      <c r="A18" s="12"/>
      <c r="B18" s="25">
        <v>323.7</v>
      </c>
      <c r="C18" s="20" t="s">
        <v>21</v>
      </c>
      <c r="D18" s="46">
        <v>0</v>
      </c>
      <c r="E18" s="46">
        <v>21670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21670</v>
      </c>
      <c r="O18" s="47">
        <f t="shared" si="1"/>
        <v>2.0094584569732938</v>
      </c>
      <c r="P18" s="9"/>
    </row>
    <row r="19" spans="1:16">
      <c r="A19" s="12"/>
      <c r="B19" s="25">
        <v>325.10000000000002</v>
      </c>
      <c r="C19" s="20" t="s">
        <v>139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73443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73443</v>
      </c>
      <c r="O19" s="47">
        <f t="shared" si="1"/>
        <v>6.8103672106824922</v>
      </c>
      <c r="P19" s="9"/>
    </row>
    <row r="20" spans="1:16">
      <c r="A20" s="12"/>
      <c r="B20" s="25">
        <v>325.2</v>
      </c>
      <c r="C20" s="20" t="s">
        <v>144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10716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10716</v>
      </c>
      <c r="O20" s="47">
        <f t="shared" si="1"/>
        <v>0.99369436201780414</v>
      </c>
      <c r="P20" s="9"/>
    </row>
    <row r="21" spans="1:16">
      <c r="A21" s="12"/>
      <c r="B21" s="25">
        <v>329</v>
      </c>
      <c r="C21" s="20" t="s">
        <v>22</v>
      </c>
      <c r="D21" s="46">
        <v>258635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258635</v>
      </c>
      <c r="O21" s="47">
        <f t="shared" si="1"/>
        <v>23.98321587537092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SUM(D23:D31)</f>
        <v>1201603</v>
      </c>
      <c r="E22" s="32">
        <f t="shared" si="5"/>
        <v>560273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1761876</v>
      </c>
      <c r="O22" s="45">
        <f t="shared" si="1"/>
        <v>163.37870919881306</v>
      </c>
      <c r="P22" s="10"/>
    </row>
    <row r="23" spans="1:16">
      <c r="A23" s="12"/>
      <c r="B23" s="25">
        <v>335.12</v>
      </c>
      <c r="C23" s="20" t="s">
        <v>96</v>
      </c>
      <c r="D23" s="46">
        <v>278626</v>
      </c>
      <c r="E23" s="46">
        <v>87025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365651</v>
      </c>
      <c r="O23" s="47">
        <f t="shared" si="1"/>
        <v>33.906806379821958</v>
      </c>
      <c r="P23" s="9"/>
    </row>
    <row r="24" spans="1:16">
      <c r="A24" s="12"/>
      <c r="B24" s="25">
        <v>335.14</v>
      </c>
      <c r="C24" s="20" t="s">
        <v>119</v>
      </c>
      <c r="D24" s="46">
        <v>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57</v>
      </c>
      <c r="O24" s="47">
        <f t="shared" si="1"/>
        <v>5.2856083086053416E-3</v>
      </c>
      <c r="P24" s="9"/>
    </row>
    <row r="25" spans="1:16">
      <c r="A25" s="12"/>
      <c r="B25" s="25">
        <v>335.15</v>
      </c>
      <c r="C25" s="20" t="s">
        <v>97</v>
      </c>
      <c r="D25" s="46">
        <v>734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734</v>
      </c>
      <c r="O25" s="47">
        <f t="shared" si="1"/>
        <v>6.8063798219584568E-2</v>
      </c>
      <c r="P25" s="9"/>
    </row>
    <row r="26" spans="1:16">
      <c r="A26" s="12"/>
      <c r="B26" s="25">
        <v>335.18</v>
      </c>
      <c r="C26" s="20" t="s">
        <v>98</v>
      </c>
      <c r="D26" s="46">
        <v>851907</v>
      </c>
      <c r="E26" s="46">
        <v>442755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1294662</v>
      </c>
      <c r="O26" s="47">
        <f t="shared" si="1"/>
        <v>120.05396884272997</v>
      </c>
      <c r="P26" s="9"/>
    </row>
    <row r="27" spans="1:16">
      <c r="A27" s="12"/>
      <c r="B27" s="25">
        <v>335.49</v>
      </c>
      <c r="C27" s="20" t="s">
        <v>100</v>
      </c>
      <c r="D27" s="46">
        <v>0</v>
      </c>
      <c r="E27" s="46">
        <v>15932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15932</v>
      </c>
      <c r="O27" s="47">
        <f t="shared" si="1"/>
        <v>1.4773738872403561</v>
      </c>
      <c r="P27" s="9"/>
    </row>
    <row r="28" spans="1:16">
      <c r="A28" s="12"/>
      <c r="B28" s="25">
        <v>337.3</v>
      </c>
      <c r="C28" s="20" t="s">
        <v>76</v>
      </c>
      <c r="D28" s="46">
        <v>0</v>
      </c>
      <c r="E28" s="46">
        <v>10500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10500</v>
      </c>
      <c r="O28" s="47">
        <f t="shared" si="1"/>
        <v>0.9736646884272997</v>
      </c>
      <c r="P28" s="9"/>
    </row>
    <row r="29" spans="1:16">
      <c r="A29" s="12"/>
      <c r="B29" s="25">
        <v>337.7</v>
      </c>
      <c r="C29" s="20" t="s">
        <v>101</v>
      </c>
      <c r="D29" s="46">
        <v>0</v>
      </c>
      <c r="E29" s="46">
        <v>4061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4061</v>
      </c>
      <c r="O29" s="47">
        <f t="shared" si="1"/>
        <v>0.37657640949554894</v>
      </c>
      <c r="P29" s="9"/>
    </row>
    <row r="30" spans="1:16">
      <c r="A30" s="12"/>
      <c r="B30" s="25">
        <v>338</v>
      </c>
      <c r="C30" s="20" t="s">
        <v>33</v>
      </c>
      <c r="D30" s="46">
        <v>40638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40638</v>
      </c>
      <c r="O30" s="47">
        <f t="shared" si="1"/>
        <v>3.7683605341246289</v>
      </c>
      <c r="P30" s="9"/>
    </row>
    <row r="31" spans="1:16">
      <c r="A31" s="12"/>
      <c r="B31" s="25">
        <v>339</v>
      </c>
      <c r="C31" s="20" t="s">
        <v>121</v>
      </c>
      <c r="D31" s="46">
        <v>29641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29641</v>
      </c>
      <c r="O31" s="47">
        <f t="shared" si="1"/>
        <v>2.7486090504451037</v>
      </c>
      <c r="P31" s="9"/>
    </row>
    <row r="32" spans="1:16" ht="15.75">
      <c r="A32" s="29" t="s">
        <v>38</v>
      </c>
      <c r="B32" s="30"/>
      <c r="C32" s="31"/>
      <c r="D32" s="32">
        <f t="shared" ref="D32:M32" si="6">SUM(D33:D45)</f>
        <v>1977648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2849482</v>
      </c>
      <c r="J32" s="32">
        <f t="shared" si="6"/>
        <v>1824058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6651188</v>
      </c>
      <c r="O32" s="45">
        <f t="shared" si="1"/>
        <v>616.76446587537089</v>
      </c>
      <c r="P32" s="10"/>
    </row>
    <row r="33" spans="1:16">
      <c r="A33" s="12"/>
      <c r="B33" s="25">
        <v>341.2</v>
      </c>
      <c r="C33" s="20" t="s">
        <v>122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1794241</v>
      </c>
      <c r="K33" s="46">
        <v>0</v>
      </c>
      <c r="L33" s="46">
        <v>0</v>
      </c>
      <c r="M33" s="46">
        <v>0</v>
      </c>
      <c r="N33" s="46">
        <f t="shared" ref="N33:N45" si="7">SUM(D33:M33)</f>
        <v>1794241</v>
      </c>
      <c r="O33" s="47">
        <f t="shared" si="1"/>
        <v>166.37991468842731</v>
      </c>
      <c r="P33" s="9"/>
    </row>
    <row r="34" spans="1:16">
      <c r="A34" s="12"/>
      <c r="B34" s="25">
        <v>341.9</v>
      </c>
      <c r="C34" s="20" t="s">
        <v>102</v>
      </c>
      <c r="D34" s="46">
        <v>50330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50330</v>
      </c>
      <c r="O34" s="47">
        <f t="shared" si="1"/>
        <v>4.6670994065281901</v>
      </c>
      <c r="P34" s="9"/>
    </row>
    <row r="35" spans="1:16">
      <c r="A35" s="12"/>
      <c r="B35" s="25">
        <v>342.1</v>
      </c>
      <c r="C35" s="20" t="s">
        <v>43</v>
      </c>
      <c r="D35" s="46">
        <v>407610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407610</v>
      </c>
      <c r="O35" s="47">
        <f t="shared" si="1"/>
        <v>37.797663204747778</v>
      </c>
      <c r="P35" s="9"/>
    </row>
    <row r="36" spans="1:16">
      <c r="A36" s="12"/>
      <c r="B36" s="25">
        <v>343.4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2605323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2605323</v>
      </c>
      <c r="O36" s="47">
        <f t="shared" si="1"/>
        <v>241.59152448071217</v>
      </c>
      <c r="P36" s="9"/>
    </row>
    <row r="37" spans="1:16">
      <c r="A37" s="12"/>
      <c r="B37" s="25">
        <v>343.9</v>
      </c>
      <c r="C37" s="20" t="s">
        <v>46</v>
      </c>
      <c r="D37" s="46">
        <v>45164</v>
      </c>
      <c r="E37" s="46">
        <v>0</v>
      </c>
      <c r="F37" s="46">
        <v>0</v>
      </c>
      <c r="G37" s="46">
        <v>0</v>
      </c>
      <c r="H37" s="46">
        <v>0</v>
      </c>
      <c r="I37" s="46">
        <v>244159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289323</v>
      </c>
      <c r="O37" s="47">
        <f t="shared" ref="O37:O65" si="8">(N37/O$67)</f>
        <v>26.828913204747774</v>
      </c>
      <c r="P37" s="9"/>
    </row>
    <row r="38" spans="1:16">
      <c r="A38" s="12"/>
      <c r="B38" s="25">
        <v>344.5</v>
      </c>
      <c r="C38" s="20" t="s">
        <v>103</v>
      </c>
      <c r="D38" s="46">
        <v>4136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4136</v>
      </c>
      <c r="O38" s="47">
        <f t="shared" si="8"/>
        <v>0.38353115727002968</v>
      </c>
      <c r="P38" s="9"/>
    </row>
    <row r="39" spans="1:16">
      <c r="A39" s="12"/>
      <c r="B39" s="25">
        <v>344.9</v>
      </c>
      <c r="C39" s="20" t="s">
        <v>130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29817</v>
      </c>
      <c r="K39" s="46">
        <v>0</v>
      </c>
      <c r="L39" s="46">
        <v>0</v>
      </c>
      <c r="M39" s="46">
        <v>0</v>
      </c>
      <c r="N39" s="46">
        <f t="shared" si="7"/>
        <v>29817</v>
      </c>
      <c r="O39" s="47">
        <f t="shared" si="8"/>
        <v>2.7649295252225521</v>
      </c>
      <c r="P39" s="9"/>
    </row>
    <row r="40" spans="1:16">
      <c r="A40" s="12"/>
      <c r="B40" s="25">
        <v>347.1</v>
      </c>
      <c r="C40" s="20" t="s">
        <v>48</v>
      </c>
      <c r="D40" s="46">
        <v>7372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7372</v>
      </c>
      <c r="O40" s="47">
        <f t="shared" si="8"/>
        <v>0.6836053412462908</v>
      </c>
      <c r="P40" s="9"/>
    </row>
    <row r="41" spans="1:16">
      <c r="A41" s="12"/>
      <c r="B41" s="25">
        <v>347.2</v>
      </c>
      <c r="C41" s="20" t="s">
        <v>49</v>
      </c>
      <c r="D41" s="46">
        <v>1270390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1270390</v>
      </c>
      <c r="O41" s="47">
        <f t="shared" si="8"/>
        <v>117.80322700296736</v>
      </c>
      <c r="P41" s="9"/>
    </row>
    <row r="42" spans="1:16">
      <c r="A42" s="12"/>
      <c r="B42" s="25">
        <v>347.4</v>
      </c>
      <c r="C42" s="20" t="s">
        <v>131</v>
      </c>
      <c r="D42" s="46">
        <v>27532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27532</v>
      </c>
      <c r="O42" s="47">
        <f t="shared" si="8"/>
        <v>2.5530415430267062</v>
      </c>
      <c r="P42" s="9"/>
    </row>
    <row r="43" spans="1:16">
      <c r="A43" s="12"/>
      <c r="B43" s="25">
        <v>347.5</v>
      </c>
      <c r="C43" s="20" t="s">
        <v>132</v>
      </c>
      <c r="D43" s="46">
        <v>107197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107197</v>
      </c>
      <c r="O43" s="47">
        <f t="shared" si="8"/>
        <v>9.940374629080118</v>
      </c>
      <c r="P43" s="9"/>
    </row>
    <row r="44" spans="1:16">
      <c r="A44" s="12"/>
      <c r="B44" s="25">
        <v>347.9</v>
      </c>
      <c r="C44" s="20" t="s">
        <v>88</v>
      </c>
      <c r="D44" s="46">
        <v>57542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57542</v>
      </c>
      <c r="O44" s="47">
        <f t="shared" si="8"/>
        <v>5.3358679525222552</v>
      </c>
      <c r="P44" s="9"/>
    </row>
    <row r="45" spans="1:16">
      <c r="A45" s="12"/>
      <c r="B45" s="25">
        <v>349</v>
      </c>
      <c r="C45" s="20" t="s">
        <v>1</v>
      </c>
      <c r="D45" s="46">
        <v>375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375</v>
      </c>
      <c r="O45" s="47">
        <f t="shared" si="8"/>
        <v>3.4773738872403558E-2</v>
      </c>
      <c r="P45" s="9"/>
    </row>
    <row r="46" spans="1:16" ht="15.75">
      <c r="A46" s="29" t="s">
        <v>39</v>
      </c>
      <c r="B46" s="30"/>
      <c r="C46" s="31"/>
      <c r="D46" s="32">
        <f t="shared" ref="D46:M46" si="9">SUM(D47:D50)</f>
        <v>419065</v>
      </c>
      <c r="E46" s="32">
        <f t="shared" si="9"/>
        <v>131373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18964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ref="N46:N52" si="10">SUM(D46:M46)</f>
        <v>569402</v>
      </c>
      <c r="O46" s="45">
        <f t="shared" si="8"/>
        <v>52.800630563798222</v>
      </c>
      <c r="P46" s="10"/>
    </row>
    <row r="47" spans="1:16">
      <c r="A47" s="13"/>
      <c r="B47" s="39">
        <v>351.5</v>
      </c>
      <c r="C47" s="21" t="s">
        <v>52</v>
      </c>
      <c r="D47" s="46">
        <v>12966</v>
      </c>
      <c r="E47" s="46">
        <v>2302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15268</v>
      </c>
      <c r="O47" s="47">
        <f t="shared" si="8"/>
        <v>1.4158011869436202</v>
      </c>
      <c r="P47" s="9"/>
    </row>
    <row r="48" spans="1:16">
      <c r="A48" s="13"/>
      <c r="B48" s="39">
        <v>352</v>
      </c>
      <c r="C48" s="21" t="s">
        <v>53</v>
      </c>
      <c r="D48" s="46">
        <v>6919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6919</v>
      </c>
      <c r="O48" s="47">
        <f t="shared" si="8"/>
        <v>0.6415986646884273</v>
      </c>
      <c r="P48" s="9"/>
    </row>
    <row r="49" spans="1:16">
      <c r="A49" s="13"/>
      <c r="B49" s="39">
        <v>354</v>
      </c>
      <c r="C49" s="21" t="s">
        <v>54</v>
      </c>
      <c r="D49" s="46">
        <v>399180</v>
      </c>
      <c r="E49" s="46">
        <v>0</v>
      </c>
      <c r="F49" s="46">
        <v>0</v>
      </c>
      <c r="G49" s="46">
        <v>0</v>
      </c>
      <c r="H49" s="46">
        <v>0</v>
      </c>
      <c r="I49" s="46">
        <v>18964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418144</v>
      </c>
      <c r="O49" s="47">
        <f t="shared" si="8"/>
        <v>38.774480712166174</v>
      </c>
      <c r="P49" s="9"/>
    </row>
    <row r="50" spans="1:16">
      <c r="A50" s="13"/>
      <c r="B50" s="39">
        <v>358.2</v>
      </c>
      <c r="C50" s="21" t="s">
        <v>133</v>
      </c>
      <c r="D50" s="46">
        <v>0</v>
      </c>
      <c r="E50" s="46">
        <v>129071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129071</v>
      </c>
      <c r="O50" s="47">
        <f t="shared" si="8"/>
        <v>11.96875</v>
      </c>
      <c r="P50" s="9"/>
    </row>
    <row r="51" spans="1:16" ht="15.75">
      <c r="A51" s="29" t="s">
        <v>4</v>
      </c>
      <c r="B51" s="30"/>
      <c r="C51" s="31"/>
      <c r="D51" s="32">
        <f t="shared" ref="D51:M51" si="11">SUM(D52:D62)</f>
        <v>532374</v>
      </c>
      <c r="E51" s="32">
        <f t="shared" si="11"/>
        <v>91453</v>
      </c>
      <c r="F51" s="32">
        <f t="shared" si="11"/>
        <v>6240</v>
      </c>
      <c r="G51" s="32">
        <f t="shared" si="11"/>
        <v>3343</v>
      </c>
      <c r="H51" s="32">
        <f t="shared" si="11"/>
        <v>0</v>
      </c>
      <c r="I51" s="32">
        <f t="shared" si="11"/>
        <v>17370</v>
      </c>
      <c r="J51" s="32">
        <f t="shared" si="11"/>
        <v>205855</v>
      </c>
      <c r="K51" s="32">
        <f t="shared" si="11"/>
        <v>6209426</v>
      </c>
      <c r="L51" s="32">
        <f t="shared" si="11"/>
        <v>16063</v>
      </c>
      <c r="M51" s="32">
        <f t="shared" si="11"/>
        <v>0</v>
      </c>
      <c r="N51" s="32">
        <f t="shared" si="10"/>
        <v>7082124</v>
      </c>
      <c r="O51" s="45">
        <f t="shared" si="8"/>
        <v>656.72514836795256</v>
      </c>
      <c r="P51" s="10"/>
    </row>
    <row r="52" spans="1:16">
      <c r="A52" s="12"/>
      <c r="B52" s="25">
        <v>361.1</v>
      </c>
      <c r="C52" s="20" t="s">
        <v>56</v>
      </c>
      <c r="D52" s="46">
        <v>74081</v>
      </c>
      <c r="E52" s="46">
        <v>19534</v>
      </c>
      <c r="F52" s="46">
        <v>6240</v>
      </c>
      <c r="G52" s="46">
        <v>3343</v>
      </c>
      <c r="H52" s="46">
        <v>0</v>
      </c>
      <c r="I52" s="46">
        <v>17370</v>
      </c>
      <c r="J52" s="46">
        <v>12670</v>
      </c>
      <c r="K52" s="46">
        <v>371523</v>
      </c>
      <c r="L52" s="46">
        <v>16063</v>
      </c>
      <c r="M52" s="46">
        <v>0</v>
      </c>
      <c r="N52" s="46">
        <f t="shared" si="10"/>
        <v>520824</v>
      </c>
      <c r="O52" s="47">
        <f t="shared" si="8"/>
        <v>48.295994065281896</v>
      </c>
      <c r="P52" s="9"/>
    </row>
    <row r="53" spans="1:16">
      <c r="A53" s="12"/>
      <c r="B53" s="25">
        <v>361.2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2217425</v>
      </c>
      <c r="L53" s="46">
        <v>0</v>
      </c>
      <c r="M53" s="46">
        <v>0</v>
      </c>
      <c r="N53" s="46">
        <f t="shared" ref="N53:N62" si="12">SUM(D53:M53)</f>
        <v>2217425</v>
      </c>
      <c r="O53" s="47">
        <f t="shared" si="8"/>
        <v>205.62175445103858</v>
      </c>
      <c r="P53" s="9"/>
    </row>
    <row r="54" spans="1:16">
      <c r="A54" s="12"/>
      <c r="B54" s="25">
        <v>361.3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1458202</v>
      </c>
      <c r="L54" s="46">
        <v>0</v>
      </c>
      <c r="M54" s="46">
        <v>0</v>
      </c>
      <c r="N54" s="46">
        <f t="shared" si="12"/>
        <v>1458202</v>
      </c>
      <c r="O54" s="47">
        <f t="shared" si="8"/>
        <v>135.21902818991097</v>
      </c>
      <c r="P54" s="9"/>
    </row>
    <row r="55" spans="1:16">
      <c r="A55" s="12"/>
      <c r="B55" s="25">
        <v>361.4</v>
      </c>
      <c r="C55" s="20" t="s">
        <v>104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21345</v>
      </c>
      <c r="L55" s="46">
        <v>0</v>
      </c>
      <c r="M55" s="46">
        <v>0</v>
      </c>
      <c r="N55" s="46">
        <f t="shared" si="12"/>
        <v>21345</v>
      </c>
      <c r="O55" s="47">
        <f t="shared" si="8"/>
        <v>1.9793212166172107</v>
      </c>
      <c r="P55" s="9"/>
    </row>
    <row r="56" spans="1:16">
      <c r="A56" s="12"/>
      <c r="B56" s="25">
        <v>362</v>
      </c>
      <c r="C56" s="20" t="s">
        <v>59</v>
      </c>
      <c r="D56" s="46">
        <v>430166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430166</v>
      </c>
      <c r="O56" s="47">
        <f t="shared" si="8"/>
        <v>39.889280415430264</v>
      </c>
      <c r="P56" s="9"/>
    </row>
    <row r="57" spans="1:16">
      <c r="A57" s="12"/>
      <c r="B57" s="25">
        <v>364</v>
      </c>
      <c r="C57" s="20" t="s">
        <v>126</v>
      </c>
      <c r="D57" s="46">
        <v>14025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14025</v>
      </c>
      <c r="O57" s="47">
        <f t="shared" si="8"/>
        <v>1.3005378338278932</v>
      </c>
      <c r="P57" s="9"/>
    </row>
    <row r="58" spans="1:16">
      <c r="A58" s="12"/>
      <c r="B58" s="25">
        <v>365</v>
      </c>
      <c r="C58" s="20" t="s">
        <v>105</v>
      </c>
      <c r="D58" s="46">
        <v>3219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3219</v>
      </c>
      <c r="O58" s="47">
        <f t="shared" si="8"/>
        <v>0.29849777448071219</v>
      </c>
      <c r="P58" s="9"/>
    </row>
    <row r="59" spans="1:16">
      <c r="A59" s="12"/>
      <c r="B59" s="25">
        <v>366</v>
      </c>
      <c r="C59" s="20" t="s">
        <v>106</v>
      </c>
      <c r="D59" s="46">
        <v>0</v>
      </c>
      <c r="E59" s="46">
        <v>71919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71919</v>
      </c>
      <c r="O59" s="47">
        <f t="shared" si="8"/>
        <v>6.6690467359050443</v>
      </c>
      <c r="P59" s="9"/>
    </row>
    <row r="60" spans="1:16">
      <c r="A60" s="12"/>
      <c r="B60" s="25">
        <v>368</v>
      </c>
      <c r="C60" s="20" t="s">
        <v>61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2140931</v>
      </c>
      <c r="L60" s="46">
        <v>0</v>
      </c>
      <c r="M60" s="46">
        <v>0</v>
      </c>
      <c r="N60" s="46">
        <f t="shared" si="12"/>
        <v>2140931</v>
      </c>
      <c r="O60" s="47">
        <f t="shared" si="8"/>
        <v>198.52846810089019</v>
      </c>
      <c r="P60" s="9"/>
    </row>
    <row r="61" spans="1:16">
      <c r="A61" s="12"/>
      <c r="B61" s="25">
        <v>369.3</v>
      </c>
      <c r="C61" s="20" t="s">
        <v>134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88859</v>
      </c>
      <c r="K61" s="46">
        <v>0</v>
      </c>
      <c r="L61" s="46">
        <v>0</v>
      </c>
      <c r="M61" s="46">
        <v>0</v>
      </c>
      <c r="N61" s="46">
        <f t="shared" si="12"/>
        <v>88859</v>
      </c>
      <c r="O61" s="47">
        <f t="shared" si="8"/>
        <v>8.2398924332344219</v>
      </c>
      <c r="P61" s="9"/>
    </row>
    <row r="62" spans="1:16">
      <c r="A62" s="12"/>
      <c r="B62" s="25">
        <v>369.9</v>
      </c>
      <c r="C62" s="20" t="s">
        <v>62</v>
      </c>
      <c r="D62" s="46">
        <v>10883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104326</v>
      </c>
      <c r="K62" s="46">
        <v>0</v>
      </c>
      <c r="L62" s="46">
        <v>0</v>
      </c>
      <c r="M62" s="46">
        <v>0</v>
      </c>
      <c r="N62" s="46">
        <f t="shared" si="12"/>
        <v>115209</v>
      </c>
      <c r="O62" s="47">
        <f t="shared" si="8"/>
        <v>10.683327151335311</v>
      </c>
      <c r="P62" s="9"/>
    </row>
    <row r="63" spans="1:16" ht="15.75">
      <c r="A63" s="29" t="s">
        <v>40</v>
      </c>
      <c r="B63" s="30"/>
      <c r="C63" s="31"/>
      <c r="D63" s="32">
        <f t="shared" ref="D63:M63" si="13">SUM(D64:D64)</f>
        <v>2300000</v>
      </c>
      <c r="E63" s="32">
        <f t="shared" si="13"/>
        <v>0</v>
      </c>
      <c r="F63" s="32">
        <f t="shared" si="13"/>
        <v>224500</v>
      </c>
      <c r="G63" s="32">
        <f t="shared" si="13"/>
        <v>456515</v>
      </c>
      <c r="H63" s="32">
        <f t="shared" si="13"/>
        <v>0</v>
      </c>
      <c r="I63" s="32">
        <f t="shared" si="13"/>
        <v>49924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>SUM(D63:M63)</f>
        <v>3030939</v>
      </c>
      <c r="O63" s="45">
        <f t="shared" si="8"/>
        <v>281.05888353115728</v>
      </c>
      <c r="P63" s="9"/>
    </row>
    <row r="64" spans="1:16" ht="15.75" thickBot="1">
      <c r="A64" s="12"/>
      <c r="B64" s="25">
        <v>381</v>
      </c>
      <c r="C64" s="20" t="s">
        <v>63</v>
      </c>
      <c r="D64" s="46">
        <v>2300000</v>
      </c>
      <c r="E64" s="46">
        <v>0</v>
      </c>
      <c r="F64" s="46">
        <v>224500</v>
      </c>
      <c r="G64" s="46">
        <v>456515</v>
      </c>
      <c r="H64" s="46">
        <v>0</v>
      </c>
      <c r="I64" s="46">
        <v>49924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3030939</v>
      </c>
      <c r="O64" s="47">
        <f t="shared" si="8"/>
        <v>281.05888353115728</v>
      </c>
      <c r="P64" s="9"/>
    </row>
    <row r="65" spans="1:119" ht="16.5" thickBot="1">
      <c r="A65" s="14" t="s">
        <v>50</v>
      </c>
      <c r="B65" s="23"/>
      <c r="C65" s="22"/>
      <c r="D65" s="15">
        <f t="shared" ref="D65:M65" si="14">SUM(D5,D14,D22,D32,D46,D51,D63)</f>
        <v>15676884</v>
      </c>
      <c r="E65" s="15">
        <f t="shared" si="14"/>
        <v>3226621</v>
      </c>
      <c r="F65" s="15">
        <f t="shared" si="14"/>
        <v>687883</v>
      </c>
      <c r="G65" s="15">
        <f t="shared" si="14"/>
        <v>459858</v>
      </c>
      <c r="H65" s="15">
        <f t="shared" si="14"/>
        <v>0</v>
      </c>
      <c r="I65" s="15">
        <f t="shared" si="14"/>
        <v>3019899</v>
      </c>
      <c r="J65" s="15">
        <f t="shared" si="14"/>
        <v>2029913</v>
      </c>
      <c r="K65" s="15">
        <f t="shared" si="14"/>
        <v>6209426</v>
      </c>
      <c r="L65" s="15">
        <f t="shared" si="14"/>
        <v>16063</v>
      </c>
      <c r="M65" s="15">
        <f t="shared" si="14"/>
        <v>0</v>
      </c>
      <c r="N65" s="15">
        <f>SUM(D65:M65)</f>
        <v>31326547</v>
      </c>
      <c r="O65" s="38">
        <f t="shared" si="8"/>
        <v>2904.9097737388724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145</v>
      </c>
      <c r="M67" s="48"/>
      <c r="N67" s="48"/>
      <c r="O67" s="43">
        <v>10784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83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7527751</v>
      </c>
      <c r="E5" s="27">
        <f t="shared" si="0"/>
        <v>1703975</v>
      </c>
      <c r="F5" s="27">
        <f t="shared" si="0"/>
        <v>477013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9708739</v>
      </c>
      <c r="O5" s="33">
        <f t="shared" ref="O5:O36" si="1">(N5/O$68)</f>
        <v>902.21531456184368</v>
      </c>
      <c r="P5" s="6"/>
    </row>
    <row r="6" spans="1:133">
      <c r="A6" s="12"/>
      <c r="B6" s="25">
        <v>311</v>
      </c>
      <c r="C6" s="20" t="s">
        <v>3</v>
      </c>
      <c r="D6" s="46">
        <v>7446686</v>
      </c>
      <c r="E6" s="46">
        <v>0</v>
      </c>
      <c r="F6" s="46">
        <v>477013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7923699</v>
      </c>
      <c r="O6" s="47">
        <f t="shared" si="1"/>
        <v>736.33482018399775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200540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200540</v>
      </c>
      <c r="O7" s="47">
        <f t="shared" si="1"/>
        <v>18.635814515379611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77987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77987</v>
      </c>
      <c r="O8" s="47">
        <f t="shared" si="1"/>
        <v>7.2471889229625504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869145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869145</v>
      </c>
      <c r="O9" s="47">
        <f t="shared" si="1"/>
        <v>80.76805129634792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148818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148818</v>
      </c>
      <c r="O10" s="47">
        <f t="shared" si="1"/>
        <v>13.829383886255924</v>
      </c>
      <c r="P10" s="9"/>
    </row>
    <row r="11" spans="1:133">
      <c r="A11" s="12"/>
      <c r="B11" s="25">
        <v>314.39999999999998</v>
      </c>
      <c r="C11" s="20" t="s">
        <v>15</v>
      </c>
      <c r="D11" s="46">
        <v>0</v>
      </c>
      <c r="E11" s="46">
        <v>27945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27945</v>
      </c>
      <c r="O11" s="47">
        <f t="shared" si="1"/>
        <v>2.5968776136046836</v>
      </c>
      <c r="P11" s="9"/>
    </row>
    <row r="12" spans="1:133">
      <c r="A12" s="12"/>
      <c r="B12" s="25">
        <v>315</v>
      </c>
      <c r="C12" s="20" t="s">
        <v>94</v>
      </c>
      <c r="D12" s="46">
        <v>0</v>
      </c>
      <c r="E12" s="46">
        <v>379540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379540</v>
      </c>
      <c r="O12" s="47">
        <f t="shared" si="1"/>
        <v>35.269956323761733</v>
      </c>
      <c r="P12" s="9"/>
    </row>
    <row r="13" spans="1:133">
      <c r="A13" s="12"/>
      <c r="B13" s="25">
        <v>316</v>
      </c>
      <c r="C13" s="20" t="s">
        <v>95</v>
      </c>
      <c r="D13" s="46">
        <v>81065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81065</v>
      </c>
      <c r="O13" s="47">
        <f t="shared" si="1"/>
        <v>7.5332218195335008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SUM(D15:D20)</f>
        <v>1102000</v>
      </c>
      <c r="E14" s="32">
        <f t="shared" si="3"/>
        <v>736908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59281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1898189</v>
      </c>
      <c r="O14" s="45">
        <f t="shared" si="1"/>
        <v>176.39522349224049</v>
      </c>
      <c r="P14" s="10"/>
    </row>
    <row r="15" spans="1:133">
      <c r="A15" s="12"/>
      <c r="B15" s="25">
        <v>322</v>
      </c>
      <c r="C15" s="20" t="s">
        <v>0</v>
      </c>
      <c r="D15" s="46">
        <v>873965</v>
      </c>
      <c r="E15" s="46">
        <v>57630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931595</v>
      </c>
      <c r="O15" s="47">
        <f t="shared" si="1"/>
        <v>86.571415295976209</v>
      </c>
      <c r="P15" s="9"/>
    </row>
    <row r="16" spans="1:133">
      <c r="A16" s="12"/>
      <c r="B16" s="25">
        <v>323.10000000000002</v>
      </c>
      <c r="C16" s="20" t="s">
        <v>19</v>
      </c>
      <c r="D16" s="46">
        <v>0</v>
      </c>
      <c r="E16" s="46">
        <v>629267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629267</v>
      </c>
      <c r="O16" s="47">
        <f t="shared" si="1"/>
        <v>58.476628566118393</v>
      </c>
      <c r="P16" s="9"/>
    </row>
    <row r="17" spans="1:16">
      <c r="A17" s="12"/>
      <c r="B17" s="25">
        <v>323.39999999999998</v>
      </c>
      <c r="C17" s="20" t="s">
        <v>20</v>
      </c>
      <c r="D17" s="46">
        <v>0</v>
      </c>
      <c r="E17" s="46">
        <v>13141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13141</v>
      </c>
      <c r="O17" s="47">
        <f t="shared" si="1"/>
        <v>1.221169036334913</v>
      </c>
      <c r="P17" s="9"/>
    </row>
    <row r="18" spans="1:16">
      <c r="A18" s="12"/>
      <c r="B18" s="25">
        <v>323.7</v>
      </c>
      <c r="C18" s="20" t="s">
        <v>21</v>
      </c>
      <c r="D18" s="46">
        <v>0</v>
      </c>
      <c r="E18" s="46">
        <v>36870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36870</v>
      </c>
      <c r="O18" s="47">
        <f t="shared" si="1"/>
        <v>3.4262614998606078</v>
      </c>
      <c r="P18" s="9"/>
    </row>
    <row r="19" spans="1:16">
      <c r="A19" s="12"/>
      <c r="B19" s="25">
        <v>325.10000000000002</v>
      </c>
      <c r="C19" s="20" t="s">
        <v>139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59281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59281</v>
      </c>
      <c r="O19" s="47">
        <f t="shared" si="1"/>
        <v>5.5088746399033548</v>
      </c>
      <c r="P19" s="9"/>
    </row>
    <row r="20" spans="1:16">
      <c r="A20" s="12"/>
      <c r="B20" s="25">
        <v>329</v>
      </c>
      <c r="C20" s="20" t="s">
        <v>22</v>
      </c>
      <c r="D20" s="46">
        <v>228035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228035</v>
      </c>
      <c r="O20" s="47">
        <f t="shared" si="1"/>
        <v>21.190874454047023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SUM(D22:D30)</f>
        <v>1179501</v>
      </c>
      <c r="E21" s="32">
        <f t="shared" si="5"/>
        <v>529651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1709152</v>
      </c>
      <c r="O21" s="45">
        <f t="shared" si="1"/>
        <v>158.82836167642412</v>
      </c>
      <c r="P21" s="10"/>
    </row>
    <row r="22" spans="1:16">
      <c r="A22" s="12"/>
      <c r="B22" s="25">
        <v>335.12</v>
      </c>
      <c r="C22" s="20" t="s">
        <v>96</v>
      </c>
      <c r="D22" s="46">
        <v>275137</v>
      </c>
      <c r="E22" s="46">
        <v>85935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361072</v>
      </c>
      <c r="O22" s="47">
        <f t="shared" si="1"/>
        <v>33.553758944336032</v>
      </c>
      <c r="P22" s="9"/>
    </row>
    <row r="23" spans="1:16">
      <c r="A23" s="12"/>
      <c r="B23" s="25">
        <v>335.14</v>
      </c>
      <c r="C23" s="20" t="s">
        <v>119</v>
      </c>
      <c r="D23" s="46">
        <v>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59</v>
      </c>
      <c r="O23" s="47">
        <f t="shared" si="1"/>
        <v>5.4827618251091902E-3</v>
      </c>
      <c r="P23" s="9"/>
    </row>
    <row r="24" spans="1:16">
      <c r="A24" s="12"/>
      <c r="B24" s="25">
        <v>335.15</v>
      </c>
      <c r="C24" s="20" t="s">
        <v>97</v>
      </c>
      <c r="D24" s="46">
        <v>734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734</v>
      </c>
      <c r="O24" s="47">
        <f t="shared" si="1"/>
        <v>6.8209274231019426E-2</v>
      </c>
      <c r="P24" s="9"/>
    </row>
    <row r="25" spans="1:16">
      <c r="A25" s="12"/>
      <c r="B25" s="25">
        <v>335.18</v>
      </c>
      <c r="C25" s="20" t="s">
        <v>98</v>
      </c>
      <c r="D25" s="46">
        <v>826835</v>
      </c>
      <c r="E25" s="46">
        <v>421378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1248213</v>
      </c>
      <c r="O25" s="47">
        <f t="shared" si="1"/>
        <v>115.99414552550878</v>
      </c>
      <c r="P25" s="9"/>
    </row>
    <row r="26" spans="1:16">
      <c r="A26" s="12"/>
      <c r="B26" s="25">
        <v>335.49</v>
      </c>
      <c r="C26" s="20" t="s">
        <v>100</v>
      </c>
      <c r="D26" s="46">
        <v>0</v>
      </c>
      <c r="E26" s="46">
        <v>16068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16068</v>
      </c>
      <c r="O26" s="47">
        <f t="shared" si="1"/>
        <v>1.4931697797602452</v>
      </c>
      <c r="P26" s="9"/>
    </row>
    <row r="27" spans="1:16">
      <c r="A27" s="12"/>
      <c r="B27" s="25">
        <v>337.3</v>
      </c>
      <c r="C27" s="20" t="s">
        <v>76</v>
      </c>
      <c r="D27" s="46">
        <v>0</v>
      </c>
      <c r="E27" s="46">
        <v>2000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2000</v>
      </c>
      <c r="O27" s="47">
        <f t="shared" si="1"/>
        <v>0.18585633305454882</v>
      </c>
      <c r="P27" s="9"/>
    </row>
    <row r="28" spans="1:16">
      <c r="A28" s="12"/>
      <c r="B28" s="25">
        <v>337.7</v>
      </c>
      <c r="C28" s="20" t="s">
        <v>101</v>
      </c>
      <c r="D28" s="46">
        <v>0</v>
      </c>
      <c r="E28" s="46">
        <v>4270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4270</v>
      </c>
      <c r="O28" s="47">
        <f t="shared" si="1"/>
        <v>0.39680327107146174</v>
      </c>
      <c r="P28" s="9"/>
    </row>
    <row r="29" spans="1:16">
      <c r="A29" s="12"/>
      <c r="B29" s="25">
        <v>338</v>
      </c>
      <c r="C29" s="20" t="s">
        <v>33</v>
      </c>
      <c r="D29" s="46">
        <v>47430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47430</v>
      </c>
      <c r="O29" s="47">
        <f t="shared" si="1"/>
        <v>4.407582938388626</v>
      </c>
      <c r="P29" s="9"/>
    </row>
    <row r="30" spans="1:16">
      <c r="A30" s="12"/>
      <c r="B30" s="25">
        <v>339</v>
      </c>
      <c r="C30" s="20" t="s">
        <v>121</v>
      </c>
      <c r="D30" s="46">
        <v>29306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29306</v>
      </c>
      <c r="O30" s="47">
        <f t="shared" si="1"/>
        <v>2.7233528482483043</v>
      </c>
      <c r="P30" s="9"/>
    </row>
    <row r="31" spans="1:16" ht="15.75">
      <c r="A31" s="29" t="s">
        <v>38</v>
      </c>
      <c r="B31" s="30"/>
      <c r="C31" s="31"/>
      <c r="D31" s="32">
        <f t="shared" ref="D31:M31" si="6">SUM(D32:D45)</f>
        <v>1849076</v>
      </c>
      <c r="E31" s="32">
        <f t="shared" si="6"/>
        <v>77919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2859191</v>
      </c>
      <c r="J31" s="32">
        <f t="shared" si="6"/>
        <v>1770535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6556721</v>
      </c>
      <c r="O31" s="45">
        <f t="shared" si="1"/>
        <v>609.30406096087722</v>
      </c>
      <c r="P31" s="10"/>
    </row>
    <row r="32" spans="1:16">
      <c r="A32" s="12"/>
      <c r="B32" s="25">
        <v>341.2</v>
      </c>
      <c r="C32" s="20" t="s">
        <v>122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1745801</v>
      </c>
      <c r="K32" s="46">
        <v>0</v>
      </c>
      <c r="L32" s="46">
        <v>0</v>
      </c>
      <c r="M32" s="46">
        <v>0</v>
      </c>
      <c r="N32" s="46">
        <f t="shared" ref="N32:N45" si="7">SUM(D32:M32)</f>
        <v>1745801</v>
      </c>
      <c r="O32" s="47">
        <f t="shared" si="1"/>
        <v>162.23408605148219</v>
      </c>
      <c r="P32" s="9"/>
    </row>
    <row r="33" spans="1:16">
      <c r="A33" s="12"/>
      <c r="B33" s="25">
        <v>341.9</v>
      </c>
      <c r="C33" s="20" t="s">
        <v>102</v>
      </c>
      <c r="D33" s="46">
        <v>40766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40766</v>
      </c>
      <c r="O33" s="47">
        <f t="shared" si="1"/>
        <v>3.7883096366508688</v>
      </c>
      <c r="P33" s="9"/>
    </row>
    <row r="34" spans="1:16">
      <c r="A34" s="12"/>
      <c r="B34" s="25">
        <v>342.1</v>
      </c>
      <c r="C34" s="20" t="s">
        <v>43</v>
      </c>
      <c r="D34" s="46">
        <v>419451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419451</v>
      </c>
      <c r="O34" s="47">
        <f t="shared" si="1"/>
        <v>38.978812378031783</v>
      </c>
      <c r="P34" s="9"/>
    </row>
    <row r="35" spans="1:16">
      <c r="A35" s="12"/>
      <c r="B35" s="25">
        <v>342.9</v>
      </c>
      <c r="C35" s="20" t="s">
        <v>123</v>
      </c>
      <c r="D35" s="46">
        <v>0</v>
      </c>
      <c r="E35" s="46">
        <v>77919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77919</v>
      </c>
      <c r="O35" s="47">
        <f t="shared" si="1"/>
        <v>7.2408698076386955</v>
      </c>
      <c r="P35" s="9"/>
    </row>
    <row r="36" spans="1:16">
      <c r="A36" s="12"/>
      <c r="B36" s="25">
        <v>343.4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2604885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2604885</v>
      </c>
      <c r="O36" s="47">
        <f t="shared" si="1"/>
        <v>242.06718706439921</v>
      </c>
      <c r="P36" s="9"/>
    </row>
    <row r="37" spans="1:16">
      <c r="A37" s="12"/>
      <c r="B37" s="25">
        <v>343.5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10862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10862</v>
      </c>
      <c r="O37" s="47">
        <f t="shared" ref="O37:O66" si="8">(N37/O$68)</f>
        <v>1.0093857448192547</v>
      </c>
      <c r="P37" s="9"/>
    </row>
    <row r="38" spans="1:16">
      <c r="A38" s="12"/>
      <c r="B38" s="25">
        <v>343.9</v>
      </c>
      <c r="C38" s="20" t="s">
        <v>46</v>
      </c>
      <c r="D38" s="46">
        <v>53418</v>
      </c>
      <c r="E38" s="46">
        <v>0</v>
      </c>
      <c r="F38" s="46">
        <v>0</v>
      </c>
      <c r="G38" s="46">
        <v>0</v>
      </c>
      <c r="H38" s="46">
        <v>0</v>
      </c>
      <c r="I38" s="46">
        <v>243444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296862</v>
      </c>
      <c r="O38" s="47">
        <f t="shared" si="8"/>
        <v>27.586841371619737</v>
      </c>
      <c r="P38" s="9"/>
    </row>
    <row r="39" spans="1:16">
      <c r="A39" s="12"/>
      <c r="B39" s="25">
        <v>344.5</v>
      </c>
      <c r="C39" s="20" t="s">
        <v>103</v>
      </c>
      <c r="D39" s="46">
        <v>322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322</v>
      </c>
      <c r="O39" s="47">
        <f t="shared" si="8"/>
        <v>2.9922869621782363E-2</v>
      </c>
      <c r="P39" s="9"/>
    </row>
    <row r="40" spans="1:16">
      <c r="A40" s="12"/>
      <c r="B40" s="25">
        <v>344.9</v>
      </c>
      <c r="C40" s="20" t="s">
        <v>130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24734</v>
      </c>
      <c r="K40" s="46">
        <v>0</v>
      </c>
      <c r="L40" s="46">
        <v>0</v>
      </c>
      <c r="M40" s="46">
        <v>0</v>
      </c>
      <c r="N40" s="46">
        <f t="shared" si="7"/>
        <v>24734</v>
      </c>
      <c r="O40" s="47">
        <f t="shared" si="8"/>
        <v>2.2984852708856054</v>
      </c>
      <c r="P40" s="9"/>
    </row>
    <row r="41" spans="1:16">
      <c r="A41" s="12"/>
      <c r="B41" s="25">
        <v>347.1</v>
      </c>
      <c r="C41" s="20" t="s">
        <v>48</v>
      </c>
      <c r="D41" s="46">
        <v>8181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8181</v>
      </c>
      <c r="O41" s="47">
        <f t="shared" si="8"/>
        <v>0.76024533035963204</v>
      </c>
      <c r="P41" s="9"/>
    </row>
    <row r="42" spans="1:16">
      <c r="A42" s="12"/>
      <c r="B42" s="25">
        <v>347.2</v>
      </c>
      <c r="C42" s="20" t="s">
        <v>49</v>
      </c>
      <c r="D42" s="46">
        <v>1275368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1275368</v>
      </c>
      <c r="O42" s="47">
        <f t="shared" si="8"/>
        <v>118.51760988755692</v>
      </c>
      <c r="P42" s="9"/>
    </row>
    <row r="43" spans="1:16">
      <c r="A43" s="12"/>
      <c r="B43" s="25">
        <v>347.4</v>
      </c>
      <c r="C43" s="20" t="s">
        <v>131</v>
      </c>
      <c r="D43" s="46">
        <v>32459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32459</v>
      </c>
      <c r="O43" s="47">
        <f t="shared" si="8"/>
        <v>3.0163553573088002</v>
      </c>
      <c r="P43" s="9"/>
    </row>
    <row r="44" spans="1:16">
      <c r="A44" s="12"/>
      <c r="B44" s="25">
        <v>347.9</v>
      </c>
      <c r="C44" s="20" t="s">
        <v>88</v>
      </c>
      <c r="D44" s="46">
        <v>18641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18641</v>
      </c>
      <c r="O44" s="47">
        <f t="shared" si="8"/>
        <v>1.7322739522349224</v>
      </c>
      <c r="P44" s="9"/>
    </row>
    <row r="45" spans="1:16">
      <c r="A45" s="12"/>
      <c r="B45" s="25">
        <v>349</v>
      </c>
      <c r="C45" s="20" t="s">
        <v>1</v>
      </c>
      <c r="D45" s="46">
        <v>470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470</v>
      </c>
      <c r="O45" s="47">
        <f t="shared" si="8"/>
        <v>4.3676238267818975E-2</v>
      </c>
      <c r="P45" s="9"/>
    </row>
    <row r="46" spans="1:16" ht="15.75">
      <c r="A46" s="29" t="s">
        <v>39</v>
      </c>
      <c r="B46" s="30"/>
      <c r="C46" s="31"/>
      <c r="D46" s="32">
        <f t="shared" ref="D46:M46" si="9">SUM(D47:D50)</f>
        <v>535597</v>
      </c>
      <c r="E46" s="32">
        <f t="shared" si="9"/>
        <v>142641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19617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ref="N46:N52" si="10">SUM(D46:M46)</f>
        <v>697855</v>
      </c>
      <c r="O46" s="45">
        <f t="shared" si="8"/>
        <v>64.850385651891088</v>
      </c>
      <c r="P46" s="10"/>
    </row>
    <row r="47" spans="1:16">
      <c r="A47" s="13"/>
      <c r="B47" s="39">
        <v>351.5</v>
      </c>
      <c r="C47" s="21" t="s">
        <v>52</v>
      </c>
      <c r="D47" s="46">
        <v>19890</v>
      </c>
      <c r="E47" s="46">
        <v>2383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22273</v>
      </c>
      <c r="O47" s="47">
        <f t="shared" si="8"/>
        <v>2.0697890530619829</v>
      </c>
      <c r="P47" s="9"/>
    </row>
    <row r="48" spans="1:16">
      <c r="A48" s="13"/>
      <c r="B48" s="39">
        <v>352</v>
      </c>
      <c r="C48" s="21" t="s">
        <v>53</v>
      </c>
      <c r="D48" s="46">
        <v>6335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6335</v>
      </c>
      <c r="O48" s="47">
        <f t="shared" si="8"/>
        <v>0.58869993495028339</v>
      </c>
      <c r="P48" s="9"/>
    </row>
    <row r="49" spans="1:16">
      <c r="A49" s="13"/>
      <c r="B49" s="39">
        <v>354</v>
      </c>
      <c r="C49" s="21" t="s">
        <v>54</v>
      </c>
      <c r="D49" s="46">
        <v>509372</v>
      </c>
      <c r="E49" s="46">
        <v>0</v>
      </c>
      <c r="F49" s="46">
        <v>0</v>
      </c>
      <c r="G49" s="46">
        <v>0</v>
      </c>
      <c r="H49" s="46">
        <v>0</v>
      </c>
      <c r="I49" s="46">
        <v>19617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528989</v>
      </c>
      <c r="O49" s="47">
        <f t="shared" si="8"/>
        <v>49.157977883096365</v>
      </c>
      <c r="P49" s="9"/>
    </row>
    <row r="50" spans="1:16">
      <c r="A50" s="13"/>
      <c r="B50" s="39">
        <v>358.2</v>
      </c>
      <c r="C50" s="21" t="s">
        <v>133</v>
      </c>
      <c r="D50" s="46">
        <v>0</v>
      </c>
      <c r="E50" s="46">
        <v>140258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140258</v>
      </c>
      <c r="O50" s="47">
        <f t="shared" si="8"/>
        <v>13.033918780782455</v>
      </c>
      <c r="P50" s="9"/>
    </row>
    <row r="51" spans="1:16" ht="15.75">
      <c r="A51" s="29" t="s">
        <v>4</v>
      </c>
      <c r="B51" s="30"/>
      <c r="C51" s="31"/>
      <c r="D51" s="32">
        <f t="shared" ref="D51:M51" si="11">SUM(D52:D62)</f>
        <v>364711</v>
      </c>
      <c r="E51" s="32">
        <f t="shared" si="11"/>
        <v>51369</v>
      </c>
      <c r="F51" s="32">
        <f t="shared" si="11"/>
        <v>2929</v>
      </c>
      <c r="G51" s="32">
        <f t="shared" si="11"/>
        <v>1316</v>
      </c>
      <c r="H51" s="32">
        <f t="shared" si="11"/>
        <v>0</v>
      </c>
      <c r="I51" s="32">
        <f t="shared" si="11"/>
        <v>10623</v>
      </c>
      <c r="J51" s="32">
        <f t="shared" si="11"/>
        <v>165928</v>
      </c>
      <c r="K51" s="32">
        <f t="shared" si="11"/>
        <v>6216292</v>
      </c>
      <c r="L51" s="32">
        <f t="shared" si="11"/>
        <v>8826</v>
      </c>
      <c r="M51" s="32">
        <f t="shared" si="11"/>
        <v>0</v>
      </c>
      <c r="N51" s="32">
        <f t="shared" si="10"/>
        <v>6821994</v>
      </c>
      <c r="O51" s="45">
        <f t="shared" si="8"/>
        <v>633.95539448006696</v>
      </c>
      <c r="P51" s="10"/>
    </row>
    <row r="52" spans="1:16">
      <c r="A52" s="12"/>
      <c r="B52" s="25">
        <v>361.1</v>
      </c>
      <c r="C52" s="20" t="s">
        <v>56</v>
      </c>
      <c r="D52" s="46">
        <v>42023</v>
      </c>
      <c r="E52" s="46">
        <v>9152</v>
      </c>
      <c r="F52" s="46">
        <v>2929</v>
      </c>
      <c r="G52" s="46">
        <v>1316</v>
      </c>
      <c r="H52" s="46">
        <v>0</v>
      </c>
      <c r="I52" s="46">
        <v>10623</v>
      </c>
      <c r="J52" s="46">
        <v>5320</v>
      </c>
      <c r="K52" s="46">
        <v>304111</v>
      </c>
      <c r="L52" s="46">
        <v>8826</v>
      </c>
      <c r="M52" s="46">
        <v>0</v>
      </c>
      <c r="N52" s="46">
        <f t="shared" si="10"/>
        <v>384300</v>
      </c>
      <c r="O52" s="47">
        <f t="shared" si="8"/>
        <v>35.71229439643156</v>
      </c>
      <c r="P52" s="9"/>
    </row>
    <row r="53" spans="1:16">
      <c r="A53" s="12"/>
      <c r="B53" s="25">
        <v>361.2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1410455</v>
      </c>
      <c r="L53" s="46">
        <v>0</v>
      </c>
      <c r="M53" s="46">
        <v>0</v>
      </c>
      <c r="N53" s="46">
        <f t="shared" ref="N53:N62" si="12">SUM(D53:M53)</f>
        <v>1410455</v>
      </c>
      <c r="O53" s="47">
        <f t="shared" si="8"/>
        <v>131.07099711922683</v>
      </c>
      <c r="P53" s="9"/>
    </row>
    <row r="54" spans="1:16">
      <c r="A54" s="12"/>
      <c r="B54" s="25">
        <v>361.3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2336451</v>
      </c>
      <c r="L54" s="46">
        <v>0</v>
      </c>
      <c r="M54" s="46">
        <v>0</v>
      </c>
      <c r="N54" s="46">
        <f t="shared" si="12"/>
        <v>2336451</v>
      </c>
      <c r="O54" s="47">
        <f t="shared" si="8"/>
        <v>217.12210761081684</v>
      </c>
      <c r="P54" s="9"/>
    </row>
    <row r="55" spans="1:16">
      <c r="A55" s="12"/>
      <c r="B55" s="25">
        <v>361.4</v>
      </c>
      <c r="C55" s="20" t="s">
        <v>104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118559</v>
      </c>
      <c r="L55" s="46">
        <v>0</v>
      </c>
      <c r="M55" s="46">
        <v>0</v>
      </c>
      <c r="N55" s="46">
        <f t="shared" si="12"/>
        <v>118559</v>
      </c>
      <c r="O55" s="47">
        <f t="shared" si="8"/>
        <v>11.017470495307128</v>
      </c>
      <c r="P55" s="9"/>
    </row>
    <row r="56" spans="1:16">
      <c r="A56" s="12"/>
      <c r="B56" s="25">
        <v>362</v>
      </c>
      <c r="C56" s="20" t="s">
        <v>59</v>
      </c>
      <c r="D56" s="46">
        <v>279510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279510</v>
      </c>
      <c r="O56" s="47">
        <f t="shared" si="8"/>
        <v>25.974351826038472</v>
      </c>
      <c r="P56" s="9"/>
    </row>
    <row r="57" spans="1:16">
      <c r="A57" s="12"/>
      <c r="B57" s="25">
        <v>364</v>
      </c>
      <c r="C57" s="20" t="s">
        <v>126</v>
      </c>
      <c r="D57" s="46">
        <v>31747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31747</v>
      </c>
      <c r="O57" s="47">
        <f t="shared" si="8"/>
        <v>2.9501905027413811</v>
      </c>
      <c r="P57" s="9"/>
    </row>
    <row r="58" spans="1:16">
      <c r="A58" s="12"/>
      <c r="B58" s="25">
        <v>365</v>
      </c>
      <c r="C58" s="20" t="s">
        <v>105</v>
      </c>
      <c r="D58" s="46">
        <v>451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451</v>
      </c>
      <c r="O58" s="47">
        <f t="shared" si="8"/>
        <v>4.1910603103800764E-2</v>
      </c>
      <c r="P58" s="9"/>
    </row>
    <row r="59" spans="1:16">
      <c r="A59" s="12"/>
      <c r="B59" s="25">
        <v>366</v>
      </c>
      <c r="C59" s="20" t="s">
        <v>106</v>
      </c>
      <c r="D59" s="46">
        <v>0</v>
      </c>
      <c r="E59" s="46">
        <v>42217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42217</v>
      </c>
      <c r="O59" s="47">
        <f t="shared" si="8"/>
        <v>3.9231484062819439</v>
      </c>
      <c r="P59" s="9"/>
    </row>
    <row r="60" spans="1:16">
      <c r="A60" s="12"/>
      <c r="B60" s="25">
        <v>368</v>
      </c>
      <c r="C60" s="20" t="s">
        <v>61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2046716</v>
      </c>
      <c r="L60" s="46">
        <v>0</v>
      </c>
      <c r="M60" s="46">
        <v>0</v>
      </c>
      <c r="N60" s="46">
        <f t="shared" si="12"/>
        <v>2046716</v>
      </c>
      <c r="O60" s="47">
        <f t="shared" si="8"/>
        <v>190.19756528203698</v>
      </c>
      <c r="P60" s="9"/>
    </row>
    <row r="61" spans="1:16">
      <c r="A61" s="12"/>
      <c r="B61" s="25">
        <v>369.3</v>
      </c>
      <c r="C61" s="20" t="s">
        <v>134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60518</v>
      </c>
      <c r="K61" s="46">
        <v>0</v>
      </c>
      <c r="L61" s="46">
        <v>0</v>
      </c>
      <c r="M61" s="46">
        <v>0</v>
      </c>
      <c r="N61" s="46">
        <f t="shared" si="12"/>
        <v>60518</v>
      </c>
      <c r="O61" s="47">
        <f t="shared" si="8"/>
        <v>5.6238267818975931</v>
      </c>
      <c r="P61" s="9"/>
    </row>
    <row r="62" spans="1:16">
      <c r="A62" s="12"/>
      <c r="B62" s="25">
        <v>369.9</v>
      </c>
      <c r="C62" s="20" t="s">
        <v>62</v>
      </c>
      <c r="D62" s="46">
        <v>10980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100090</v>
      </c>
      <c r="K62" s="46">
        <v>0</v>
      </c>
      <c r="L62" s="46">
        <v>0</v>
      </c>
      <c r="M62" s="46">
        <v>0</v>
      </c>
      <c r="N62" s="46">
        <f t="shared" si="12"/>
        <v>111070</v>
      </c>
      <c r="O62" s="47">
        <f t="shared" si="8"/>
        <v>10.321531456184369</v>
      </c>
      <c r="P62" s="9"/>
    </row>
    <row r="63" spans="1:16" ht="15.75">
      <c r="A63" s="29" t="s">
        <v>40</v>
      </c>
      <c r="B63" s="30"/>
      <c r="C63" s="31"/>
      <c r="D63" s="32">
        <f t="shared" ref="D63:M63" si="13">SUM(D64:D65)</f>
        <v>2593058</v>
      </c>
      <c r="E63" s="32">
        <f t="shared" si="13"/>
        <v>350000</v>
      </c>
      <c r="F63" s="32">
        <f t="shared" si="13"/>
        <v>380500</v>
      </c>
      <c r="G63" s="32">
        <f t="shared" si="13"/>
        <v>1164050</v>
      </c>
      <c r="H63" s="32">
        <f t="shared" si="13"/>
        <v>0</v>
      </c>
      <c r="I63" s="32">
        <f t="shared" si="13"/>
        <v>603563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>SUM(D63:M63)</f>
        <v>5091171</v>
      </c>
      <c r="O63" s="45">
        <f t="shared" si="8"/>
        <v>473.11318650683023</v>
      </c>
      <c r="P63" s="9"/>
    </row>
    <row r="64" spans="1:16">
      <c r="A64" s="12"/>
      <c r="B64" s="25">
        <v>381</v>
      </c>
      <c r="C64" s="20" t="s">
        <v>63</v>
      </c>
      <c r="D64" s="46">
        <v>2593058</v>
      </c>
      <c r="E64" s="46">
        <v>350000</v>
      </c>
      <c r="F64" s="46">
        <v>380500</v>
      </c>
      <c r="G64" s="46">
        <v>1164050</v>
      </c>
      <c r="H64" s="46">
        <v>0</v>
      </c>
      <c r="I64" s="46">
        <v>47181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4534789</v>
      </c>
      <c r="O64" s="47">
        <f t="shared" si="8"/>
        <v>421.40962735805221</v>
      </c>
      <c r="P64" s="9"/>
    </row>
    <row r="65" spans="1:119" ht="15.75" thickBot="1">
      <c r="A65" s="12"/>
      <c r="B65" s="25">
        <v>389.7</v>
      </c>
      <c r="C65" s="20" t="s">
        <v>136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556382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556382</v>
      </c>
      <c r="O65" s="47">
        <f t="shared" si="8"/>
        <v>51.703559148777991</v>
      </c>
      <c r="P65" s="9"/>
    </row>
    <row r="66" spans="1:119" ht="16.5" thickBot="1">
      <c r="A66" s="14" t="s">
        <v>50</v>
      </c>
      <c r="B66" s="23"/>
      <c r="C66" s="22"/>
      <c r="D66" s="15">
        <f t="shared" ref="D66:M66" si="14">SUM(D5,D14,D21,D31,D46,D51,D63)</f>
        <v>15151694</v>
      </c>
      <c r="E66" s="15">
        <f t="shared" si="14"/>
        <v>3592463</v>
      </c>
      <c r="F66" s="15">
        <f t="shared" si="14"/>
        <v>860442</v>
      </c>
      <c r="G66" s="15">
        <f t="shared" si="14"/>
        <v>1165366</v>
      </c>
      <c r="H66" s="15">
        <f t="shared" si="14"/>
        <v>0</v>
      </c>
      <c r="I66" s="15">
        <f t="shared" si="14"/>
        <v>3552275</v>
      </c>
      <c r="J66" s="15">
        <f t="shared" si="14"/>
        <v>1936463</v>
      </c>
      <c r="K66" s="15">
        <f t="shared" si="14"/>
        <v>6216292</v>
      </c>
      <c r="L66" s="15">
        <f t="shared" si="14"/>
        <v>8826</v>
      </c>
      <c r="M66" s="15">
        <f t="shared" si="14"/>
        <v>0</v>
      </c>
      <c r="N66" s="15">
        <f>SUM(D66:M66)</f>
        <v>32483821</v>
      </c>
      <c r="O66" s="38">
        <f t="shared" si="8"/>
        <v>3018.661927330174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142</v>
      </c>
      <c r="M68" s="48"/>
      <c r="N68" s="48"/>
      <c r="O68" s="43">
        <v>10761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83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6947579</v>
      </c>
      <c r="E5" s="27">
        <f t="shared" si="0"/>
        <v>1723621</v>
      </c>
      <c r="F5" s="27">
        <f t="shared" si="0"/>
        <v>461127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9132327</v>
      </c>
      <c r="O5" s="33">
        <f t="shared" ref="O5:O36" si="1">(N5/O$70)</f>
        <v>844.80360777058274</v>
      </c>
      <c r="P5" s="6"/>
    </row>
    <row r="6" spans="1:133">
      <c r="A6" s="12"/>
      <c r="B6" s="25">
        <v>311</v>
      </c>
      <c r="C6" s="20" t="s">
        <v>3</v>
      </c>
      <c r="D6" s="46">
        <v>6864998</v>
      </c>
      <c r="E6" s="46">
        <v>0</v>
      </c>
      <c r="F6" s="46">
        <v>461127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7326125</v>
      </c>
      <c r="O6" s="47">
        <f t="shared" si="1"/>
        <v>677.71739130434787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193467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193467</v>
      </c>
      <c r="O7" s="47">
        <f t="shared" si="1"/>
        <v>17.897039777983348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74856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74856</v>
      </c>
      <c r="O8" s="47">
        <f t="shared" si="1"/>
        <v>6.9246993524514338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866126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866126</v>
      </c>
      <c r="O9" s="47">
        <f t="shared" si="1"/>
        <v>80.122664199814992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144353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144353</v>
      </c>
      <c r="O10" s="47">
        <f t="shared" si="1"/>
        <v>13.353654024051805</v>
      </c>
      <c r="P10" s="9"/>
    </row>
    <row r="11" spans="1:133">
      <c r="A11" s="12"/>
      <c r="B11" s="25">
        <v>314.39999999999998</v>
      </c>
      <c r="C11" s="20" t="s">
        <v>15</v>
      </c>
      <c r="D11" s="46">
        <v>0</v>
      </c>
      <c r="E11" s="46">
        <v>28356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28356</v>
      </c>
      <c r="O11" s="47">
        <f t="shared" si="1"/>
        <v>2.6231267345050879</v>
      </c>
      <c r="P11" s="9"/>
    </row>
    <row r="12" spans="1:133">
      <c r="A12" s="12"/>
      <c r="B12" s="25">
        <v>315</v>
      </c>
      <c r="C12" s="20" t="s">
        <v>94</v>
      </c>
      <c r="D12" s="46">
        <v>0</v>
      </c>
      <c r="E12" s="46">
        <v>416463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416463</v>
      </c>
      <c r="O12" s="47">
        <f t="shared" si="1"/>
        <v>38.525716928769661</v>
      </c>
      <c r="P12" s="9"/>
    </row>
    <row r="13" spans="1:133">
      <c r="A13" s="12"/>
      <c r="B13" s="25">
        <v>316</v>
      </c>
      <c r="C13" s="20" t="s">
        <v>95</v>
      </c>
      <c r="D13" s="46">
        <v>82581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82581</v>
      </c>
      <c r="O13" s="47">
        <f t="shared" si="1"/>
        <v>7.6393154486586496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SUM(D15:D20)</f>
        <v>1145983</v>
      </c>
      <c r="E14" s="32">
        <f t="shared" si="3"/>
        <v>741214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52204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3" si="4">SUM(D14:M14)</f>
        <v>1939401</v>
      </c>
      <c r="O14" s="45">
        <f t="shared" si="1"/>
        <v>179.40804810360777</v>
      </c>
      <c r="P14" s="10"/>
    </row>
    <row r="15" spans="1:133">
      <c r="A15" s="12"/>
      <c r="B15" s="25">
        <v>322</v>
      </c>
      <c r="C15" s="20" t="s">
        <v>0</v>
      </c>
      <c r="D15" s="46">
        <v>865323</v>
      </c>
      <c r="E15" s="46">
        <v>55418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920741</v>
      </c>
      <c r="O15" s="47">
        <f t="shared" si="1"/>
        <v>85.174930619796484</v>
      </c>
      <c r="P15" s="9"/>
    </row>
    <row r="16" spans="1:133">
      <c r="A16" s="12"/>
      <c r="B16" s="25">
        <v>323.10000000000002</v>
      </c>
      <c r="C16" s="20" t="s">
        <v>19</v>
      </c>
      <c r="D16" s="46">
        <v>0</v>
      </c>
      <c r="E16" s="46">
        <v>646550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646550</v>
      </c>
      <c r="O16" s="47">
        <f t="shared" si="1"/>
        <v>59.810360777058278</v>
      </c>
      <c r="P16" s="9"/>
    </row>
    <row r="17" spans="1:16">
      <c r="A17" s="12"/>
      <c r="B17" s="25">
        <v>323.39999999999998</v>
      </c>
      <c r="C17" s="20" t="s">
        <v>20</v>
      </c>
      <c r="D17" s="46">
        <v>0</v>
      </c>
      <c r="E17" s="46">
        <v>11494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11494</v>
      </c>
      <c r="O17" s="47">
        <f t="shared" si="1"/>
        <v>1.0632747456059204</v>
      </c>
      <c r="P17" s="9"/>
    </row>
    <row r="18" spans="1:16">
      <c r="A18" s="12"/>
      <c r="B18" s="25">
        <v>323.7</v>
      </c>
      <c r="C18" s="20" t="s">
        <v>21</v>
      </c>
      <c r="D18" s="46">
        <v>0</v>
      </c>
      <c r="E18" s="46">
        <v>27752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27752</v>
      </c>
      <c r="O18" s="47">
        <f t="shared" si="1"/>
        <v>2.5672525439407954</v>
      </c>
      <c r="P18" s="9"/>
    </row>
    <row r="19" spans="1:16">
      <c r="A19" s="12"/>
      <c r="B19" s="25">
        <v>325.10000000000002</v>
      </c>
      <c r="C19" s="20" t="s">
        <v>139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52204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52204</v>
      </c>
      <c r="O19" s="47">
        <f t="shared" si="1"/>
        <v>4.8292321924144312</v>
      </c>
      <c r="P19" s="9"/>
    </row>
    <row r="20" spans="1:16">
      <c r="A20" s="12"/>
      <c r="B20" s="25">
        <v>329</v>
      </c>
      <c r="C20" s="20" t="s">
        <v>22</v>
      </c>
      <c r="D20" s="46">
        <v>280660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280660</v>
      </c>
      <c r="O20" s="47">
        <f t="shared" si="1"/>
        <v>25.962997224791859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SUM(D22:D32)</f>
        <v>1168105</v>
      </c>
      <c r="E21" s="32">
        <f t="shared" si="5"/>
        <v>529989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3000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1701094</v>
      </c>
      <c r="O21" s="45">
        <f t="shared" si="1"/>
        <v>157.36299722479185</v>
      </c>
      <c r="P21" s="10"/>
    </row>
    <row r="22" spans="1:16">
      <c r="A22" s="12"/>
      <c r="B22" s="25">
        <v>335.12</v>
      </c>
      <c r="C22" s="20" t="s">
        <v>96</v>
      </c>
      <c r="D22" s="46">
        <v>265370</v>
      </c>
      <c r="E22" s="46">
        <v>82501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347871</v>
      </c>
      <c r="O22" s="47">
        <f t="shared" si="1"/>
        <v>32.180481036077708</v>
      </c>
      <c r="P22" s="9"/>
    </row>
    <row r="23" spans="1:16">
      <c r="A23" s="12"/>
      <c r="B23" s="25">
        <v>335.14</v>
      </c>
      <c r="C23" s="20" t="s">
        <v>119</v>
      </c>
      <c r="D23" s="46">
        <v>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87</v>
      </c>
      <c r="O23" s="47">
        <f t="shared" si="1"/>
        <v>8.048103607770583E-3</v>
      </c>
      <c r="P23" s="9"/>
    </row>
    <row r="24" spans="1:16">
      <c r="A24" s="12"/>
      <c r="B24" s="25">
        <v>335.15</v>
      </c>
      <c r="C24" s="20" t="s">
        <v>97</v>
      </c>
      <c r="D24" s="46">
        <v>734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734</v>
      </c>
      <c r="O24" s="47">
        <f t="shared" si="1"/>
        <v>6.7900092506938015E-2</v>
      </c>
      <c r="P24" s="9"/>
    </row>
    <row r="25" spans="1:16">
      <c r="A25" s="12"/>
      <c r="B25" s="25">
        <v>335.18</v>
      </c>
      <c r="C25" s="20" t="s">
        <v>98</v>
      </c>
      <c r="D25" s="46">
        <v>826174</v>
      </c>
      <c r="E25" s="46">
        <v>418876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1245050</v>
      </c>
      <c r="O25" s="47">
        <f t="shared" si="1"/>
        <v>115.17576318223867</v>
      </c>
      <c r="P25" s="9"/>
    </row>
    <row r="26" spans="1:16">
      <c r="A26" s="12"/>
      <c r="B26" s="25">
        <v>335.49</v>
      </c>
      <c r="C26" s="20" t="s">
        <v>100</v>
      </c>
      <c r="D26" s="46">
        <v>0</v>
      </c>
      <c r="E26" s="46">
        <v>13790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13790</v>
      </c>
      <c r="O26" s="47">
        <f t="shared" si="1"/>
        <v>1.2756706753006475</v>
      </c>
      <c r="P26" s="9"/>
    </row>
    <row r="27" spans="1:16">
      <c r="A27" s="12"/>
      <c r="B27" s="25">
        <v>337.2</v>
      </c>
      <c r="C27" s="20" t="s">
        <v>120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3000</v>
      </c>
      <c r="K27" s="46">
        <v>0</v>
      </c>
      <c r="L27" s="46">
        <v>0</v>
      </c>
      <c r="M27" s="46">
        <v>0</v>
      </c>
      <c r="N27" s="46">
        <f t="shared" si="4"/>
        <v>3000</v>
      </c>
      <c r="O27" s="47">
        <f t="shared" si="1"/>
        <v>0.27752081406105455</v>
      </c>
      <c r="P27" s="9"/>
    </row>
    <row r="28" spans="1:16">
      <c r="A28" s="12"/>
      <c r="B28" s="25">
        <v>337.3</v>
      </c>
      <c r="C28" s="20" t="s">
        <v>76</v>
      </c>
      <c r="D28" s="46">
        <v>0</v>
      </c>
      <c r="E28" s="46">
        <v>3000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3000</v>
      </c>
      <c r="O28" s="47">
        <f t="shared" si="1"/>
        <v>0.27752081406105455</v>
      </c>
      <c r="P28" s="9"/>
    </row>
    <row r="29" spans="1:16">
      <c r="A29" s="12"/>
      <c r="B29" s="25">
        <v>337.4</v>
      </c>
      <c r="C29" s="20" t="s">
        <v>32</v>
      </c>
      <c r="D29" s="46">
        <v>0</v>
      </c>
      <c r="E29" s="46">
        <v>7000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7000</v>
      </c>
      <c r="O29" s="47">
        <f t="shared" si="1"/>
        <v>0.6475485661424607</v>
      </c>
      <c r="P29" s="9"/>
    </row>
    <row r="30" spans="1:16">
      <c r="A30" s="12"/>
      <c r="B30" s="25">
        <v>337.7</v>
      </c>
      <c r="C30" s="20" t="s">
        <v>101</v>
      </c>
      <c r="D30" s="46">
        <v>0</v>
      </c>
      <c r="E30" s="46">
        <v>4822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4822</v>
      </c>
      <c r="O30" s="47">
        <f t="shared" si="1"/>
        <v>0.44606845513413507</v>
      </c>
      <c r="P30" s="9"/>
    </row>
    <row r="31" spans="1:16">
      <c r="A31" s="12"/>
      <c r="B31" s="25">
        <v>338</v>
      </c>
      <c r="C31" s="20" t="s">
        <v>33</v>
      </c>
      <c r="D31" s="46">
        <v>46434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46434</v>
      </c>
      <c r="O31" s="47">
        <f t="shared" si="1"/>
        <v>4.2954671600370027</v>
      </c>
      <c r="P31" s="9"/>
    </row>
    <row r="32" spans="1:16">
      <c r="A32" s="12"/>
      <c r="B32" s="25">
        <v>339</v>
      </c>
      <c r="C32" s="20" t="s">
        <v>121</v>
      </c>
      <c r="D32" s="46">
        <v>29306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29306</v>
      </c>
      <c r="O32" s="47">
        <f t="shared" si="1"/>
        <v>2.7110083256244217</v>
      </c>
      <c r="P32" s="9"/>
    </row>
    <row r="33" spans="1:16" ht="15.75">
      <c r="A33" s="29" t="s">
        <v>38</v>
      </c>
      <c r="B33" s="30"/>
      <c r="C33" s="31"/>
      <c r="D33" s="32">
        <f t="shared" ref="D33:M33" si="6">SUM(D34:D47)</f>
        <v>1755696</v>
      </c>
      <c r="E33" s="32">
        <f t="shared" si="6"/>
        <v>60270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2857542</v>
      </c>
      <c r="J33" s="32">
        <f t="shared" si="6"/>
        <v>1764859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4"/>
        <v>6438367</v>
      </c>
      <c r="O33" s="45">
        <f t="shared" si="1"/>
        <v>595.5936170212766</v>
      </c>
      <c r="P33" s="10"/>
    </row>
    <row r="34" spans="1:16">
      <c r="A34" s="12"/>
      <c r="B34" s="25">
        <v>341.2</v>
      </c>
      <c r="C34" s="20" t="s">
        <v>122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1746141</v>
      </c>
      <c r="K34" s="46">
        <v>0</v>
      </c>
      <c r="L34" s="46">
        <v>0</v>
      </c>
      <c r="M34" s="46">
        <v>0</v>
      </c>
      <c r="N34" s="46">
        <f t="shared" ref="N34:N47" si="7">SUM(D34:M34)</f>
        <v>1746141</v>
      </c>
      <c r="O34" s="47">
        <f t="shared" si="1"/>
        <v>161.53015726179464</v>
      </c>
      <c r="P34" s="9"/>
    </row>
    <row r="35" spans="1:16">
      <c r="A35" s="12"/>
      <c r="B35" s="25">
        <v>341.9</v>
      </c>
      <c r="C35" s="20" t="s">
        <v>102</v>
      </c>
      <c r="D35" s="46">
        <v>44242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44242</v>
      </c>
      <c r="O35" s="47">
        <f t="shared" si="1"/>
        <v>4.0926919518963922</v>
      </c>
      <c r="P35" s="9"/>
    </row>
    <row r="36" spans="1:16">
      <c r="A36" s="12"/>
      <c r="B36" s="25">
        <v>342.1</v>
      </c>
      <c r="C36" s="20" t="s">
        <v>43</v>
      </c>
      <c r="D36" s="46">
        <v>272950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272950</v>
      </c>
      <c r="O36" s="47">
        <f t="shared" si="1"/>
        <v>25.24976873265495</v>
      </c>
      <c r="P36" s="9"/>
    </row>
    <row r="37" spans="1:16">
      <c r="A37" s="12"/>
      <c r="B37" s="25">
        <v>342.9</v>
      </c>
      <c r="C37" s="20" t="s">
        <v>123</v>
      </c>
      <c r="D37" s="46">
        <v>0</v>
      </c>
      <c r="E37" s="46">
        <v>60270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60270</v>
      </c>
      <c r="O37" s="47">
        <f t="shared" ref="O37:O68" si="8">(N37/O$70)</f>
        <v>5.5753931544865862</v>
      </c>
      <c r="P37" s="9"/>
    </row>
    <row r="38" spans="1:16">
      <c r="A38" s="12"/>
      <c r="B38" s="25">
        <v>343.4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2606068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2606068</v>
      </c>
      <c r="O38" s="47">
        <f t="shared" si="8"/>
        <v>241.07937095282145</v>
      </c>
      <c r="P38" s="9"/>
    </row>
    <row r="39" spans="1:16">
      <c r="A39" s="12"/>
      <c r="B39" s="25">
        <v>343.5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7876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7876</v>
      </c>
      <c r="O39" s="47">
        <f t="shared" si="8"/>
        <v>0.72858464384828858</v>
      </c>
      <c r="P39" s="9"/>
    </row>
    <row r="40" spans="1:16">
      <c r="A40" s="12"/>
      <c r="B40" s="25">
        <v>343.9</v>
      </c>
      <c r="C40" s="20" t="s">
        <v>46</v>
      </c>
      <c r="D40" s="46">
        <v>70143</v>
      </c>
      <c r="E40" s="46">
        <v>0</v>
      </c>
      <c r="F40" s="46">
        <v>0</v>
      </c>
      <c r="G40" s="46">
        <v>0</v>
      </c>
      <c r="H40" s="46">
        <v>0</v>
      </c>
      <c r="I40" s="46">
        <v>243598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313741</v>
      </c>
      <c r="O40" s="47">
        <f t="shared" si="8"/>
        <v>29.023219241443108</v>
      </c>
      <c r="P40" s="9"/>
    </row>
    <row r="41" spans="1:16">
      <c r="A41" s="12"/>
      <c r="B41" s="25">
        <v>344.5</v>
      </c>
      <c r="C41" s="20" t="s">
        <v>103</v>
      </c>
      <c r="D41" s="46">
        <v>618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618</v>
      </c>
      <c r="O41" s="47">
        <f t="shared" si="8"/>
        <v>5.7169287696577246E-2</v>
      </c>
      <c r="P41" s="9"/>
    </row>
    <row r="42" spans="1:16">
      <c r="A42" s="12"/>
      <c r="B42" s="25">
        <v>344.9</v>
      </c>
      <c r="C42" s="20" t="s">
        <v>130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18718</v>
      </c>
      <c r="K42" s="46">
        <v>0</v>
      </c>
      <c r="L42" s="46">
        <v>0</v>
      </c>
      <c r="M42" s="46">
        <v>0</v>
      </c>
      <c r="N42" s="46">
        <f t="shared" si="7"/>
        <v>18718</v>
      </c>
      <c r="O42" s="47">
        <f t="shared" si="8"/>
        <v>1.7315448658649399</v>
      </c>
      <c r="P42" s="9"/>
    </row>
    <row r="43" spans="1:16">
      <c r="A43" s="12"/>
      <c r="B43" s="25">
        <v>347.1</v>
      </c>
      <c r="C43" s="20" t="s">
        <v>48</v>
      </c>
      <c r="D43" s="46">
        <v>8206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8206</v>
      </c>
      <c r="O43" s="47">
        <f t="shared" si="8"/>
        <v>0.7591119333950046</v>
      </c>
      <c r="P43" s="9"/>
    </row>
    <row r="44" spans="1:16">
      <c r="A44" s="12"/>
      <c r="B44" s="25">
        <v>347.2</v>
      </c>
      <c r="C44" s="20" t="s">
        <v>49</v>
      </c>
      <c r="D44" s="46">
        <v>1319694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1319694</v>
      </c>
      <c r="O44" s="47">
        <f t="shared" si="8"/>
        <v>122.08085106382978</v>
      </c>
      <c r="P44" s="9"/>
    </row>
    <row r="45" spans="1:16">
      <c r="A45" s="12"/>
      <c r="B45" s="25">
        <v>347.4</v>
      </c>
      <c r="C45" s="20" t="s">
        <v>131</v>
      </c>
      <c r="D45" s="46">
        <v>17757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17757</v>
      </c>
      <c r="O45" s="47">
        <f t="shared" si="8"/>
        <v>1.6426456984273821</v>
      </c>
      <c r="P45" s="9"/>
    </row>
    <row r="46" spans="1:16">
      <c r="A46" s="12"/>
      <c r="B46" s="25">
        <v>347.9</v>
      </c>
      <c r="C46" s="20" t="s">
        <v>88</v>
      </c>
      <c r="D46" s="46">
        <v>21182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21182</v>
      </c>
      <c r="O46" s="47">
        <f t="shared" si="8"/>
        <v>1.9594819611470859</v>
      </c>
      <c r="P46" s="9"/>
    </row>
    <row r="47" spans="1:16">
      <c r="A47" s="12"/>
      <c r="B47" s="25">
        <v>349</v>
      </c>
      <c r="C47" s="20" t="s">
        <v>1</v>
      </c>
      <c r="D47" s="46">
        <v>904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904</v>
      </c>
      <c r="O47" s="47">
        <f t="shared" si="8"/>
        <v>8.3626271970397778E-2</v>
      </c>
      <c r="P47" s="9"/>
    </row>
    <row r="48" spans="1:16" ht="15.75">
      <c r="A48" s="29" t="s">
        <v>39</v>
      </c>
      <c r="B48" s="30"/>
      <c r="C48" s="31"/>
      <c r="D48" s="32">
        <f t="shared" ref="D48:M48" si="9">SUM(D49:D52)</f>
        <v>333501</v>
      </c>
      <c r="E48" s="32">
        <f t="shared" si="9"/>
        <v>165622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28616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ref="N48:N54" si="10">SUM(D48:M48)</f>
        <v>527739</v>
      </c>
      <c r="O48" s="45">
        <f t="shared" si="8"/>
        <v>48.819518963922292</v>
      </c>
      <c r="P48" s="10"/>
    </row>
    <row r="49" spans="1:16">
      <c r="A49" s="13"/>
      <c r="B49" s="39">
        <v>351.5</v>
      </c>
      <c r="C49" s="21" t="s">
        <v>52</v>
      </c>
      <c r="D49" s="46">
        <v>35422</v>
      </c>
      <c r="E49" s="46">
        <v>2590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38012</v>
      </c>
      <c r="O49" s="47">
        <f t="shared" si="8"/>
        <v>3.5163737280296021</v>
      </c>
      <c r="P49" s="9"/>
    </row>
    <row r="50" spans="1:16">
      <c r="A50" s="13"/>
      <c r="B50" s="39">
        <v>352</v>
      </c>
      <c r="C50" s="21" t="s">
        <v>53</v>
      </c>
      <c r="D50" s="46">
        <v>7516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7516</v>
      </c>
      <c r="O50" s="47">
        <f t="shared" si="8"/>
        <v>0.69528214616096207</v>
      </c>
      <c r="P50" s="9"/>
    </row>
    <row r="51" spans="1:16">
      <c r="A51" s="13"/>
      <c r="B51" s="39">
        <v>354</v>
      </c>
      <c r="C51" s="21" t="s">
        <v>54</v>
      </c>
      <c r="D51" s="46">
        <v>290563</v>
      </c>
      <c r="E51" s="46">
        <v>0</v>
      </c>
      <c r="F51" s="46">
        <v>0</v>
      </c>
      <c r="G51" s="46">
        <v>0</v>
      </c>
      <c r="H51" s="46">
        <v>0</v>
      </c>
      <c r="I51" s="46">
        <v>28616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319179</v>
      </c>
      <c r="O51" s="47">
        <f t="shared" si="8"/>
        <v>29.526271970397779</v>
      </c>
      <c r="P51" s="9"/>
    </row>
    <row r="52" spans="1:16">
      <c r="A52" s="13"/>
      <c r="B52" s="39">
        <v>358.2</v>
      </c>
      <c r="C52" s="21" t="s">
        <v>133</v>
      </c>
      <c r="D52" s="46">
        <v>0</v>
      </c>
      <c r="E52" s="46">
        <v>163032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163032</v>
      </c>
      <c r="O52" s="47">
        <f t="shared" si="8"/>
        <v>15.08159111933395</v>
      </c>
      <c r="P52" s="9"/>
    </row>
    <row r="53" spans="1:16" ht="15.75">
      <c r="A53" s="29" t="s">
        <v>4</v>
      </c>
      <c r="B53" s="30"/>
      <c r="C53" s="31"/>
      <c r="D53" s="32">
        <f t="shared" ref="D53:M53" si="11">SUM(D54:D64)</f>
        <v>320356</v>
      </c>
      <c r="E53" s="32">
        <f t="shared" si="11"/>
        <v>41390</v>
      </c>
      <c r="F53" s="32">
        <f t="shared" si="11"/>
        <v>2366</v>
      </c>
      <c r="G53" s="32">
        <f t="shared" si="11"/>
        <v>311</v>
      </c>
      <c r="H53" s="32">
        <f t="shared" si="11"/>
        <v>0</v>
      </c>
      <c r="I53" s="32">
        <f t="shared" si="11"/>
        <v>4701</v>
      </c>
      <c r="J53" s="32">
        <f t="shared" si="11"/>
        <v>136366</v>
      </c>
      <c r="K53" s="32">
        <f t="shared" si="11"/>
        <v>5034171</v>
      </c>
      <c r="L53" s="32">
        <f t="shared" si="11"/>
        <v>2590</v>
      </c>
      <c r="M53" s="32">
        <f t="shared" si="11"/>
        <v>0</v>
      </c>
      <c r="N53" s="32">
        <f t="shared" si="10"/>
        <v>5542251</v>
      </c>
      <c r="O53" s="45">
        <f t="shared" si="8"/>
        <v>512.69666975023131</v>
      </c>
      <c r="P53" s="10"/>
    </row>
    <row r="54" spans="1:16">
      <c r="A54" s="12"/>
      <c r="B54" s="25">
        <v>361.1</v>
      </c>
      <c r="C54" s="20" t="s">
        <v>56</v>
      </c>
      <c r="D54" s="46">
        <v>14492</v>
      </c>
      <c r="E54" s="46">
        <v>6980</v>
      </c>
      <c r="F54" s="46">
        <v>2366</v>
      </c>
      <c r="G54" s="46">
        <v>311</v>
      </c>
      <c r="H54" s="46">
        <v>0</v>
      </c>
      <c r="I54" s="46">
        <v>4701</v>
      </c>
      <c r="J54" s="46">
        <v>2061</v>
      </c>
      <c r="K54" s="46">
        <v>338893</v>
      </c>
      <c r="L54" s="46">
        <v>2590</v>
      </c>
      <c r="M54" s="46">
        <v>0</v>
      </c>
      <c r="N54" s="46">
        <f t="shared" si="10"/>
        <v>372394</v>
      </c>
      <c r="O54" s="47">
        <f t="shared" si="8"/>
        <v>34.449028677150785</v>
      </c>
      <c r="P54" s="9"/>
    </row>
    <row r="55" spans="1:16">
      <c r="A55" s="12"/>
      <c r="B55" s="25">
        <v>361.2</v>
      </c>
      <c r="C55" s="20" t="s">
        <v>57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1114344</v>
      </c>
      <c r="L55" s="46">
        <v>0</v>
      </c>
      <c r="M55" s="46">
        <v>0</v>
      </c>
      <c r="N55" s="46">
        <f t="shared" ref="N55:N64" si="12">SUM(D55:M55)</f>
        <v>1114344</v>
      </c>
      <c r="O55" s="47">
        <f t="shared" si="8"/>
        <v>103.0845513413506</v>
      </c>
      <c r="P55" s="9"/>
    </row>
    <row r="56" spans="1:16">
      <c r="A56" s="12"/>
      <c r="B56" s="25">
        <v>361.3</v>
      </c>
      <c r="C56" s="20" t="s">
        <v>58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1469924</v>
      </c>
      <c r="L56" s="46">
        <v>0</v>
      </c>
      <c r="M56" s="46">
        <v>0</v>
      </c>
      <c r="N56" s="46">
        <f t="shared" si="12"/>
        <v>1469924</v>
      </c>
      <c r="O56" s="47">
        <f t="shared" si="8"/>
        <v>135.9781683626272</v>
      </c>
      <c r="P56" s="9"/>
    </row>
    <row r="57" spans="1:16">
      <c r="A57" s="12"/>
      <c r="B57" s="25">
        <v>361.4</v>
      </c>
      <c r="C57" s="20" t="s">
        <v>104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141868</v>
      </c>
      <c r="L57" s="46">
        <v>0</v>
      </c>
      <c r="M57" s="46">
        <v>0</v>
      </c>
      <c r="N57" s="46">
        <f t="shared" si="12"/>
        <v>141868</v>
      </c>
      <c r="O57" s="47">
        <f t="shared" si="8"/>
        <v>13.12377428307123</v>
      </c>
      <c r="P57" s="9"/>
    </row>
    <row r="58" spans="1:16">
      <c r="A58" s="12"/>
      <c r="B58" s="25">
        <v>362</v>
      </c>
      <c r="C58" s="20" t="s">
        <v>59</v>
      </c>
      <c r="D58" s="46">
        <v>264924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264924</v>
      </c>
      <c r="O58" s="47">
        <f t="shared" si="8"/>
        <v>24.507308048103607</v>
      </c>
      <c r="P58" s="9"/>
    </row>
    <row r="59" spans="1:16">
      <c r="A59" s="12"/>
      <c r="B59" s="25">
        <v>364</v>
      </c>
      <c r="C59" s="20" t="s">
        <v>126</v>
      </c>
      <c r="D59" s="46">
        <v>37400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37400</v>
      </c>
      <c r="O59" s="47">
        <f t="shared" si="8"/>
        <v>3.459759481961147</v>
      </c>
      <c r="P59" s="9"/>
    </row>
    <row r="60" spans="1:16">
      <c r="A60" s="12"/>
      <c r="B60" s="25">
        <v>365</v>
      </c>
      <c r="C60" s="20" t="s">
        <v>105</v>
      </c>
      <c r="D60" s="46">
        <v>1154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1154</v>
      </c>
      <c r="O60" s="47">
        <f t="shared" si="8"/>
        <v>0.10675300647548566</v>
      </c>
      <c r="P60" s="9"/>
    </row>
    <row r="61" spans="1:16">
      <c r="A61" s="12"/>
      <c r="B61" s="25">
        <v>366</v>
      </c>
      <c r="C61" s="20" t="s">
        <v>106</v>
      </c>
      <c r="D61" s="46">
        <v>0</v>
      </c>
      <c r="E61" s="46">
        <v>34410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34410</v>
      </c>
      <c r="O61" s="47">
        <f t="shared" si="8"/>
        <v>3.1831637372802959</v>
      </c>
      <c r="P61" s="9"/>
    </row>
    <row r="62" spans="1:16">
      <c r="A62" s="12"/>
      <c r="B62" s="25">
        <v>368</v>
      </c>
      <c r="C62" s="20" t="s">
        <v>61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1969142</v>
      </c>
      <c r="L62" s="46">
        <v>0</v>
      </c>
      <c r="M62" s="46">
        <v>0</v>
      </c>
      <c r="N62" s="46">
        <f t="shared" si="12"/>
        <v>1969142</v>
      </c>
      <c r="O62" s="47">
        <f t="shared" si="8"/>
        <v>182.15929694727106</v>
      </c>
      <c r="P62" s="9"/>
    </row>
    <row r="63" spans="1:16">
      <c r="A63" s="12"/>
      <c r="B63" s="25">
        <v>369.3</v>
      </c>
      <c r="C63" s="20" t="s">
        <v>134</v>
      </c>
      <c r="D63" s="46">
        <v>755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13647</v>
      </c>
      <c r="K63" s="46">
        <v>0</v>
      </c>
      <c r="L63" s="46">
        <v>0</v>
      </c>
      <c r="M63" s="46">
        <v>0</v>
      </c>
      <c r="N63" s="46">
        <f t="shared" si="12"/>
        <v>14402</v>
      </c>
      <c r="O63" s="47">
        <f t="shared" si="8"/>
        <v>1.3322849213691026</v>
      </c>
      <c r="P63" s="9"/>
    </row>
    <row r="64" spans="1:16">
      <c r="A64" s="12"/>
      <c r="B64" s="25">
        <v>369.9</v>
      </c>
      <c r="C64" s="20" t="s">
        <v>62</v>
      </c>
      <c r="D64" s="46">
        <v>1631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120658</v>
      </c>
      <c r="K64" s="46">
        <v>0</v>
      </c>
      <c r="L64" s="46">
        <v>0</v>
      </c>
      <c r="M64" s="46">
        <v>0</v>
      </c>
      <c r="N64" s="46">
        <f t="shared" si="12"/>
        <v>122289</v>
      </c>
      <c r="O64" s="47">
        <f t="shared" si="8"/>
        <v>11.312580943570767</v>
      </c>
      <c r="P64" s="9"/>
    </row>
    <row r="65" spans="1:119" ht="15.75">
      <c r="A65" s="29" t="s">
        <v>40</v>
      </c>
      <c r="B65" s="30"/>
      <c r="C65" s="31"/>
      <c r="D65" s="32">
        <f t="shared" ref="D65:M65" si="13">SUM(D66:D67)</f>
        <v>2675350</v>
      </c>
      <c r="E65" s="32">
        <f t="shared" si="13"/>
        <v>0</v>
      </c>
      <c r="F65" s="32">
        <f t="shared" si="13"/>
        <v>380500</v>
      </c>
      <c r="G65" s="32">
        <f t="shared" si="13"/>
        <v>1418462</v>
      </c>
      <c r="H65" s="32">
        <f t="shared" si="13"/>
        <v>0</v>
      </c>
      <c r="I65" s="32">
        <f t="shared" si="13"/>
        <v>3691488</v>
      </c>
      <c r="J65" s="32">
        <f t="shared" si="13"/>
        <v>103043</v>
      </c>
      <c r="K65" s="32">
        <f t="shared" si="13"/>
        <v>0</v>
      </c>
      <c r="L65" s="32">
        <f t="shared" si="13"/>
        <v>0</v>
      </c>
      <c r="M65" s="32">
        <f t="shared" si="13"/>
        <v>0</v>
      </c>
      <c r="N65" s="32">
        <f>SUM(D65:M65)</f>
        <v>8268843</v>
      </c>
      <c r="O65" s="45">
        <f t="shared" si="8"/>
        <v>764.92534690101752</v>
      </c>
      <c r="P65" s="9"/>
    </row>
    <row r="66" spans="1:119">
      <c r="A66" s="12"/>
      <c r="B66" s="25">
        <v>381</v>
      </c>
      <c r="C66" s="20" t="s">
        <v>63</v>
      </c>
      <c r="D66" s="46">
        <v>2675350</v>
      </c>
      <c r="E66" s="46">
        <v>0</v>
      </c>
      <c r="F66" s="46">
        <v>380500</v>
      </c>
      <c r="G66" s="46">
        <v>1418462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4474312</v>
      </c>
      <c r="O66" s="47">
        <f t="shared" si="8"/>
        <v>413.90490286771507</v>
      </c>
      <c r="P66" s="9"/>
    </row>
    <row r="67" spans="1:119" ht="15.75" thickBot="1">
      <c r="A67" s="12"/>
      <c r="B67" s="25">
        <v>389.7</v>
      </c>
      <c r="C67" s="20" t="s">
        <v>136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3691488</v>
      </c>
      <c r="J67" s="46">
        <v>103043</v>
      </c>
      <c r="K67" s="46">
        <v>0</v>
      </c>
      <c r="L67" s="46">
        <v>0</v>
      </c>
      <c r="M67" s="46">
        <v>0</v>
      </c>
      <c r="N67" s="46">
        <f>SUM(D67:M67)</f>
        <v>3794531</v>
      </c>
      <c r="O67" s="47">
        <f t="shared" si="8"/>
        <v>351.02044403330251</v>
      </c>
      <c r="P67" s="9"/>
    </row>
    <row r="68" spans="1:119" ht="16.5" thickBot="1">
      <c r="A68" s="14" t="s">
        <v>50</v>
      </c>
      <c r="B68" s="23"/>
      <c r="C68" s="22"/>
      <c r="D68" s="15">
        <f t="shared" ref="D68:M68" si="14">SUM(D5,D14,D21,D33,D48,D53,D65)</f>
        <v>14346570</v>
      </c>
      <c r="E68" s="15">
        <f t="shared" si="14"/>
        <v>3262106</v>
      </c>
      <c r="F68" s="15">
        <f t="shared" si="14"/>
        <v>843993</v>
      </c>
      <c r="G68" s="15">
        <f t="shared" si="14"/>
        <v>1418773</v>
      </c>
      <c r="H68" s="15">
        <f t="shared" si="14"/>
        <v>0</v>
      </c>
      <c r="I68" s="15">
        <f t="shared" si="14"/>
        <v>6634551</v>
      </c>
      <c r="J68" s="15">
        <f t="shared" si="14"/>
        <v>2007268</v>
      </c>
      <c r="K68" s="15">
        <f t="shared" si="14"/>
        <v>5034171</v>
      </c>
      <c r="L68" s="15">
        <f t="shared" si="14"/>
        <v>2590</v>
      </c>
      <c r="M68" s="15">
        <f t="shared" si="14"/>
        <v>0</v>
      </c>
      <c r="N68" s="15">
        <f>SUM(D68:M68)</f>
        <v>33550022</v>
      </c>
      <c r="O68" s="38">
        <f t="shared" si="8"/>
        <v>3103.6098057354302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140</v>
      </c>
      <c r="M70" s="48"/>
      <c r="N70" s="48"/>
      <c r="O70" s="43">
        <v>10810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83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6469780</v>
      </c>
      <c r="E5" s="27">
        <f t="shared" si="0"/>
        <v>1770664</v>
      </c>
      <c r="F5" s="27">
        <f t="shared" si="0"/>
        <v>510255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8750699</v>
      </c>
      <c r="O5" s="33">
        <f t="shared" ref="O5:O36" si="1">(N5/O$71)</f>
        <v>809.80001850823612</v>
      </c>
      <c r="P5" s="6"/>
    </row>
    <row r="6" spans="1:133">
      <c r="A6" s="12"/>
      <c r="B6" s="25">
        <v>311</v>
      </c>
      <c r="C6" s="20" t="s">
        <v>3</v>
      </c>
      <c r="D6" s="46">
        <v>6383317</v>
      </c>
      <c r="E6" s="46">
        <v>0</v>
      </c>
      <c r="F6" s="46">
        <v>510255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6893572</v>
      </c>
      <c r="O6" s="47">
        <f t="shared" si="1"/>
        <v>637.93929298537853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195532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195532</v>
      </c>
      <c r="O7" s="47">
        <f t="shared" si="1"/>
        <v>18.094762169165278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75160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75160</v>
      </c>
      <c r="O8" s="47">
        <f t="shared" si="1"/>
        <v>6.9553951508421248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859197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859197</v>
      </c>
      <c r="O9" s="47">
        <f t="shared" si="1"/>
        <v>79.51110494169906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150832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150832</v>
      </c>
      <c r="O10" s="47">
        <f t="shared" si="1"/>
        <v>13.958171386266889</v>
      </c>
      <c r="P10" s="9"/>
    </row>
    <row r="11" spans="1:133">
      <c r="A11" s="12"/>
      <c r="B11" s="25">
        <v>314.39999999999998</v>
      </c>
      <c r="C11" s="20" t="s">
        <v>15</v>
      </c>
      <c r="D11" s="46">
        <v>0</v>
      </c>
      <c r="E11" s="46">
        <v>29543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29543</v>
      </c>
      <c r="O11" s="47">
        <f t="shared" si="1"/>
        <v>2.7339441051267812</v>
      </c>
      <c r="P11" s="9"/>
    </row>
    <row r="12" spans="1:133">
      <c r="A12" s="12"/>
      <c r="B12" s="25">
        <v>315</v>
      </c>
      <c r="C12" s="20" t="s">
        <v>94</v>
      </c>
      <c r="D12" s="46">
        <v>0</v>
      </c>
      <c r="E12" s="46">
        <v>460400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460400</v>
      </c>
      <c r="O12" s="47">
        <f t="shared" si="1"/>
        <v>42.605959652045158</v>
      </c>
      <c r="P12" s="9"/>
    </row>
    <row r="13" spans="1:133">
      <c r="A13" s="12"/>
      <c r="B13" s="25">
        <v>316</v>
      </c>
      <c r="C13" s="20" t="s">
        <v>95</v>
      </c>
      <c r="D13" s="46">
        <v>86463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86463</v>
      </c>
      <c r="O13" s="47">
        <f t="shared" si="1"/>
        <v>8.0013881177123825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1126739</v>
      </c>
      <c r="E14" s="32">
        <f t="shared" si="3"/>
        <v>753779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2" si="4">SUM(D14:M14)</f>
        <v>1880518</v>
      </c>
      <c r="O14" s="45">
        <f t="shared" si="1"/>
        <v>174.02535628354619</v>
      </c>
      <c r="P14" s="10"/>
    </row>
    <row r="15" spans="1:133">
      <c r="A15" s="12"/>
      <c r="B15" s="25">
        <v>322</v>
      </c>
      <c r="C15" s="20" t="s">
        <v>0</v>
      </c>
      <c r="D15" s="46">
        <v>912670</v>
      </c>
      <c r="E15" s="46">
        <v>53979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966649</v>
      </c>
      <c r="O15" s="47">
        <f t="shared" si="1"/>
        <v>89.454839903757176</v>
      </c>
      <c r="P15" s="9"/>
    </row>
    <row r="16" spans="1:133">
      <c r="A16" s="12"/>
      <c r="B16" s="25">
        <v>323.10000000000002</v>
      </c>
      <c r="C16" s="20" t="s">
        <v>19</v>
      </c>
      <c r="D16" s="46">
        <v>0</v>
      </c>
      <c r="E16" s="46">
        <v>665046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665046</v>
      </c>
      <c r="O16" s="47">
        <f t="shared" si="1"/>
        <v>61.544142143253751</v>
      </c>
      <c r="P16" s="9"/>
    </row>
    <row r="17" spans="1:16">
      <c r="A17" s="12"/>
      <c r="B17" s="25">
        <v>323.39999999999998</v>
      </c>
      <c r="C17" s="20" t="s">
        <v>20</v>
      </c>
      <c r="D17" s="46">
        <v>0</v>
      </c>
      <c r="E17" s="46">
        <v>13134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13134</v>
      </c>
      <c r="O17" s="47">
        <f t="shared" si="1"/>
        <v>1.215435868961688</v>
      </c>
      <c r="P17" s="9"/>
    </row>
    <row r="18" spans="1:16">
      <c r="A18" s="12"/>
      <c r="B18" s="25">
        <v>323.7</v>
      </c>
      <c r="C18" s="20" t="s">
        <v>21</v>
      </c>
      <c r="D18" s="46">
        <v>0</v>
      </c>
      <c r="E18" s="46">
        <v>21620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21620</v>
      </c>
      <c r="O18" s="47">
        <f t="shared" si="1"/>
        <v>2.0007403294466037</v>
      </c>
      <c r="P18" s="9"/>
    </row>
    <row r="19" spans="1:16">
      <c r="A19" s="12"/>
      <c r="B19" s="25">
        <v>329</v>
      </c>
      <c r="C19" s="20" t="s">
        <v>22</v>
      </c>
      <c r="D19" s="46">
        <v>214069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214069</v>
      </c>
      <c r="O19" s="47">
        <f t="shared" si="1"/>
        <v>19.810198038126966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SUM(D21:D31)</f>
        <v>1134329</v>
      </c>
      <c r="E20" s="32">
        <f t="shared" si="5"/>
        <v>545688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1680017</v>
      </c>
      <c r="O20" s="45">
        <f t="shared" si="1"/>
        <v>155.47075698685916</v>
      </c>
      <c r="P20" s="10"/>
    </row>
    <row r="21" spans="1:16">
      <c r="A21" s="12"/>
      <c r="B21" s="25">
        <v>335.12</v>
      </c>
      <c r="C21" s="20" t="s">
        <v>96</v>
      </c>
      <c r="D21" s="46">
        <v>256553</v>
      </c>
      <c r="E21" s="46">
        <v>86450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343003</v>
      </c>
      <c r="O21" s="47">
        <f t="shared" si="1"/>
        <v>31.741902646677772</v>
      </c>
      <c r="P21" s="9"/>
    </row>
    <row r="22" spans="1:16">
      <c r="A22" s="12"/>
      <c r="B22" s="25">
        <v>335.14</v>
      </c>
      <c r="C22" s="20" t="s">
        <v>119</v>
      </c>
      <c r="D22" s="46">
        <v>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</v>
      </c>
      <c r="O22" s="47">
        <f t="shared" si="1"/>
        <v>3.0538589672404219E-3</v>
      </c>
      <c r="P22" s="9"/>
    </row>
    <row r="23" spans="1:16">
      <c r="A23" s="12"/>
      <c r="B23" s="25">
        <v>335.15</v>
      </c>
      <c r="C23" s="20" t="s">
        <v>97</v>
      </c>
      <c r="D23" s="46">
        <v>832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832</v>
      </c>
      <c r="O23" s="47">
        <f t="shared" si="1"/>
        <v>7.6994262446788822E-2</v>
      </c>
      <c r="P23" s="9"/>
    </row>
    <row r="24" spans="1:16">
      <c r="A24" s="12"/>
      <c r="B24" s="25">
        <v>335.18</v>
      </c>
      <c r="C24" s="20" t="s">
        <v>98</v>
      </c>
      <c r="D24" s="46">
        <v>805383</v>
      </c>
      <c r="E24" s="46">
        <v>408970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1214353</v>
      </c>
      <c r="O24" s="47">
        <f t="shared" si="1"/>
        <v>112.37766055894873</v>
      </c>
      <c r="P24" s="9"/>
    </row>
    <row r="25" spans="1:16">
      <c r="A25" s="12"/>
      <c r="B25" s="25">
        <v>335.49</v>
      </c>
      <c r="C25" s="20" t="s">
        <v>100</v>
      </c>
      <c r="D25" s="46">
        <v>0</v>
      </c>
      <c r="E25" s="46">
        <v>14065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14065</v>
      </c>
      <c r="O25" s="47">
        <f t="shared" si="1"/>
        <v>1.301591708310198</v>
      </c>
      <c r="P25" s="9"/>
    </row>
    <row r="26" spans="1:16">
      <c r="A26" s="12"/>
      <c r="B26" s="25">
        <v>337.2</v>
      </c>
      <c r="C26" s="20" t="s">
        <v>120</v>
      </c>
      <c r="D26" s="46">
        <v>0</v>
      </c>
      <c r="E26" s="46">
        <v>3203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3203</v>
      </c>
      <c r="O26" s="47">
        <f t="shared" si="1"/>
        <v>0.29640940218397188</v>
      </c>
      <c r="P26" s="9"/>
    </row>
    <row r="27" spans="1:16">
      <c r="A27" s="12"/>
      <c r="B27" s="25">
        <v>337.3</v>
      </c>
      <c r="C27" s="20" t="s">
        <v>76</v>
      </c>
      <c r="D27" s="46">
        <v>0</v>
      </c>
      <c r="E27" s="46">
        <v>2000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2000</v>
      </c>
      <c r="O27" s="47">
        <f t="shared" si="1"/>
        <v>0.18508236165093467</v>
      </c>
      <c r="P27" s="9"/>
    </row>
    <row r="28" spans="1:16">
      <c r="A28" s="12"/>
      <c r="B28" s="25">
        <v>337.4</v>
      </c>
      <c r="C28" s="20" t="s">
        <v>32</v>
      </c>
      <c r="D28" s="46">
        <v>0</v>
      </c>
      <c r="E28" s="46">
        <v>29000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29000</v>
      </c>
      <c r="O28" s="47">
        <f t="shared" si="1"/>
        <v>2.6836942439385525</v>
      </c>
      <c r="P28" s="9"/>
    </row>
    <row r="29" spans="1:16">
      <c r="A29" s="12"/>
      <c r="B29" s="25">
        <v>337.7</v>
      </c>
      <c r="C29" s="20" t="s">
        <v>101</v>
      </c>
      <c r="D29" s="46">
        <v>0</v>
      </c>
      <c r="E29" s="46">
        <v>2000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2000</v>
      </c>
      <c r="O29" s="47">
        <f t="shared" si="1"/>
        <v>0.18508236165093467</v>
      </c>
      <c r="P29" s="9"/>
    </row>
    <row r="30" spans="1:16">
      <c r="A30" s="12"/>
      <c r="B30" s="25">
        <v>338</v>
      </c>
      <c r="C30" s="20" t="s">
        <v>33</v>
      </c>
      <c r="D30" s="46">
        <v>42382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42382</v>
      </c>
      <c r="O30" s="47">
        <f t="shared" si="1"/>
        <v>3.9220803257449566</v>
      </c>
      <c r="P30" s="9"/>
    </row>
    <row r="31" spans="1:16">
      <c r="A31" s="12"/>
      <c r="B31" s="25">
        <v>339</v>
      </c>
      <c r="C31" s="20" t="s">
        <v>121</v>
      </c>
      <c r="D31" s="46">
        <v>29146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29146</v>
      </c>
      <c r="O31" s="47">
        <f t="shared" si="1"/>
        <v>2.6972052563390707</v>
      </c>
      <c r="P31" s="9"/>
    </row>
    <row r="32" spans="1:16" ht="15.75">
      <c r="A32" s="29" t="s">
        <v>38</v>
      </c>
      <c r="B32" s="30"/>
      <c r="C32" s="31"/>
      <c r="D32" s="32">
        <f t="shared" ref="D32:M32" si="6">SUM(D33:D46)</f>
        <v>2090770</v>
      </c>
      <c r="E32" s="32">
        <f t="shared" si="6"/>
        <v>60454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2851733</v>
      </c>
      <c r="J32" s="32">
        <f t="shared" si="6"/>
        <v>1509443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6512400</v>
      </c>
      <c r="O32" s="45">
        <f t="shared" si="1"/>
        <v>602.66518600777351</v>
      </c>
      <c r="P32" s="10"/>
    </row>
    <row r="33" spans="1:16">
      <c r="A33" s="12"/>
      <c r="B33" s="25">
        <v>341.2</v>
      </c>
      <c r="C33" s="20" t="s">
        <v>122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1492059</v>
      </c>
      <c r="K33" s="46">
        <v>0</v>
      </c>
      <c r="L33" s="46">
        <v>0</v>
      </c>
      <c r="M33" s="46">
        <v>0</v>
      </c>
      <c r="N33" s="46">
        <f t="shared" ref="N33:N46" si="7">SUM(D33:M33)</f>
        <v>1492059</v>
      </c>
      <c r="O33" s="47">
        <f t="shared" si="1"/>
        <v>138.07690172126595</v>
      </c>
      <c r="P33" s="9"/>
    </row>
    <row r="34" spans="1:16">
      <c r="A34" s="12"/>
      <c r="B34" s="25">
        <v>341.9</v>
      </c>
      <c r="C34" s="20" t="s">
        <v>102</v>
      </c>
      <c r="D34" s="46">
        <v>53969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53969</v>
      </c>
      <c r="O34" s="47">
        <f t="shared" si="1"/>
        <v>4.9943549879696461</v>
      </c>
      <c r="P34" s="9"/>
    </row>
    <row r="35" spans="1:16">
      <c r="A35" s="12"/>
      <c r="B35" s="25">
        <v>342.1</v>
      </c>
      <c r="C35" s="20" t="s">
        <v>43</v>
      </c>
      <c r="D35" s="46">
        <v>413807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413807</v>
      </c>
      <c r="O35" s="47">
        <f t="shared" si="1"/>
        <v>38.294188413844161</v>
      </c>
      <c r="P35" s="9"/>
    </row>
    <row r="36" spans="1:16">
      <c r="A36" s="12"/>
      <c r="B36" s="25">
        <v>342.9</v>
      </c>
      <c r="C36" s="20" t="s">
        <v>123</v>
      </c>
      <c r="D36" s="46">
        <v>0</v>
      </c>
      <c r="E36" s="46">
        <v>60454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60454</v>
      </c>
      <c r="O36" s="47">
        <f t="shared" si="1"/>
        <v>5.5944845456228025</v>
      </c>
      <c r="P36" s="9"/>
    </row>
    <row r="37" spans="1:16">
      <c r="A37" s="12"/>
      <c r="B37" s="25">
        <v>343.4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2609043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2609043</v>
      </c>
      <c r="O37" s="47">
        <f t="shared" ref="O37:O68" si="8">(N37/O$71)</f>
        <v>241.44392004441977</v>
      </c>
      <c r="P37" s="9"/>
    </row>
    <row r="38" spans="1:16">
      <c r="A38" s="12"/>
      <c r="B38" s="25">
        <v>343.9</v>
      </c>
      <c r="C38" s="20" t="s">
        <v>46</v>
      </c>
      <c r="D38" s="46">
        <v>76486</v>
      </c>
      <c r="E38" s="46">
        <v>0</v>
      </c>
      <c r="F38" s="46">
        <v>0</v>
      </c>
      <c r="G38" s="46">
        <v>0</v>
      </c>
      <c r="H38" s="46">
        <v>0</v>
      </c>
      <c r="I38" s="46">
        <v>242690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319176</v>
      </c>
      <c r="O38" s="47">
        <f t="shared" si="8"/>
        <v>29.53692393114936</v>
      </c>
      <c r="P38" s="9"/>
    </row>
    <row r="39" spans="1:16">
      <c r="A39" s="12"/>
      <c r="B39" s="25">
        <v>344.5</v>
      </c>
      <c r="C39" s="20" t="s">
        <v>103</v>
      </c>
      <c r="D39" s="46">
        <v>252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252</v>
      </c>
      <c r="O39" s="47">
        <f t="shared" si="8"/>
        <v>2.3320377568017768E-2</v>
      </c>
      <c r="P39" s="9"/>
    </row>
    <row r="40" spans="1:16">
      <c r="A40" s="12"/>
      <c r="B40" s="25">
        <v>344.9</v>
      </c>
      <c r="C40" s="20" t="s">
        <v>130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17384</v>
      </c>
      <c r="K40" s="46">
        <v>0</v>
      </c>
      <c r="L40" s="46">
        <v>0</v>
      </c>
      <c r="M40" s="46">
        <v>0</v>
      </c>
      <c r="N40" s="46">
        <f t="shared" si="7"/>
        <v>17384</v>
      </c>
      <c r="O40" s="47">
        <f t="shared" si="8"/>
        <v>1.608735887469924</v>
      </c>
      <c r="P40" s="9"/>
    </row>
    <row r="41" spans="1:16">
      <c r="A41" s="12"/>
      <c r="B41" s="25">
        <v>347.1</v>
      </c>
      <c r="C41" s="20" t="s">
        <v>48</v>
      </c>
      <c r="D41" s="46">
        <v>8475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8475</v>
      </c>
      <c r="O41" s="47">
        <f t="shared" si="8"/>
        <v>0.78428650749583562</v>
      </c>
      <c r="P41" s="9"/>
    </row>
    <row r="42" spans="1:16">
      <c r="A42" s="12"/>
      <c r="B42" s="25">
        <v>347.2</v>
      </c>
      <c r="C42" s="20" t="s">
        <v>49</v>
      </c>
      <c r="D42" s="46">
        <v>1337170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1337170</v>
      </c>
      <c r="O42" s="47">
        <f t="shared" si="8"/>
        <v>123.74329076439015</v>
      </c>
      <c r="P42" s="9"/>
    </row>
    <row r="43" spans="1:16">
      <c r="A43" s="12"/>
      <c r="B43" s="25">
        <v>347.4</v>
      </c>
      <c r="C43" s="20" t="s">
        <v>131</v>
      </c>
      <c r="D43" s="46">
        <v>30211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30211</v>
      </c>
      <c r="O43" s="47">
        <f t="shared" si="8"/>
        <v>2.7957616139181938</v>
      </c>
      <c r="P43" s="9"/>
    </row>
    <row r="44" spans="1:16">
      <c r="A44" s="12"/>
      <c r="B44" s="25">
        <v>347.5</v>
      </c>
      <c r="C44" s="20" t="s">
        <v>132</v>
      </c>
      <c r="D44" s="46">
        <v>107957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107957</v>
      </c>
      <c r="O44" s="47">
        <f t="shared" si="8"/>
        <v>9.9904682583749764</v>
      </c>
      <c r="P44" s="9"/>
    </row>
    <row r="45" spans="1:16">
      <c r="A45" s="12"/>
      <c r="B45" s="25">
        <v>347.9</v>
      </c>
      <c r="C45" s="20" t="s">
        <v>88</v>
      </c>
      <c r="D45" s="46">
        <v>61250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61250</v>
      </c>
      <c r="O45" s="47">
        <f t="shared" si="8"/>
        <v>5.6681473255598744</v>
      </c>
      <c r="P45" s="9"/>
    </row>
    <row r="46" spans="1:16">
      <c r="A46" s="12"/>
      <c r="B46" s="25">
        <v>349</v>
      </c>
      <c r="C46" s="20" t="s">
        <v>1</v>
      </c>
      <c r="D46" s="46">
        <v>1193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1193</v>
      </c>
      <c r="O46" s="47">
        <f t="shared" si="8"/>
        <v>0.11040162872478253</v>
      </c>
      <c r="P46" s="9"/>
    </row>
    <row r="47" spans="1:16" ht="15.75">
      <c r="A47" s="29" t="s">
        <v>39</v>
      </c>
      <c r="B47" s="30"/>
      <c r="C47" s="31"/>
      <c r="D47" s="32">
        <f t="shared" ref="D47:M47" si="9">SUM(D48:D51)</f>
        <v>481628</v>
      </c>
      <c r="E47" s="32">
        <f t="shared" si="9"/>
        <v>113966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32178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ref="N47:N53" si="10">SUM(D47:M47)</f>
        <v>627772</v>
      </c>
      <c r="O47" s="45">
        <f t="shared" si="8"/>
        <v>58.094762169165278</v>
      </c>
      <c r="P47" s="10"/>
    </row>
    <row r="48" spans="1:16">
      <c r="A48" s="13"/>
      <c r="B48" s="39">
        <v>351.5</v>
      </c>
      <c r="C48" s="21" t="s">
        <v>52</v>
      </c>
      <c r="D48" s="46">
        <v>58307</v>
      </c>
      <c r="E48" s="46">
        <v>2664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60971</v>
      </c>
      <c r="O48" s="47">
        <f t="shared" si="8"/>
        <v>5.6423283361095686</v>
      </c>
      <c r="P48" s="9"/>
    </row>
    <row r="49" spans="1:16">
      <c r="A49" s="13"/>
      <c r="B49" s="39">
        <v>352</v>
      </c>
      <c r="C49" s="21" t="s">
        <v>53</v>
      </c>
      <c r="D49" s="46">
        <v>6667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6667</v>
      </c>
      <c r="O49" s="47">
        <f t="shared" si="8"/>
        <v>0.61697205256339072</v>
      </c>
      <c r="P49" s="9"/>
    </row>
    <row r="50" spans="1:16">
      <c r="A50" s="13"/>
      <c r="B50" s="39">
        <v>354</v>
      </c>
      <c r="C50" s="21" t="s">
        <v>54</v>
      </c>
      <c r="D50" s="46">
        <v>416654</v>
      </c>
      <c r="E50" s="46">
        <v>0</v>
      </c>
      <c r="F50" s="46">
        <v>0</v>
      </c>
      <c r="G50" s="46">
        <v>0</v>
      </c>
      <c r="H50" s="46">
        <v>0</v>
      </c>
      <c r="I50" s="46">
        <v>32178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448832</v>
      </c>
      <c r="O50" s="47">
        <f t="shared" si="8"/>
        <v>41.535443272256153</v>
      </c>
      <c r="P50" s="9"/>
    </row>
    <row r="51" spans="1:16">
      <c r="A51" s="13"/>
      <c r="B51" s="39">
        <v>358.2</v>
      </c>
      <c r="C51" s="21" t="s">
        <v>133</v>
      </c>
      <c r="D51" s="46">
        <v>0</v>
      </c>
      <c r="E51" s="46">
        <v>111302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111302</v>
      </c>
      <c r="O51" s="47">
        <f t="shared" si="8"/>
        <v>10.300018508236166</v>
      </c>
      <c r="P51" s="9"/>
    </row>
    <row r="52" spans="1:16" ht="15.75">
      <c r="A52" s="29" t="s">
        <v>4</v>
      </c>
      <c r="B52" s="30"/>
      <c r="C52" s="31"/>
      <c r="D52" s="32">
        <f t="shared" ref="D52:M52" si="11">SUM(D53:D63)</f>
        <v>403199</v>
      </c>
      <c r="E52" s="32">
        <f t="shared" si="11"/>
        <v>273380</v>
      </c>
      <c r="F52" s="32">
        <f t="shared" si="11"/>
        <v>3155</v>
      </c>
      <c r="G52" s="32">
        <f t="shared" si="11"/>
        <v>523519</v>
      </c>
      <c r="H52" s="32">
        <f t="shared" si="11"/>
        <v>0</v>
      </c>
      <c r="I52" s="32">
        <f t="shared" si="11"/>
        <v>5721</v>
      </c>
      <c r="J52" s="32">
        <f t="shared" si="11"/>
        <v>197327</v>
      </c>
      <c r="K52" s="32">
        <f t="shared" si="11"/>
        <v>1729947</v>
      </c>
      <c r="L52" s="32">
        <f t="shared" si="11"/>
        <v>3953</v>
      </c>
      <c r="M52" s="32">
        <f t="shared" si="11"/>
        <v>0</v>
      </c>
      <c r="N52" s="32">
        <f t="shared" si="10"/>
        <v>3140201</v>
      </c>
      <c r="O52" s="45">
        <f t="shared" si="8"/>
        <v>290.59790856931335</v>
      </c>
      <c r="P52" s="10"/>
    </row>
    <row r="53" spans="1:16">
      <c r="A53" s="12"/>
      <c r="B53" s="25">
        <v>361.1</v>
      </c>
      <c r="C53" s="20" t="s">
        <v>56</v>
      </c>
      <c r="D53" s="46">
        <v>14281</v>
      </c>
      <c r="E53" s="46">
        <v>9267</v>
      </c>
      <c r="F53" s="46">
        <v>3155</v>
      </c>
      <c r="G53" s="46">
        <v>355</v>
      </c>
      <c r="H53" s="46">
        <v>0</v>
      </c>
      <c r="I53" s="46">
        <v>5721</v>
      </c>
      <c r="J53" s="46">
        <v>2510</v>
      </c>
      <c r="K53" s="46">
        <v>331518</v>
      </c>
      <c r="L53" s="46">
        <v>3953</v>
      </c>
      <c r="M53" s="46">
        <v>0</v>
      </c>
      <c r="N53" s="46">
        <f t="shared" si="10"/>
        <v>370760</v>
      </c>
      <c r="O53" s="47">
        <f t="shared" si="8"/>
        <v>34.31056820285027</v>
      </c>
      <c r="P53" s="9"/>
    </row>
    <row r="54" spans="1:16">
      <c r="A54" s="12"/>
      <c r="B54" s="25">
        <v>361.2</v>
      </c>
      <c r="C54" s="20" t="s">
        <v>57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1379045</v>
      </c>
      <c r="L54" s="46">
        <v>0</v>
      </c>
      <c r="M54" s="46">
        <v>0</v>
      </c>
      <c r="N54" s="46">
        <f t="shared" ref="N54:N63" si="12">SUM(D54:M54)</f>
        <v>1379045</v>
      </c>
      <c r="O54" s="47">
        <f t="shared" si="8"/>
        <v>127.6184527114566</v>
      </c>
      <c r="P54" s="9"/>
    </row>
    <row r="55" spans="1:16">
      <c r="A55" s="12"/>
      <c r="B55" s="25">
        <v>361.3</v>
      </c>
      <c r="C55" s="20" t="s">
        <v>58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-2107746</v>
      </c>
      <c r="L55" s="46">
        <v>0</v>
      </c>
      <c r="M55" s="46">
        <v>0</v>
      </c>
      <c r="N55" s="46">
        <f t="shared" si="12"/>
        <v>-2107746</v>
      </c>
      <c r="O55" s="47">
        <f t="shared" si="8"/>
        <v>-195.05330372015547</v>
      </c>
      <c r="P55" s="9"/>
    </row>
    <row r="56" spans="1:16">
      <c r="A56" s="12"/>
      <c r="B56" s="25">
        <v>361.4</v>
      </c>
      <c r="C56" s="20" t="s">
        <v>104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136488</v>
      </c>
      <c r="L56" s="46">
        <v>0</v>
      </c>
      <c r="M56" s="46">
        <v>0</v>
      </c>
      <c r="N56" s="46">
        <f t="shared" si="12"/>
        <v>136488</v>
      </c>
      <c r="O56" s="47">
        <f t="shared" si="8"/>
        <v>12.630760688506385</v>
      </c>
      <c r="P56" s="9"/>
    </row>
    <row r="57" spans="1:16">
      <c r="A57" s="12"/>
      <c r="B57" s="25">
        <v>362</v>
      </c>
      <c r="C57" s="20" t="s">
        <v>59</v>
      </c>
      <c r="D57" s="46">
        <v>355077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355077</v>
      </c>
      <c r="O57" s="47">
        <f t="shared" si="8"/>
        <v>32.859244863964463</v>
      </c>
      <c r="P57" s="9"/>
    </row>
    <row r="58" spans="1:16">
      <c r="A58" s="12"/>
      <c r="B58" s="25">
        <v>364</v>
      </c>
      <c r="C58" s="20" t="s">
        <v>126</v>
      </c>
      <c r="D58" s="46">
        <v>28912</v>
      </c>
      <c r="E58" s="46">
        <v>0</v>
      </c>
      <c r="F58" s="46">
        <v>0</v>
      </c>
      <c r="G58" s="46">
        <v>523164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552076</v>
      </c>
      <c r="O58" s="47">
        <f t="shared" si="8"/>
        <v>51.089764945400702</v>
      </c>
      <c r="P58" s="9"/>
    </row>
    <row r="59" spans="1:16">
      <c r="A59" s="12"/>
      <c r="B59" s="25">
        <v>365</v>
      </c>
      <c r="C59" s="20" t="s">
        <v>105</v>
      </c>
      <c r="D59" s="46">
        <v>564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564</v>
      </c>
      <c r="O59" s="47">
        <f t="shared" si="8"/>
        <v>5.2193225985563578E-2</v>
      </c>
      <c r="P59" s="9"/>
    </row>
    <row r="60" spans="1:16">
      <c r="A60" s="12"/>
      <c r="B60" s="25">
        <v>366</v>
      </c>
      <c r="C60" s="20" t="s">
        <v>106</v>
      </c>
      <c r="D60" s="46">
        <v>0</v>
      </c>
      <c r="E60" s="46">
        <v>264113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264113</v>
      </c>
      <c r="O60" s="47">
        <f t="shared" si="8"/>
        <v>24.441328891356655</v>
      </c>
      <c r="P60" s="9"/>
    </row>
    <row r="61" spans="1:16">
      <c r="A61" s="12"/>
      <c r="B61" s="25">
        <v>368</v>
      </c>
      <c r="C61" s="20" t="s">
        <v>61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1990642</v>
      </c>
      <c r="L61" s="46">
        <v>0</v>
      </c>
      <c r="M61" s="46">
        <v>0</v>
      </c>
      <c r="N61" s="46">
        <f t="shared" si="12"/>
        <v>1990642</v>
      </c>
      <c r="O61" s="47">
        <f t="shared" si="8"/>
        <v>184.21636128076995</v>
      </c>
      <c r="P61" s="9"/>
    </row>
    <row r="62" spans="1:16">
      <c r="A62" s="12"/>
      <c r="B62" s="25">
        <v>369.3</v>
      </c>
      <c r="C62" s="20" t="s">
        <v>134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57408</v>
      </c>
      <c r="K62" s="46">
        <v>0</v>
      </c>
      <c r="L62" s="46">
        <v>0</v>
      </c>
      <c r="M62" s="46">
        <v>0</v>
      </c>
      <c r="N62" s="46">
        <f t="shared" si="12"/>
        <v>57408</v>
      </c>
      <c r="O62" s="47">
        <f t="shared" si="8"/>
        <v>5.3126041088284284</v>
      </c>
      <c r="P62" s="9"/>
    </row>
    <row r="63" spans="1:16">
      <c r="A63" s="12"/>
      <c r="B63" s="25">
        <v>369.9</v>
      </c>
      <c r="C63" s="20" t="s">
        <v>62</v>
      </c>
      <c r="D63" s="46">
        <v>4365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137409</v>
      </c>
      <c r="K63" s="46">
        <v>0</v>
      </c>
      <c r="L63" s="46">
        <v>0</v>
      </c>
      <c r="M63" s="46">
        <v>0</v>
      </c>
      <c r="N63" s="46">
        <f t="shared" si="12"/>
        <v>141774</v>
      </c>
      <c r="O63" s="47">
        <f t="shared" si="8"/>
        <v>13.119933370349806</v>
      </c>
      <c r="P63" s="9"/>
    </row>
    <row r="64" spans="1:16" ht="15.75">
      <c r="A64" s="29" t="s">
        <v>40</v>
      </c>
      <c r="B64" s="30"/>
      <c r="C64" s="31"/>
      <c r="D64" s="32">
        <f t="shared" ref="D64:M64" si="13">SUM(D65:D68)</f>
        <v>2297500</v>
      </c>
      <c r="E64" s="32">
        <f t="shared" si="13"/>
        <v>209370</v>
      </c>
      <c r="F64" s="32">
        <f t="shared" si="13"/>
        <v>4398100</v>
      </c>
      <c r="G64" s="32">
        <f t="shared" si="13"/>
        <v>381700</v>
      </c>
      <c r="H64" s="32">
        <f t="shared" si="13"/>
        <v>0</v>
      </c>
      <c r="I64" s="32">
        <f t="shared" si="13"/>
        <v>672381</v>
      </c>
      <c r="J64" s="32">
        <f t="shared" si="13"/>
        <v>212449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 t="shared" ref="N64:N69" si="14">SUM(D64:M64)</f>
        <v>8171500</v>
      </c>
      <c r="O64" s="45">
        <f t="shared" si="8"/>
        <v>756.20025911530627</v>
      </c>
      <c r="P64" s="9"/>
    </row>
    <row r="65" spans="1:119">
      <c r="A65" s="12"/>
      <c r="B65" s="25">
        <v>381</v>
      </c>
      <c r="C65" s="20" t="s">
        <v>63</v>
      </c>
      <c r="D65" s="46">
        <v>1897500</v>
      </c>
      <c r="E65" s="46">
        <v>209370</v>
      </c>
      <c r="F65" s="46">
        <v>380500</v>
      </c>
      <c r="G65" s="46">
        <v>381700</v>
      </c>
      <c r="H65" s="46">
        <v>0</v>
      </c>
      <c r="I65" s="46">
        <v>0</v>
      </c>
      <c r="J65" s="46">
        <v>90000</v>
      </c>
      <c r="K65" s="46">
        <v>0</v>
      </c>
      <c r="L65" s="46">
        <v>0</v>
      </c>
      <c r="M65" s="46">
        <v>0</v>
      </c>
      <c r="N65" s="46">
        <f t="shared" si="14"/>
        <v>2959070</v>
      </c>
      <c r="O65" s="47">
        <f t="shared" si="8"/>
        <v>273.8358319452156</v>
      </c>
      <c r="P65" s="9"/>
    </row>
    <row r="66" spans="1:119">
      <c r="A66" s="12"/>
      <c r="B66" s="25">
        <v>382</v>
      </c>
      <c r="C66" s="20" t="s">
        <v>127</v>
      </c>
      <c r="D66" s="46">
        <v>400000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400000</v>
      </c>
      <c r="O66" s="47">
        <f t="shared" si="8"/>
        <v>37.016472330186936</v>
      </c>
      <c r="P66" s="9"/>
    </row>
    <row r="67" spans="1:119">
      <c r="A67" s="12"/>
      <c r="B67" s="25">
        <v>384</v>
      </c>
      <c r="C67" s="20" t="s">
        <v>135</v>
      </c>
      <c r="D67" s="46">
        <v>0</v>
      </c>
      <c r="E67" s="46">
        <v>0</v>
      </c>
      <c r="F67" s="46">
        <v>4017600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4017600</v>
      </c>
      <c r="O67" s="47">
        <f t="shared" si="8"/>
        <v>371.79344808439754</v>
      </c>
      <c r="P67" s="9"/>
    </row>
    <row r="68" spans="1:119" ht="15.75" thickBot="1">
      <c r="A68" s="12"/>
      <c r="B68" s="25">
        <v>389.7</v>
      </c>
      <c r="C68" s="20" t="s">
        <v>136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672381</v>
      </c>
      <c r="J68" s="46">
        <v>122449</v>
      </c>
      <c r="K68" s="46">
        <v>0</v>
      </c>
      <c r="L68" s="46">
        <v>0</v>
      </c>
      <c r="M68" s="46">
        <v>0</v>
      </c>
      <c r="N68" s="46">
        <f t="shared" si="14"/>
        <v>794830</v>
      </c>
      <c r="O68" s="47">
        <f t="shared" si="8"/>
        <v>73.554506755506196</v>
      </c>
      <c r="P68" s="9"/>
    </row>
    <row r="69" spans="1:119" ht="16.5" thickBot="1">
      <c r="A69" s="14" t="s">
        <v>50</v>
      </c>
      <c r="B69" s="23"/>
      <c r="C69" s="22"/>
      <c r="D69" s="15">
        <f t="shared" ref="D69:M69" si="15">SUM(D5,D14,D20,D32,D47,D52,D64)</f>
        <v>14003945</v>
      </c>
      <c r="E69" s="15">
        <f t="shared" si="15"/>
        <v>3727301</v>
      </c>
      <c r="F69" s="15">
        <f t="shared" si="15"/>
        <v>4911510</v>
      </c>
      <c r="G69" s="15">
        <f t="shared" si="15"/>
        <v>905219</v>
      </c>
      <c r="H69" s="15">
        <f t="shared" si="15"/>
        <v>0</v>
      </c>
      <c r="I69" s="15">
        <f t="shared" si="15"/>
        <v>3562013</v>
      </c>
      <c r="J69" s="15">
        <f t="shared" si="15"/>
        <v>1919219</v>
      </c>
      <c r="K69" s="15">
        <f t="shared" si="15"/>
        <v>1729947</v>
      </c>
      <c r="L69" s="15">
        <f t="shared" si="15"/>
        <v>3953</v>
      </c>
      <c r="M69" s="15">
        <f t="shared" si="15"/>
        <v>0</v>
      </c>
      <c r="N69" s="15">
        <f t="shared" si="14"/>
        <v>30763107</v>
      </c>
      <c r="O69" s="38">
        <f>(N69/O$71)</f>
        <v>2846.8542476401999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8" t="s">
        <v>137</v>
      </c>
      <c r="M71" s="48"/>
      <c r="N71" s="48"/>
      <c r="O71" s="43">
        <v>10806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83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34</v>
      </c>
      <c r="E3" s="68"/>
      <c r="F3" s="68"/>
      <c r="G3" s="68"/>
      <c r="H3" s="69"/>
      <c r="I3" s="67" t="s">
        <v>35</v>
      </c>
      <c r="J3" s="69"/>
      <c r="K3" s="67" t="s">
        <v>37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36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5996040</v>
      </c>
      <c r="E5" s="27">
        <f t="shared" si="0"/>
        <v>1780219</v>
      </c>
      <c r="F5" s="27">
        <f t="shared" si="0"/>
        <v>512127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8288386</v>
      </c>
      <c r="O5" s="33">
        <f t="shared" ref="O5:O36" si="1">(N5/O$64)</f>
        <v>768.79565902977458</v>
      </c>
      <c r="P5" s="6"/>
    </row>
    <row r="6" spans="1:133">
      <c r="A6" s="12"/>
      <c r="B6" s="25">
        <v>311</v>
      </c>
      <c r="C6" s="20" t="s">
        <v>3</v>
      </c>
      <c r="D6" s="46">
        <v>5894716</v>
      </c>
      <c r="E6" s="46">
        <v>0</v>
      </c>
      <c r="F6" s="46">
        <v>512127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6406843</v>
      </c>
      <c r="O6" s="47">
        <f t="shared" si="1"/>
        <v>594.27168166218348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185583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185583</v>
      </c>
      <c r="O7" s="47">
        <f t="shared" si="1"/>
        <v>17.21389481495223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73286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73286</v>
      </c>
      <c r="O8" s="47">
        <f t="shared" si="1"/>
        <v>6.7976996568036361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869182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869182</v>
      </c>
      <c r="O9" s="47">
        <f t="shared" si="1"/>
        <v>80.621649197662549</v>
      </c>
      <c r="P9" s="9"/>
    </row>
    <row r="10" spans="1:133">
      <c r="A10" s="12"/>
      <c r="B10" s="25">
        <v>314.3</v>
      </c>
      <c r="C10" s="20" t="s">
        <v>14</v>
      </c>
      <c r="D10" s="46">
        <v>0</v>
      </c>
      <c r="E10" s="46">
        <v>143956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143956</v>
      </c>
      <c r="O10" s="47">
        <f t="shared" si="1"/>
        <v>13.352750208700492</v>
      </c>
      <c r="P10" s="9"/>
    </row>
    <row r="11" spans="1:133">
      <c r="A11" s="12"/>
      <c r="B11" s="25">
        <v>314.39999999999998</v>
      </c>
      <c r="C11" s="20" t="s">
        <v>15</v>
      </c>
      <c r="D11" s="46">
        <v>0</v>
      </c>
      <c r="E11" s="46">
        <v>26474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26474</v>
      </c>
      <c r="O11" s="47">
        <f t="shared" si="1"/>
        <v>2.4556163621185418</v>
      </c>
      <c r="P11" s="9"/>
    </row>
    <row r="12" spans="1:133">
      <c r="A12" s="12"/>
      <c r="B12" s="25">
        <v>315</v>
      </c>
      <c r="C12" s="20" t="s">
        <v>94</v>
      </c>
      <c r="D12" s="46">
        <v>0</v>
      </c>
      <c r="E12" s="46">
        <v>481738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481738</v>
      </c>
      <c r="O12" s="47">
        <f t="shared" si="1"/>
        <v>44.683981077822096</v>
      </c>
      <c r="P12" s="9"/>
    </row>
    <row r="13" spans="1:133">
      <c r="A13" s="12"/>
      <c r="B13" s="25">
        <v>316</v>
      </c>
      <c r="C13" s="20" t="s">
        <v>95</v>
      </c>
      <c r="D13" s="46">
        <v>101324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101324</v>
      </c>
      <c r="O13" s="47">
        <f t="shared" si="1"/>
        <v>9.3983860495315827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916977</v>
      </c>
      <c r="E14" s="32">
        <f t="shared" si="3"/>
        <v>737895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1654872</v>
      </c>
      <c r="O14" s="45">
        <f t="shared" si="1"/>
        <v>153.49893330859845</v>
      </c>
      <c r="P14" s="10"/>
    </row>
    <row r="15" spans="1:133">
      <c r="A15" s="12"/>
      <c r="B15" s="25">
        <v>322</v>
      </c>
      <c r="C15" s="20" t="s">
        <v>0</v>
      </c>
      <c r="D15" s="46">
        <v>764937</v>
      </c>
      <c r="E15" s="46">
        <v>44794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809731</v>
      </c>
      <c r="O15" s="47">
        <f t="shared" si="1"/>
        <v>75.107225674798258</v>
      </c>
      <c r="P15" s="9"/>
    </row>
    <row r="16" spans="1:133">
      <c r="A16" s="12"/>
      <c r="B16" s="25">
        <v>323.10000000000002</v>
      </c>
      <c r="C16" s="20" t="s">
        <v>19</v>
      </c>
      <c r="D16" s="46">
        <v>0</v>
      </c>
      <c r="E16" s="46">
        <v>662529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662529</v>
      </c>
      <c r="O16" s="47">
        <f t="shared" si="1"/>
        <v>61.453390223541419</v>
      </c>
      <c r="P16" s="9"/>
    </row>
    <row r="17" spans="1:16">
      <c r="A17" s="12"/>
      <c r="B17" s="25">
        <v>323.39999999999998</v>
      </c>
      <c r="C17" s="20" t="s">
        <v>20</v>
      </c>
      <c r="D17" s="46">
        <v>0</v>
      </c>
      <c r="E17" s="46">
        <v>11546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11546</v>
      </c>
      <c r="O17" s="47">
        <f t="shared" si="1"/>
        <v>1.0709581671459047</v>
      </c>
      <c r="P17" s="9"/>
    </row>
    <row r="18" spans="1:16">
      <c r="A18" s="12"/>
      <c r="B18" s="25">
        <v>323.7</v>
      </c>
      <c r="C18" s="20" t="s">
        <v>21</v>
      </c>
      <c r="D18" s="46">
        <v>0</v>
      </c>
      <c r="E18" s="46">
        <v>19026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19026</v>
      </c>
      <c r="O18" s="47">
        <f t="shared" si="1"/>
        <v>1.7647713570169743</v>
      </c>
      <c r="P18" s="9"/>
    </row>
    <row r="19" spans="1:16">
      <c r="A19" s="12"/>
      <c r="B19" s="25">
        <v>329</v>
      </c>
      <c r="C19" s="20" t="s">
        <v>22</v>
      </c>
      <c r="D19" s="46">
        <v>152040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152040</v>
      </c>
      <c r="O19" s="47">
        <f t="shared" si="1"/>
        <v>14.102587886095909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SUM(D21:D30)</f>
        <v>1048072</v>
      </c>
      <c r="E20" s="32">
        <f t="shared" si="5"/>
        <v>1008631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2056703</v>
      </c>
      <c r="O20" s="45">
        <f t="shared" si="1"/>
        <v>190.77107874965216</v>
      </c>
      <c r="P20" s="10"/>
    </row>
    <row r="21" spans="1:16">
      <c r="A21" s="12"/>
      <c r="B21" s="25">
        <v>331.2</v>
      </c>
      <c r="C21" s="20" t="s">
        <v>91</v>
      </c>
      <c r="D21" s="46">
        <v>0</v>
      </c>
      <c r="E21" s="46">
        <v>50000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50000</v>
      </c>
      <c r="O21" s="47">
        <f t="shared" si="1"/>
        <v>4.6377887023467208</v>
      </c>
      <c r="P21" s="9"/>
    </row>
    <row r="22" spans="1:16">
      <c r="A22" s="12"/>
      <c r="B22" s="25">
        <v>335.12</v>
      </c>
      <c r="C22" s="20" t="s">
        <v>96</v>
      </c>
      <c r="D22" s="46">
        <v>238970</v>
      </c>
      <c r="E22" s="46">
        <v>82962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321932</v>
      </c>
      <c r="O22" s="47">
        <f t="shared" si="1"/>
        <v>29.861051850477693</v>
      </c>
      <c r="P22" s="9"/>
    </row>
    <row r="23" spans="1:16">
      <c r="A23" s="12"/>
      <c r="B23" s="25">
        <v>335.14</v>
      </c>
      <c r="C23" s="20" t="s">
        <v>119</v>
      </c>
      <c r="D23" s="46">
        <v>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</v>
      </c>
      <c r="O23" s="47">
        <f t="shared" si="1"/>
        <v>1.7623597068917539E-3</v>
      </c>
      <c r="P23" s="9"/>
    </row>
    <row r="24" spans="1:16">
      <c r="A24" s="12"/>
      <c r="B24" s="25">
        <v>335.15</v>
      </c>
      <c r="C24" s="20" t="s">
        <v>97</v>
      </c>
      <c r="D24" s="46">
        <v>930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930</v>
      </c>
      <c r="O24" s="47">
        <f t="shared" si="1"/>
        <v>8.6262869863649005E-2</v>
      </c>
      <c r="P24" s="9"/>
    </row>
    <row r="25" spans="1:16">
      <c r="A25" s="12"/>
      <c r="B25" s="25">
        <v>335.18</v>
      </c>
      <c r="C25" s="20" t="s">
        <v>98</v>
      </c>
      <c r="D25" s="46">
        <v>762264</v>
      </c>
      <c r="E25" s="46">
        <v>384663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1146927</v>
      </c>
      <c r="O25" s="47">
        <f t="shared" si="1"/>
        <v>106.38410166032835</v>
      </c>
      <c r="P25" s="9"/>
    </row>
    <row r="26" spans="1:16">
      <c r="A26" s="12"/>
      <c r="B26" s="25">
        <v>335.49</v>
      </c>
      <c r="C26" s="20" t="s">
        <v>100</v>
      </c>
      <c r="D26" s="46">
        <v>0</v>
      </c>
      <c r="E26" s="46">
        <v>14493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14493</v>
      </c>
      <c r="O26" s="47">
        <f t="shared" si="1"/>
        <v>1.3443094332622205</v>
      </c>
      <c r="P26" s="9"/>
    </row>
    <row r="27" spans="1:16">
      <c r="A27" s="12"/>
      <c r="B27" s="25">
        <v>337.2</v>
      </c>
      <c r="C27" s="20" t="s">
        <v>120</v>
      </c>
      <c r="D27" s="46">
        <v>0</v>
      </c>
      <c r="E27" s="46">
        <v>2434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2434</v>
      </c>
      <c r="O27" s="47">
        <f t="shared" si="1"/>
        <v>0.22576755403023838</v>
      </c>
      <c r="P27" s="9"/>
    </row>
    <row r="28" spans="1:16">
      <c r="A28" s="12"/>
      <c r="B28" s="25">
        <v>337.3</v>
      </c>
      <c r="C28" s="20" t="s">
        <v>76</v>
      </c>
      <c r="D28" s="46">
        <v>0</v>
      </c>
      <c r="E28" s="46">
        <v>474079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474079</v>
      </c>
      <c r="O28" s="47">
        <f t="shared" si="1"/>
        <v>43.973564604396621</v>
      </c>
      <c r="P28" s="9"/>
    </row>
    <row r="29" spans="1:16">
      <c r="A29" s="12"/>
      <c r="B29" s="25">
        <v>338</v>
      </c>
      <c r="C29" s="20" t="s">
        <v>33</v>
      </c>
      <c r="D29" s="46">
        <v>16899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16899</v>
      </c>
      <c r="O29" s="47">
        <f t="shared" si="1"/>
        <v>1.5674798256191449</v>
      </c>
      <c r="P29" s="9"/>
    </row>
    <row r="30" spans="1:16">
      <c r="A30" s="12"/>
      <c r="B30" s="25">
        <v>339</v>
      </c>
      <c r="C30" s="20" t="s">
        <v>121</v>
      </c>
      <c r="D30" s="46">
        <v>28990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28990</v>
      </c>
      <c r="O30" s="47">
        <f t="shared" si="1"/>
        <v>2.688989889620629</v>
      </c>
      <c r="P30" s="9"/>
    </row>
    <row r="31" spans="1:16" ht="15.75">
      <c r="A31" s="29" t="s">
        <v>38</v>
      </c>
      <c r="B31" s="30"/>
      <c r="C31" s="31"/>
      <c r="D31" s="32">
        <f t="shared" ref="D31:M31" si="6">SUM(D32:D41)</f>
        <v>1953579</v>
      </c>
      <c r="E31" s="32">
        <f t="shared" si="6"/>
        <v>37465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2885391</v>
      </c>
      <c r="J31" s="32">
        <f t="shared" si="6"/>
        <v>1786841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6663276</v>
      </c>
      <c r="O31" s="45">
        <f t="shared" si="1"/>
        <v>618.05732306836103</v>
      </c>
      <c r="P31" s="10"/>
    </row>
    <row r="32" spans="1:16">
      <c r="A32" s="12"/>
      <c r="B32" s="25">
        <v>341.2</v>
      </c>
      <c r="C32" s="20" t="s">
        <v>122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1786841</v>
      </c>
      <c r="K32" s="46">
        <v>0</v>
      </c>
      <c r="L32" s="46">
        <v>0</v>
      </c>
      <c r="M32" s="46">
        <v>0</v>
      </c>
      <c r="N32" s="46">
        <f t="shared" ref="N32:N41" si="7">SUM(D32:M32)</f>
        <v>1786841</v>
      </c>
      <c r="O32" s="47">
        <f t="shared" si="1"/>
        <v>165.73982005379835</v>
      </c>
      <c r="P32" s="9"/>
    </row>
    <row r="33" spans="1:16">
      <c r="A33" s="12"/>
      <c r="B33" s="25">
        <v>341.9</v>
      </c>
      <c r="C33" s="20" t="s">
        <v>102</v>
      </c>
      <c r="D33" s="46">
        <v>33058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33058</v>
      </c>
      <c r="O33" s="47">
        <f t="shared" si="1"/>
        <v>3.066320378443558</v>
      </c>
      <c r="P33" s="9"/>
    </row>
    <row r="34" spans="1:16">
      <c r="A34" s="12"/>
      <c r="B34" s="25">
        <v>342.1</v>
      </c>
      <c r="C34" s="20" t="s">
        <v>43</v>
      </c>
      <c r="D34" s="46">
        <v>395483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395483</v>
      </c>
      <c r="O34" s="47">
        <f t="shared" si="1"/>
        <v>36.683331787403766</v>
      </c>
      <c r="P34" s="9"/>
    </row>
    <row r="35" spans="1:16">
      <c r="A35" s="12"/>
      <c r="B35" s="25">
        <v>342.9</v>
      </c>
      <c r="C35" s="20" t="s">
        <v>123</v>
      </c>
      <c r="D35" s="46">
        <v>0</v>
      </c>
      <c r="E35" s="46">
        <v>37465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37465</v>
      </c>
      <c r="O35" s="47">
        <f t="shared" si="1"/>
        <v>3.4750950746683982</v>
      </c>
      <c r="P35" s="9"/>
    </row>
    <row r="36" spans="1:16">
      <c r="A36" s="12"/>
      <c r="B36" s="25">
        <v>343.4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2641284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2641284</v>
      </c>
      <c r="O36" s="47">
        <f t="shared" si="1"/>
        <v>244.99434189778313</v>
      </c>
      <c r="P36" s="9"/>
    </row>
    <row r="37" spans="1:16">
      <c r="A37" s="12"/>
      <c r="B37" s="25">
        <v>343.5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244107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244107</v>
      </c>
      <c r="O37" s="47">
        <f t="shared" ref="O37:O62" si="8">(N37/O$64)</f>
        <v>22.64233373527502</v>
      </c>
      <c r="P37" s="9"/>
    </row>
    <row r="38" spans="1:16">
      <c r="A38" s="12"/>
      <c r="B38" s="25">
        <v>343.9</v>
      </c>
      <c r="C38" s="20" t="s">
        <v>46</v>
      </c>
      <c r="D38" s="46">
        <v>85851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85851</v>
      </c>
      <c r="O38" s="47">
        <f t="shared" si="8"/>
        <v>7.9631759577033669</v>
      </c>
      <c r="P38" s="9"/>
    </row>
    <row r="39" spans="1:16">
      <c r="A39" s="12"/>
      <c r="B39" s="25">
        <v>347.1</v>
      </c>
      <c r="C39" s="20" t="s">
        <v>48</v>
      </c>
      <c r="D39" s="46">
        <v>7256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7256</v>
      </c>
      <c r="O39" s="47">
        <f t="shared" si="8"/>
        <v>0.6730358964845562</v>
      </c>
      <c r="P39" s="9"/>
    </row>
    <row r="40" spans="1:16">
      <c r="A40" s="12"/>
      <c r="B40" s="25">
        <v>347.2</v>
      </c>
      <c r="C40" s="20" t="s">
        <v>49</v>
      </c>
      <c r="D40" s="46">
        <v>1428105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1428105</v>
      </c>
      <c r="O40" s="47">
        <f t="shared" si="8"/>
        <v>132.46498469529729</v>
      </c>
      <c r="P40" s="9"/>
    </row>
    <row r="41" spans="1:16">
      <c r="A41" s="12"/>
      <c r="B41" s="25">
        <v>349</v>
      </c>
      <c r="C41" s="20" t="s">
        <v>1</v>
      </c>
      <c r="D41" s="46">
        <v>3826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3826</v>
      </c>
      <c r="O41" s="47">
        <f t="shared" si="8"/>
        <v>0.35488359150357107</v>
      </c>
      <c r="P41" s="9"/>
    </row>
    <row r="42" spans="1:16" ht="15.75">
      <c r="A42" s="29" t="s">
        <v>39</v>
      </c>
      <c r="B42" s="30"/>
      <c r="C42" s="31"/>
      <c r="D42" s="32">
        <f t="shared" ref="D42:M42" si="9">SUM(D43:D47)</f>
        <v>475386</v>
      </c>
      <c r="E42" s="32">
        <f t="shared" si="9"/>
        <v>137239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49" si="10">SUM(D42:M42)</f>
        <v>612625</v>
      </c>
      <c r="O42" s="45">
        <f t="shared" si="8"/>
        <v>56.824506075503201</v>
      </c>
      <c r="P42" s="10"/>
    </row>
    <row r="43" spans="1:16">
      <c r="A43" s="13"/>
      <c r="B43" s="39">
        <v>351.5</v>
      </c>
      <c r="C43" s="21" t="s">
        <v>52</v>
      </c>
      <c r="D43" s="46">
        <v>83645</v>
      </c>
      <c r="E43" s="46">
        <v>3433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87078</v>
      </c>
      <c r="O43" s="47">
        <f t="shared" si="8"/>
        <v>8.0769872924589556</v>
      </c>
      <c r="P43" s="9"/>
    </row>
    <row r="44" spans="1:16">
      <c r="A44" s="13"/>
      <c r="B44" s="39">
        <v>352</v>
      </c>
      <c r="C44" s="21" t="s">
        <v>53</v>
      </c>
      <c r="D44" s="46">
        <v>6497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6497</v>
      </c>
      <c r="O44" s="47">
        <f t="shared" si="8"/>
        <v>0.60263426398293296</v>
      </c>
      <c r="P44" s="9"/>
    </row>
    <row r="45" spans="1:16">
      <c r="A45" s="13"/>
      <c r="B45" s="39">
        <v>354</v>
      </c>
      <c r="C45" s="21" t="s">
        <v>54</v>
      </c>
      <c r="D45" s="46">
        <v>385244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385244</v>
      </c>
      <c r="O45" s="47">
        <f t="shared" si="8"/>
        <v>35.733605416937202</v>
      </c>
      <c r="P45" s="9"/>
    </row>
    <row r="46" spans="1:16">
      <c r="A46" s="13"/>
      <c r="B46" s="39">
        <v>355</v>
      </c>
      <c r="C46" s="21" t="s">
        <v>124</v>
      </c>
      <c r="D46" s="46">
        <v>0</v>
      </c>
      <c r="E46" s="46">
        <v>126404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126404</v>
      </c>
      <c r="O46" s="47">
        <f t="shared" si="8"/>
        <v>11.724700862628699</v>
      </c>
      <c r="P46" s="9"/>
    </row>
    <row r="47" spans="1:16">
      <c r="A47" s="13"/>
      <c r="B47" s="39">
        <v>356</v>
      </c>
      <c r="C47" s="21" t="s">
        <v>125</v>
      </c>
      <c r="D47" s="46">
        <v>0</v>
      </c>
      <c r="E47" s="46">
        <v>7402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7402</v>
      </c>
      <c r="O47" s="47">
        <f t="shared" si="8"/>
        <v>0.68657823949540864</v>
      </c>
      <c r="P47" s="9"/>
    </row>
    <row r="48" spans="1:16" ht="15.75">
      <c r="A48" s="29" t="s">
        <v>4</v>
      </c>
      <c r="B48" s="30"/>
      <c r="C48" s="31"/>
      <c r="D48" s="32">
        <f t="shared" ref="D48:M48" si="11">SUM(D49:D58)</f>
        <v>385174</v>
      </c>
      <c r="E48" s="32">
        <f t="shared" si="11"/>
        <v>50518</v>
      </c>
      <c r="F48" s="32">
        <f t="shared" si="11"/>
        <v>3090</v>
      </c>
      <c r="G48" s="32">
        <f t="shared" si="11"/>
        <v>354</v>
      </c>
      <c r="H48" s="32">
        <f t="shared" si="11"/>
        <v>0</v>
      </c>
      <c r="I48" s="32">
        <f t="shared" si="11"/>
        <v>5708</v>
      </c>
      <c r="J48" s="32">
        <f t="shared" si="11"/>
        <v>2504</v>
      </c>
      <c r="K48" s="32">
        <f t="shared" si="11"/>
        <v>4062772</v>
      </c>
      <c r="L48" s="32">
        <f t="shared" si="11"/>
        <v>4169</v>
      </c>
      <c r="M48" s="32">
        <f t="shared" si="11"/>
        <v>0</v>
      </c>
      <c r="N48" s="32">
        <f t="shared" si="10"/>
        <v>4514289</v>
      </c>
      <c r="O48" s="45">
        <f t="shared" si="8"/>
        <v>418.72637046656155</v>
      </c>
      <c r="P48" s="10"/>
    </row>
    <row r="49" spans="1:119">
      <c r="A49" s="12"/>
      <c r="B49" s="25">
        <v>361.1</v>
      </c>
      <c r="C49" s="20" t="s">
        <v>56</v>
      </c>
      <c r="D49" s="46">
        <v>5213</v>
      </c>
      <c r="E49" s="46">
        <v>9509</v>
      </c>
      <c r="F49" s="46">
        <v>3090</v>
      </c>
      <c r="G49" s="46">
        <v>354</v>
      </c>
      <c r="H49" s="46">
        <v>0</v>
      </c>
      <c r="I49" s="46">
        <v>5708</v>
      </c>
      <c r="J49" s="46">
        <v>2504</v>
      </c>
      <c r="K49" s="46">
        <v>287043</v>
      </c>
      <c r="L49" s="46">
        <v>4169</v>
      </c>
      <c r="M49" s="46">
        <v>0</v>
      </c>
      <c r="N49" s="46">
        <f t="shared" si="10"/>
        <v>317590</v>
      </c>
      <c r="O49" s="47">
        <f t="shared" si="8"/>
        <v>29.458306279565903</v>
      </c>
      <c r="P49" s="9"/>
    </row>
    <row r="50" spans="1:119">
      <c r="A50" s="12"/>
      <c r="B50" s="25">
        <v>361.2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599072</v>
      </c>
      <c r="L50" s="46">
        <v>0</v>
      </c>
      <c r="M50" s="46">
        <v>0</v>
      </c>
      <c r="N50" s="46">
        <f t="shared" ref="N50:N58" si="12">SUM(D50:M50)</f>
        <v>599072</v>
      </c>
      <c r="O50" s="47">
        <f t="shared" si="8"/>
        <v>55.567387069845097</v>
      </c>
      <c r="P50" s="9"/>
    </row>
    <row r="51" spans="1:119">
      <c r="A51" s="12"/>
      <c r="B51" s="25">
        <v>361.3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812232</v>
      </c>
      <c r="L51" s="46">
        <v>0</v>
      </c>
      <c r="M51" s="46">
        <v>0</v>
      </c>
      <c r="N51" s="46">
        <f t="shared" si="12"/>
        <v>812232</v>
      </c>
      <c r="O51" s="47">
        <f t="shared" si="8"/>
        <v>75.339207865689644</v>
      </c>
      <c r="P51" s="9"/>
    </row>
    <row r="52" spans="1:119">
      <c r="A52" s="12"/>
      <c r="B52" s="25">
        <v>361.4</v>
      </c>
      <c r="C52" s="20" t="s">
        <v>104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336397</v>
      </c>
      <c r="L52" s="46">
        <v>0</v>
      </c>
      <c r="M52" s="46">
        <v>0</v>
      </c>
      <c r="N52" s="46">
        <f t="shared" si="12"/>
        <v>336397</v>
      </c>
      <c r="O52" s="47">
        <f t="shared" si="8"/>
        <v>31.202764122066597</v>
      </c>
      <c r="P52" s="9"/>
    </row>
    <row r="53" spans="1:119">
      <c r="A53" s="12"/>
      <c r="B53" s="25">
        <v>362</v>
      </c>
      <c r="C53" s="20" t="s">
        <v>59</v>
      </c>
      <c r="D53" s="46">
        <v>329921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329921</v>
      </c>
      <c r="O53" s="47">
        <f t="shared" si="8"/>
        <v>30.602077729338653</v>
      </c>
      <c r="P53" s="9"/>
    </row>
    <row r="54" spans="1:119">
      <c r="A54" s="12"/>
      <c r="B54" s="25">
        <v>364</v>
      </c>
      <c r="C54" s="20" t="s">
        <v>126</v>
      </c>
      <c r="D54" s="46">
        <v>24530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24530</v>
      </c>
      <c r="O54" s="47">
        <f t="shared" si="8"/>
        <v>2.2752991373713014</v>
      </c>
      <c r="P54" s="9"/>
    </row>
    <row r="55" spans="1:119">
      <c r="A55" s="12"/>
      <c r="B55" s="25">
        <v>365</v>
      </c>
      <c r="C55" s="20" t="s">
        <v>105</v>
      </c>
      <c r="D55" s="46">
        <v>9234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9234</v>
      </c>
      <c r="O55" s="47">
        <f t="shared" si="8"/>
        <v>0.8565068175493924</v>
      </c>
      <c r="P55" s="9"/>
    </row>
    <row r="56" spans="1:119">
      <c r="A56" s="12"/>
      <c r="B56" s="25">
        <v>366</v>
      </c>
      <c r="C56" s="20" t="s">
        <v>106</v>
      </c>
      <c r="D56" s="46">
        <v>10000</v>
      </c>
      <c r="E56" s="46">
        <v>41009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51009</v>
      </c>
      <c r="O56" s="47">
        <f t="shared" si="8"/>
        <v>4.7313792783600777</v>
      </c>
      <c r="P56" s="9"/>
    </row>
    <row r="57" spans="1:119">
      <c r="A57" s="12"/>
      <c r="B57" s="25">
        <v>368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2028028</v>
      </c>
      <c r="L57" s="46">
        <v>0</v>
      </c>
      <c r="M57" s="46">
        <v>0</v>
      </c>
      <c r="N57" s="46">
        <f t="shared" si="12"/>
        <v>2028028</v>
      </c>
      <c r="O57" s="47">
        <f t="shared" si="8"/>
        <v>188.11130692885632</v>
      </c>
      <c r="P57" s="9"/>
    </row>
    <row r="58" spans="1:119">
      <c r="A58" s="12"/>
      <c r="B58" s="25">
        <v>369.9</v>
      </c>
      <c r="C58" s="20" t="s">
        <v>62</v>
      </c>
      <c r="D58" s="46">
        <v>6276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6276</v>
      </c>
      <c r="O58" s="47">
        <f t="shared" si="8"/>
        <v>0.58213523791856048</v>
      </c>
      <c r="P58" s="9"/>
    </row>
    <row r="59" spans="1:119" ht="15.75">
      <c r="A59" s="29" t="s">
        <v>40</v>
      </c>
      <c r="B59" s="30"/>
      <c r="C59" s="31"/>
      <c r="D59" s="32">
        <f t="shared" ref="D59:M59" si="13">SUM(D60:D61)</f>
        <v>2548500</v>
      </c>
      <c r="E59" s="32">
        <f t="shared" si="13"/>
        <v>51373</v>
      </c>
      <c r="F59" s="32">
        <f t="shared" si="13"/>
        <v>380500</v>
      </c>
      <c r="G59" s="32">
        <f t="shared" si="13"/>
        <v>284300</v>
      </c>
      <c r="H59" s="32">
        <f t="shared" si="13"/>
        <v>0</v>
      </c>
      <c r="I59" s="32">
        <f t="shared" si="13"/>
        <v>0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3264673</v>
      </c>
      <c r="O59" s="45">
        <f t="shared" si="8"/>
        <v>302.81727112512755</v>
      </c>
      <c r="P59" s="9"/>
    </row>
    <row r="60" spans="1:119">
      <c r="A60" s="12"/>
      <c r="B60" s="25">
        <v>381</v>
      </c>
      <c r="C60" s="20" t="s">
        <v>63</v>
      </c>
      <c r="D60" s="46">
        <v>2153500</v>
      </c>
      <c r="E60" s="46">
        <v>51373</v>
      </c>
      <c r="F60" s="46">
        <v>380500</v>
      </c>
      <c r="G60" s="46">
        <v>284300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2869673</v>
      </c>
      <c r="O60" s="47">
        <f t="shared" si="8"/>
        <v>266.17874037658845</v>
      </c>
      <c r="P60" s="9"/>
    </row>
    <row r="61" spans="1:119" ht="15.75" thickBot="1">
      <c r="A61" s="12"/>
      <c r="B61" s="25">
        <v>382</v>
      </c>
      <c r="C61" s="20" t="s">
        <v>127</v>
      </c>
      <c r="D61" s="46">
        <v>395000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395000</v>
      </c>
      <c r="O61" s="47">
        <f t="shared" si="8"/>
        <v>36.638530748539097</v>
      </c>
      <c r="P61" s="9"/>
    </row>
    <row r="62" spans="1:119" ht="16.5" thickBot="1">
      <c r="A62" s="14" t="s">
        <v>50</v>
      </c>
      <c r="B62" s="23"/>
      <c r="C62" s="22"/>
      <c r="D62" s="15">
        <f t="shared" ref="D62:M62" si="14">SUM(D5,D14,D20,D31,D42,D48,D59)</f>
        <v>13323728</v>
      </c>
      <c r="E62" s="15">
        <f t="shared" si="14"/>
        <v>3803340</v>
      </c>
      <c r="F62" s="15">
        <f t="shared" si="14"/>
        <v>895717</v>
      </c>
      <c r="G62" s="15">
        <f t="shared" si="14"/>
        <v>284654</v>
      </c>
      <c r="H62" s="15">
        <f t="shared" si="14"/>
        <v>0</v>
      </c>
      <c r="I62" s="15">
        <f t="shared" si="14"/>
        <v>2891099</v>
      </c>
      <c r="J62" s="15">
        <f t="shared" si="14"/>
        <v>1789345</v>
      </c>
      <c r="K62" s="15">
        <f t="shared" si="14"/>
        <v>4062772</v>
      </c>
      <c r="L62" s="15">
        <f t="shared" si="14"/>
        <v>4169</v>
      </c>
      <c r="M62" s="15">
        <f t="shared" si="14"/>
        <v>0</v>
      </c>
      <c r="N62" s="15">
        <f>SUM(D62:M62)</f>
        <v>27054824</v>
      </c>
      <c r="O62" s="38">
        <f t="shared" si="8"/>
        <v>2509.4911418235783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128</v>
      </c>
      <c r="M64" s="48"/>
      <c r="N64" s="48"/>
      <c r="O64" s="43">
        <v>10781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83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2024-01-04T15:43:33Z</cp:lastPrinted>
  <dcterms:created xsi:type="dcterms:W3CDTF">2000-08-31T21:26:31Z</dcterms:created>
  <dcterms:modified xsi:type="dcterms:W3CDTF">2024-01-04T15:43:36Z</dcterms:modified>
</cp:coreProperties>
</file>