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'2007'!$A$1:$O$28</definedName>
    <definedName name="_xlnm.Print_Area" localSheetId="15">'2008'!$A$1:$O$27</definedName>
    <definedName name="_xlnm.Print_Area" localSheetId="14">'2009'!$A$1:$O$25</definedName>
    <definedName name="_xlnm.Print_Area" localSheetId="13">'2010'!$A$1:$O$26</definedName>
    <definedName name="_xlnm.Print_Area" localSheetId="12">'2011'!$A$1:$O$27</definedName>
    <definedName name="_xlnm.Print_Area" localSheetId="11">'2012'!$A$1:$O$27</definedName>
    <definedName name="_xlnm.Print_Area" localSheetId="10">'2013'!$A$1:$O$27</definedName>
    <definedName name="_xlnm.Print_Area" localSheetId="9">'2014'!$A$1:$O$26</definedName>
    <definedName name="_xlnm.Print_Area" localSheetId="8">'2015'!$A$1:$O$33</definedName>
    <definedName name="_xlnm.Print_Area" localSheetId="7">'2016'!$A$1:$O$32</definedName>
    <definedName name="_xlnm.Print_Area" localSheetId="6">'2017'!$A$1:$O$32</definedName>
    <definedName name="_xlnm.Print_Area" localSheetId="5">'2018'!$A$1:$O$32</definedName>
    <definedName name="_xlnm.Print_Area" localSheetId="4">'2019'!$A$1:$O$32</definedName>
    <definedName name="_xlnm.Print_Area" localSheetId="3">'2020'!$A$1:$O$32</definedName>
    <definedName name="_xlnm.Print_Area" localSheetId="2">'2021'!$A$1:$P$34</definedName>
    <definedName name="_xlnm.Print_Area" localSheetId="1">'2022'!$A$1:$P$32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25" i="49"/>
  <c r="P25" i="49" s="1"/>
  <c r="O20" i="49"/>
  <c r="P20" i="49" s="1"/>
  <c r="O17" i="49"/>
  <c r="P17" i="49" s="1"/>
  <c r="O5" i="49"/>
  <c r="P5" i="49" s="1"/>
  <c r="O12" i="49"/>
  <c r="P12" i="49" s="1"/>
  <c r="E28" i="48"/>
  <c r="F28" i="48"/>
  <c r="G28" i="48"/>
  <c r="H28" i="48"/>
  <c r="I28" i="48"/>
  <c r="J28" i="48"/>
  <c r="K28" i="48"/>
  <c r="L28" i="48"/>
  <c r="M28" i="48"/>
  <c r="N28" i="48"/>
  <c r="D28" i="48"/>
  <c r="O27" i="49" l="1"/>
  <c r="P27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6" i="48" l="1"/>
  <c r="P26" i="48" s="1"/>
  <c r="O21" i="48"/>
  <c r="P21" i="48" s="1"/>
  <c r="O18" i="48"/>
  <c r="P18" i="48" s="1"/>
  <c r="O15" i="48"/>
  <c r="P15" i="48" s="1"/>
  <c r="O12" i="48"/>
  <c r="P12" i="48" s="1"/>
  <c r="O5" i="48"/>
  <c r="P5" i="48" s="1"/>
  <c r="D30" i="47"/>
  <c r="O29" i="47"/>
  <c r="P29" i="47"/>
  <c r="O28" i="47"/>
  <c r="P28" i="47"/>
  <c r="N27" i="47"/>
  <c r="M27" i="47"/>
  <c r="L27" i="47"/>
  <c r="K27" i="47"/>
  <c r="J27" i="47"/>
  <c r="I27" i="47"/>
  <c r="H27" i="47"/>
  <c r="G27" i="47"/>
  <c r="O27" i="47" s="1"/>
  <c r="P27" i="47" s="1"/>
  <c r="F27" i="47"/>
  <c r="E27" i="47"/>
  <c r="D27" i="47"/>
  <c r="O26" i="47"/>
  <c r="P26" i="47" s="1"/>
  <c r="O25" i="47"/>
  <c r="P25" i="47"/>
  <c r="O24" i="47"/>
  <c r="P24" i="47"/>
  <c r="O23" i="47"/>
  <c r="P23" i="47" s="1"/>
  <c r="N22" i="47"/>
  <c r="O22" i="47" s="1"/>
  <c r="P22" i="47" s="1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/>
  <c r="N19" i="47"/>
  <c r="M19" i="47"/>
  <c r="L19" i="47"/>
  <c r="K19" i="47"/>
  <c r="J19" i="47"/>
  <c r="J30" i="47" s="1"/>
  <c r="I19" i="47"/>
  <c r="H19" i="47"/>
  <c r="G19" i="47"/>
  <c r="F19" i="47"/>
  <c r="E19" i="47"/>
  <c r="O19" i="47" s="1"/>
  <c r="P19" i="47" s="1"/>
  <c r="D19" i="47"/>
  <c r="O18" i="47"/>
  <c r="P18" i="47"/>
  <c r="O17" i="47"/>
  <c r="P17" i="47" s="1"/>
  <c r="N16" i="47"/>
  <c r="M16" i="47"/>
  <c r="L16" i="47"/>
  <c r="K16" i="47"/>
  <c r="J16" i="47"/>
  <c r="I16" i="47"/>
  <c r="H16" i="47"/>
  <c r="O16" i="47" s="1"/>
  <c r="P16" i="47" s="1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O13" i="47" s="1"/>
  <c r="P13" i="47" s="1"/>
  <c r="J13" i="47"/>
  <c r="I13" i="47"/>
  <c r="H13" i="47"/>
  <c r="G13" i="47"/>
  <c r="G30" i="47" s="1"/>
  <c r="F13" i="47"/>
  <c r="F30" i="47" s="1"/>
  <c r="E13" i="47"/>
  <c r="D13" i="47"/>
  <c r="O12" i="47"/>
  <c r="P12" i="47"/>
  <c r="O11" i="47"/>
  <c r="P11" i="47" s="1"/>
  <c r="O10" i="47"/>
  <c r="P10" i="47" s="1"/>
  <c r="O9" i="47"/>
  <c r="P9" i="47"/>
  <c r="O8" i="47"/>
  <c r="P8" i="47" s="1"/>
  <c r="O7" i="47"/>
  <c r="P7" i="47"/>
  <c r="O6" i="47"/>
  <c r="P6" i="47"/>
  <c r="N5" i="47"/>
  <c r="N30" i="47" s="1"/>
  <c r="M5" i="47"/>
  <c r="M30" i="47" s="1"/>
  <c r="L5" i="47"/>
  <c r="L30" i="47" s="1"/>
  <c r="K5" i="47"/>
  <c r="K30" i="47" s="1"/>
  <c r="J5" i="47"/>
  <c r="I5" i="47"/>
  <c r="I30" i="47" s="1"/>
  <c r="H5" i="47"/>
  <c r="H30" i="47" s="1"/>
  <c r="G5" i="47"/>
  <c r="F5" i="47"/>
  <c r="E5" i="47"/>
  <c r="E30" i="47" s="1"/>
  <c r="D5" i="47"/>
  <c r="K28" i="46"/>
  <c r="N27" i="46"/>
  <c r="O27" i="46" s="1"/>
  <c r="M26" i="46"/>
  <c r="L26" i="46"/>
  <c r="K26" i="46"/>
  <c r="J26" i="46"/>
  <c r="N26" i="46" s="1"/>
  <c r="O26" i="46" s="1"/>
  <c r="I26" i="46"/>
  <c r="H26" i="46"/>
  <c r="G26" i="46"/>
  <c r="F26" i="46"/>
  <c r="E26" i="46"/>
  <c r="D26" i="46"/>
  <c r="N25" i="46"/>
  <c r="O25" i="46" s="1"/>
  <c r="N24" i="46"/>
  <c r="O24" i="46" s="1"/>
  <c r="N23" i="46"/>
  <c r="O23" i="46"/>
  <c r="N22" i="46"/>
  <c r="O22" i="46"/>
  <c r="M21" i="46"/>
  <c r="L21" i="46"/>
  <c r="L28" i="46" s="1"/>
  <c r="K21" i="46"/>
  <c r="J21" i="46"/>
  <c r="I21" i="46"/>
  <c r="H21" i="46"/>
  <c r="G21" i="46"/>
  <c r="F21" i="46"/>
  <c r="E21" i="46"/>
  <c r="D21" i="46"/>
  <c r="N21" i="46" s="1"/>
  <c r="O21" i="46" s="1"/>
  <c r="N20" i="46"/>
  <c r="O20" i="46"/>
  <c r="N19" i="46"/>
  <c r="O19" i="46"/>
  <c r="M18" i="46"/>
  <c r="M28" i="46" s="1"/>
  <c r="L18" i="46"/>
  <c r="K18" i="46"/>
  <c r="J18" i="46"/>
  <c r="I18" i="46"/>
  <c r="H18" i="46"/>
  <c r="G18" i="46"/>
  <c r="F18" i="46"/>
  <c r="N18" i="46" s="1"/>
  <c r="O18" i="46" s="1"/>
  <c r="E18" i="46"/>
  <c r="D18" i="46"/>
  <c r="N17" i="46"/>
  <c r="O17" i="46"/>
  <c r="N16" i="46"/>
  <c r="O16" i="46" s="1"/>
  <c r="M15" i="46"/>
  <c r="L15" i="46"/>
  <c r="K15" i="46"/>
  <c r="J15" i="46"/>
  <c r="I15" i="46"/>
  <c r="H15" i="46"/>
  <c r="N15" i="46" s="1"/>
  <c r="O15" i="46" s="1"/>
  <c r="G15" i="46"/>
  <c r="F15" i="46"/>
  <c r="E15" i="46"/>
  <c r="D15" i="46"/>
  <c r="N14" i="46"/>
  <c r="O14" i="46" s="1"/>
  <c r="N13" i="46"/>
  <c r="O13" i="46" s="1"/>
  <c r="M12" i="46"/>
  <c r="L12" i="46"/>
  <c r="K12" i="46"/>
  <c r="J12" i="46"/>
  <c r="J28" i="46" s="1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/>
  <c r="N7" i="46"/>
  <c r="O7" i="46"/>
  <c r="N6" i="46"/>
  <c r="O6" i="46" s="1"/>
  <c r="M5" i="46"/>
  <c r="L5" i="46"/>
  <c r="K5" i="46"/>
  <c r="J5" i="46"/>
  <c r="I5" i="46"/>
  <c r="I28" i="46" s="1"/>
  <c r="H5" i="46"/>
  <c r="N5" i="46" s="1"/>
  <c r="O5" i="46" s="1"/>
  <c r="G5" i="46"/>
  <c r="G28" i="46" s="1"/>
  <c r="F5" i="46"/>
  <c r="F28" i="46" s="1"/>
  <c r="E5" i="46"/>
  <c r="E28" i="46" s="1"/>
  <c r="D5" i="46"/>
  <c r="D28" i="46" s="1"/>
  <c r="E28" i="45"/>
  <c r="N27" i="45"/>
  <c r="O27" i="45"/>
  <c r="M26" i="45"/>
  <c r="L26" i="45"/>
  <c r="K26" i="45"/>
  <c r="J26" i="45"/>
  <c r="I26" i="45"/>
  <c r="H26" i="45"/>
  <c r="G26" i="45"/>
  <c r="F26" i="45"/>
  <c r="N26" i="45" s="1"/>
  <c r="O26" i="45" s="1"/>
  <c r="E26" i="45"/>
  <c r="D26" i="45"/>
  <c r="N25" i="45"/>
  <c r="O25" i="45"/>
  <c r="N24" i="45"/>
  <c r="O24" i="45" s="1"/>
  <c r="N23" i="45"/>
  <c r="O23" i="45" s="1"/>
  <c r="N22" i="45"/>
  <c r="O22" i="45" s="1"/>
  <c r="M21" i="45"/>
  <c r="L21" i="45"/>
  <c r="N21" i="45" s="1"/>
  <c r="O21" i="45" s="1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M18" i="45"/>
  <c r="L18" i="45"/>
  <c r="K18" i="45"/>
  <c r="J18" i="45"/>
  <c r="I18" i="45"/>
  <c r="H18" i="45"/>
  <c r="G18" i="45"/>
  <c r="G28" i="45" s="1"/>
  <c r="F18" i="45"/>
  <c r="E18" i="45"/>
  <c r="D18" i="45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N13" i="45"/>
  <c r="O13" i="45"/>
  <c r="M12" i="45"/>
  <c r="L12" i="45"/>
  <c r="K12" i="45"/>
  <c r="J12" i="45"/>
  <c r="I12" i="45"/>
  <c r="H12" i="45"/>
  <c r="G12" i="45"/>
  <c r="F12" i="45"/>
  <c r="N12" i="45" s="1"/>
  <c r="O12" i="45" s="1"/>
  <c r="E12" i="45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M28" i="45" s="1"/>
  <c r="L5" i="45"/>
  <c r="K5" i="45"/>
  <c r="K28" i="45" s="1"/>
  <c r="J5" i="45"/>
  <c r="J28" i="45" s="1"/>
  <c r="I5" i="45"/>
  <c r="I28" i="45" s="1"/>
  <c r="H5" i="45"/>
  <c r="H28" i="45" s="1"/>
  <c r="G5" i="45"/>
  <c r="F5" i="45"/>
  <c r="F28" i="45" s="1"/>
  <c r="E5" i="45"/>
  <c r="D5" i="45"/>
  <c r="D28" i="45" s="1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/>
  <c r="N23" i="44"/>
  <c r="O23" i="44"/>
  <c r="N22" i="44"/>
  <c r="O22" i="44" s="1"/>
  <c r="M21" i="44"/>
  <c r="L21" i="44"/>
  <c r="K21" i="44"/>
  <c r="J21" i="44"/>
  <c r="I21" i="44"/>
  <c r="H21" i="44"/>
  <c r="N21" i="44" s="1"/>
  <c r="O21" i="44" s="1"/>
  <c r="G21" i="44"/>
  <c r="F21" i="44"/>
  <c r="E21" i="44"/>
  <c r="D21" i="44"/>
  <c r="N20" i="44"/>
  <c r="O20" i="44" s="1"/>
  <c r="N19" i="44"/>
  <c r="O19" i="44" s="1"/>
  <c r="M18" i="44"/>
  <c r="M28" i="44" s="1"/>
  <c r="L18" i="44"/>
  <c r="K18" i="44"/>
  <c r="J18" i="44"/>
  <c r="N18" i="44" s="1"/>
  <c r="O18" i="44" s="1"/>
  <c r="I18" i="44"/>
  <c r="H18" i="44"/>
  <c r="G18" i="44"/>
  <c r="F18" i="44"/>
  <c r="F28" i="44" s="1"/>
  <c r="E18" i="44"/>
  <c r="D18" i="44"/>
  <c r="N17" i="44"/>
  <c r="O17" i="44" s="1"/>
  <c r="N16" i="44"/>
  <c r="O16" i="44" s="1"/>
  <c r="M15" i="44"/>
  <c r="L15" i="44"/>
  <c r="N15" i="44" s="1"/>
  <c r="O15" i="44" s="1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M12" i="44"/>
  <c r="L12" i="44"/>
  <c r="K12" i="44"/>
  <c r="K28" i="44" s="1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L28" i="44" s="1"/>
  <c r="K5" i="44"/>
  <c r="J5" i="44"/>
  <c r="J28" i="44" s="1"/>
  <c r="I5" i="44"/>
  <c r="I28" i="44" s="1"/>
  <c r="H5" i="44"/>
  <c r="H28" i="44" s="1"/>
  <c r="G5" i="44"/>
  <c r="G28" i="44" s="1"/>
  <c r="F5" i="44"/>
  <c r="E5" i="44"/>
  <c r="E28" i="44" s="1"/>
  <c r="D5" i="44"/>
  <c r="D28" i="44" s="1"/>
  <c r="N28" i="44" s="1"/>
  <c r="O28" i="44" s="1"/>
  <c r="J28" i="43"/>
  <c r="N27" i="42"/>
  <c r="O27" i="42" s="1"/>
  <c r="M26" i="42"/>
  <c r="L26" i="42"/>
  <c r="K26" i="42"/>
  <c r="J26" i="42"/>
  <c r="I26" i="42"/>
  <c r="H26" i="42"/>
  <c r="N26" i="42" s="1"/>
  <c r="O26" i="42" s="1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/>
  <c r="M21" i="42"/>
  <c r="L21" i="42"/>
  <c r="K21" i="42"/>
  <c r="J21" i="42"/>
  <c r="J28" i="42" s="1"/>
  <c r="I21" i="42"/>
  <c r="H21" i="42"/>
  <c r="G21" i="42"/>
  <c r="F21" i="42"/>
  <c r="E21" i="42"/>
  <c r="D21" i="42"/>
  <c r="N20" i="42"/>
  <c r="O20" i="42"/>
  <c r="N19" i="42"/>
  <c r="O19" i="42"/>
  <c r="M18" i="42"/>
  <c r="L18" i="42"/>
  <c r="L28" i="42" s="1"/>
  <c r="K18" i="42"/>
  <c r="K28" i="42" s="1"/>
  <c r="J18" i="42"/>
  <c r="I18" i="42"/>
  <c r="H18" i="42"/>
  <c r="G18" i="42"/>
  <c r="F18" i="42"/>
  <c r="E18" i="42"/>
  <c r="D18" i="42"/>
  <c r="N18" i="42" s="1"/>
  <c r="O18" i="42" s="1"/>
  <c r="N17" i="42"/>
  <c r="O17" i="42"/>
  <c r="N16" i="42"/>
  <c r="O16" i="42"/>
  <c r="M15" i="42"/>
  <c r="L15" i="42"/>
  <c r="K15" i="42"/>
  <c r="J15" i="42"/>
  <c r="I15" i="42"/>
  <c r="H15" i="42"/>
  <c r="G15" i="42"/>
  <c r="F15" i="42"/>
  <c r="N15" i="42" s="1"/>
  <c r="O15" i="42" s="1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N12" i="42" s="1"/>
  <c r="O12" i="42" s="1"/>
  <c r="G12" i="42"/>
  <c r="F12" i="42"/>
  <c r="E12" i="42"/>
  <c r="E28" i="42" s="1"/>
  <c r="D12" i="42"/>
  <c r="N11" i="42"/>
  <c r="O11" i="42" s="1"/>
  <c r="N10" i="42"/>
  <c r="O10" i="42" s="1"/>
  <c r="N9" i="42"/>
  <c r="O9" i="42" s="1"/>
  <c r="N8" i="42"/>
  <c r="O8" i="42"/>
  <c r="N7" i="42"/>
  <c r="O7" i="42"/>
  <c r="N6" i="42"/>
  <c r="O6" i="42"/>
  <c r="M5" i="42"/>
  <c r="M28" i="42" s="1"/>
  <c r="L5" i="42"/>
  <c r="K5" i="42"/>
  <c r="J5" i="42"/>
  <c r="I5" i="42"/>
  <c r="I28" i="42" s="1"/>
  <c r="H5" i="42"/>
  <c r="G5" i="42"/>
  <c r="G28" i="42" s="1"/>
  <c r="F5" i="42"/>
  <c r="N5" i="42" s="1"/>
  <c r="O5" i="42" s="1"/>
  <c r="E5" i="42"/>
  <c r="D5" i="42"/>
  <c r="D28" i="42" s="1"/>
  <c r="N27" i="43"/>
  <c r="O27" i="43"/>
  <c r="M26" i="43"/>
  <c r="L26" i="43"/>
  <c r="K26" i="43"/>
  <c r="J26" i="43"/>
  <c r="I26" i="43"/>
  <c r="H26" i="43"/>
  <c r="G26" i="43"/>
  <c r="F26" i="43"/>
  <c r="N26" i="43" s="1"/>
  <c r="O26" i="43" s="1"/>
  <c r="E26" i="43"/>
  <c r="D26" i="43"/>
  <c r="N25" i="43"/>
  <c r="O25" i="43"/>
  <c r="N24" i="43"/>
  <c r="O24" i="43" s="1"/>
  <c r="N23" i="43"/>
  <c r="O23" i="43" s="1"/>
  <c r="N22" i="43"/>
  <c r="O22" i="43" s="1"/>
  <c r="M21" i="43"/>
  <c r="L21" i="43"/>
  <c r="N21" i="43" s="1"/>
  <c r="O21" i="43" s="1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E28" i="43" s="1"/>
  <c r="D18" i="43"/>
  <c r="N17" i="43"/>
  <c r="O17" i="43"/>
  <c r="N16" i="43"/>
  <c r="O16" i="43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/>
  <c r="N13" i="43"/>
  <c r="O13" i="43"/>
  <c r="M12" i="43"/>
  <c r="L12" i="43"/>
  <c r="K12" i="43"/>
  <c r="J12" i="43"/>
  <c r="I12" i="43"/>
  <c r="H12" i="43"/>
  <c r="G12" i="43"/>
  <c r="F12" i="43"/>
  <c r="N12" i="43" s="1"/>
  <c r="O12" i="43" s="1"/>
  <c r="E12" i="43"/>
  <c r="D12" i="43"/>
  <c r="N11" i="43"/>
  <c r="O11" i="43"/>
  <c r="N10" i="43"/>
  <c r="O10" i="43" s="1"/>
  <c r="N9" i="43"/>
  <c r="O9" i="43" s="1"/>
  <c r="N8" i="43"/>
  <c r="O8" i="43" s="1"/>
  <c r="N7" i="43"/>
  <c r="O7" i="43"/>
  <c r="N6" i="43"/>
  <c r="O6" i="43"/>
  <c r="M5" i="43"/>
  <c r="M28" i="43" s="1"/>
  <c r="L5" i="43"/>
  <c r="L28" i="43" s="1"/>
  <c r="K5" i="43"/>
  <c r="K28" i="43" s="1"/>
  <c r="J5" i="43"/>
  <c r="I5" i="43"/>
  <c r="I28" i="43" s="1"/>
  <c r="H5" i="43"/>
  <c r="H28" i="43" s="1"/>
  <c r="G5" i="43"/>
  <c r="G28" i="43" s="1"/>
  <c r="F5" i="43"/>
  <c r="F28" i="43" s="1"/>
  <c r="E5" i="43"/>
  <c r="D5" i="43"/>
  <c r="D28" i="43" s="1"/>
  <c r="G24" i="41"/>
  <c r="H24" i="41"/>
  <c r="N23" i="41"/>
  <c r="O23" i="41"/>
  <c r="M22" i="41"/>
  <c r="L22" i="41"/>
  <c r="K22" i="41"/>
  <c r="J22" i="41"/>
  <c r="N22" i="41" s="1"/>
  <c r="O22" i="41" s="1"/>
  <c r="I22" i="41"/>
  <c r="H22" i="41"/>
  <c r="G22" i="41"/>
  <c r="F22" i="41"/>
  <c r="E22" i="41"/>
  <c r="D22" i="41"/>
  <c r="N21" i="41"/>
  <c r="O21" i="41"/>
  <c r="M20" i="41"/>
  <c r="L20" i="41"/>
  <c r="K20" i="41"/>
  <c r="J20" i="41"/>
  <c r="N20" i="41" s="1"/>
  <c r="O20" i="41" s="1"/>
  <c r="I20" i="41"/>
  <c r="I24" i="41" s="1"/>
  <c r="H20" i="41"/>
  <c r="G20" i="41"/>
  <c r="F20" i="41"/>
  <c r="E20" i="41"/>
  <c r="D20" i="4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N14" i="41" s="1"/>
  <c r="O14" i="41" s="1"/>
  <c r="E14" i="41"/>
  <c r="D14" i="41"/>
  <c r="N13" i="41"/>
  <c r="O13" i="41"/>
  <c r="M12" i="41"/>
  <c r="L12" i="41"/>
  <c r="K12" i="41"/>
  <c r="J12" i="41"/>
  <c r="I12" i="41"/>
  <c r="H12" i="41"/>
  <c r="G12" i="41"/>
  <c r="F12" i="41"/>
  <c r="N12" i="41" s="1"/>
  <c r="O12" i="41" s="1"/>
  <c r="E12" i="41"/>
  <c r="D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M24" i="41" s="1"/>
  <c r="L5" i="41"/>
  <c r="L24" i="41" s="1"/>
  <c r="K5" i="41"/>
  <c r="K24" i="41" s="1"/>
  <c r="J5" i="41"/>
  <c r="J24" i="41" s="1"/>
  <c r="I5" i="41"/>
  <c r="H5" i="41"/>
  <c r="G5" i="41"/>
  <c r="F5" i="41"/>
  <c r="F24" i="41" s="1"/>
  <c r="E5" i="41"/>
  <c r="E24" i="41" s="1"/>
  <c r="D5" i="41"/>
  <c r="N5" i="41" s="1"/>
  <c r="O5" i="41" s="1"/>
  <c r="N28" i="40"/>
  <c r="O28" i="40"/>
  <c r="M27" i="40"/>
  <c r="L27" i="40"/>
  <c r="K27" i="40"/>
  <c r="J27" i="40"/>
  <c r="N27" i="40" s="1"/>
  <c r="O27" i="40" s="1"/>
  <c r="I27" i="40"/>
  <c r="H27" i="40"/>
  <c r="G27" i="40"/>
  <c r="F27" i="40"/>
  <c r="E27" i="40"/>
  <c r="D27" i="40"/>
  <c r="N26" i="40"/>
  <c r="O26" i="40"/>
  <c r="N25" i="40"/>
  <c r="O25" i="40" s="1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H29" i="40" s="1"/>
  <c r="G18" i="40"/>
  <c r="G29" i="40" s="1"/>
  <c r="F18" i="40"/>
  <c r="E18" i="40"/>
  <c r="D18" i="40"/>
  <c r="N17" i="40"/>
  <c r="O17" i="40" s="1"/>
  <c r="N16" i="40"/>
  <c r="O16" i="40"/>
  <c r="M15" i="40"/>
  <c r="L15" i="40"/>
  <c r="K15" i="40"/>
  <c r="J15" i="40"/>
  <c r="N15" i="40" s="1"/>
  <c r="O15" i="40" s="1"/>
  <c r="I15" i="40"/>
  <c r="H15" i="40"/>
  <c r="G15" i="40"/>
  <c r="F15" i="40"/>
  <c r="E15" i="40"/>
  <c r="D15" i="40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M29" i="40" s="1"/>
  <c r="L5" i="40"/>
  <c r="L29" i="40" s="1"/>
  <c r="K5" i="40"/>
  <c r="K29" i="40" s="1"/>
  <c r="J5" i="40"/>
  <c r="J29" i="40" s="1"/>
  <c r="I5" i="40"/>
  <c r="I29" i="40" s="1"/>
  <c r="H5" i="40"/>
  <c r="G5" i="40"/>
  <c r="F5" i="40"/>
  <c r="F29" i="40" s="1"/>
  <c r="E5" i="40"/>
  <c r="E29" i="40" s="1"/>
  <c r="D5" i="40"/>
  <c r="D29" i="40" s="1"/>
  <c r="N21" i="39"/>
  <c r="O21" i="39"/>
  <c r="M20" i="39"/>
  <c r="L20" i="39"/>
  <c r="K20" i="39"/>
  <c r="J20" i="39"/>
  <c r="N20" i="39" s="1"/>
  <c r="O20" i="39" s="1"/>
  <c r="I20" i="39"/>
  <c r="H20" i="39"/>
  <c r="G20" i="39"/>
  <c r="F20" i="39"/>
  <c r="E20" i="39"/>
  <c r="D20" i="39"/>
  <c r="N19" i="39"/>
  <c r="O19" i="39"/>
  <c r="M18" i="39"/>
  <c r="L18" i="39"/>
  <c r="K18" i="39"/>
  <c r="J18" i="39"/>
  <c r="N18" i="39" s="1"/>
  <c r="O18" i="39" s="1"/>
  <c r="I18" i="39"/>
  <c r="H18" i="39"/>
  <c r="G18" i="39"/>
  <c r="F18" i="39"/>
  <c r="E18" i="39"/>
  <c r="D18" i="39"/>
  <c r="N17" i="39"/>
  <c r="O17" i="39"/>
  <c r="M16" i="39"/>
  <c r="L16" i="39"/>
  <c r="K16" i="39"/>
  <c r="K22" i="39"/>
  <c r="J16" i="39"/>
  <c r="J22" i="39" s="1"/>
  <c r="I16" i="39"/>
  <c r="H16" i="39"/>
  <c r="G16" i="39"/>
  <c r="F16" i="39"/>
  <c r="E16" i="39"/>
  <c r="D16" i="39"/>
  <c r="N16" i="39" s="1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D22" i="39" s="1"/>
  <c r="N12" i="39"/>
  <c r="O12" i="39" s="1"/>
  <c r="M11" i="39"/>
  <c r="L11" i="39"/>
  <c r="K11" i="39"/>
  <c r="J11" i="39"/>
  <c r="I11" i="39"/>
  <c r="H11" i="39"/>
  <c r="H22" i="39" s="1"/>
  <c r="G11" i="39"/>
  <c r="F11" i="39"/>
  <c r="E11" i="39"/>
  <c r="D11" i="39"/>
  <c r="N10" i="39"/>
  <c r="O10" i="39" s="1"/>
  <c r="N9" i="39"/>
  <c r="O9" i="39" s="1"/>
  <c r="N8" i="39"/>
  <c r="O8" i="39"/>
  <c r="N7" i="39"/>
  <c r="O7" i="39" s="1"/>
  <c r="N6" i="39"/>
  <c r="O6" i="39"/>
  <c r="M5" i="39"/>
  <c r="M22" i="39" s="1"/>
  <c r="L5" i="39"/>
  <c r="L22" i="39" s="1"/>
  <c r="K5" i="39"/>
  <c r="J5" i="39"/>
  <c r="I5" i="39"/>
  <c r="I22" i="39" s="1"/>
  <c r="H5" i="39"/>
  <c r="G5" i="39"/>
  <c r="G22" i="39" s="1"/>
  <c r="F5" i="39"/>
  <c r="F22" i="39" s="1"/>
  <c r="E5" i="39"/>
  <c r="E22" i="39" s="1"/>
  <c r="D5" i="39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/>
  <c r="M18" i="38"/>
  <c r="L18" i="38"/>
  <c r="K18" i="38"/>
  <c r="J18" i="38"/>
  <c r="I18" i="38"/>
  <c r="H18" i="38"/>
  <c r="H23" i="38" s="1"/>
  <c r="G18" i="38"/>
  <c r="F18" i="38"/>
  <c r="E18" i="38"/>
  <c r="N18" i="38" s="1"/>
  <c r="O18" i="38" s="1"/>
  <c r="D18" i="38"/>
  <c r="N17" i="38"/>
  <c r="O17" i="38" s="1"/>
  <c r="M16" i="38"/>
  <c r="L16" i="38"/>
  <c r="K16" i="38"/>
  <c r="J16" i="38"/>
  <c r="I16" i="38"/>
  <c r="H16" i="38"/>
  <c r="G16" i="38"/>
  <c r="N16" i="38" s="1"/>
  <c r="O16" i="38" s="1"/>
  <c r="F16" i="38"/>
  <c r="E16" i="38"/>
  <c r="D16" i="38"/>
  <c r="N15" i="38"/>
  <c r="O15" i="38" s="1"/>
  <c r="N14" i="38"/>
  <c r="O14" i="38"/>
  <c r="M13" i="38"/>
  <c r="L13" i="38"/>
  <c r="K13" i="38"/>
  <c r="J13" i="38"/>
  <c r="I13" i="38"/>
  <c r="N13" i="38" s="1"/>
  <c r="O13" i="38" s="1"/>
  <c r="H13" i="38"/>
  <c r="G13" i="38"/>
  <c r="F13" i="38"/>
  <c r="E13" i="38"/>
  <c r="D13" i="38"/>
  <c r="N12" i="38"/>
  <c r="O12" i="38"/>
  <c r="M11" i="38"/>
  <c r="M23" i="38" s="1"/>
  <c r="L11" i="38"/>
  <c r="K11" i="38"/>
  <c r="N11" i="38" s="1"/>
  <c r="O11" i="38" s="1"/>
  <c r="J11" i="38"/>
  <c r="I11" i="38"/>
  <c r="H11" i="38"/>
  <c r="G11" i="38"/>
  <c r="F11" i="38"/>
  <c r="E11" i="38"/>
  <c r="D11" i="38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L23" i="38"/>
  <c r="K5" i="38"/>
  <c r="K23" i="38" s="1"/>
  <c r="J5" i="38"/>
  <c r="J23" i="38" s="1"/>
  <c r="I5" i="38"/>
  <c r="I23" i="38" s="1"/>
  <c r="H5" i="38"/>
  <c r="G5" i="38"/>
  <c r="G23" i="38" s="1"/>
  <c r="F5" i="38"/>
  <c r="F23" i="38"/>
  <c r="E5" i="38"/>
  <c r="E23" i="38" s="1"/>
  <c r="D5" i="38"/>
  <c r="N5" i="38" s="1"/>
  <c r="O5" i="38" s="1"/>
  <c r="D23" i="38"/>
  <c r="N22" i="37"/>
  <c r="O22" i="37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/>
  <c r="O19" i="37" s="1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 s="1"/>
  <c r="M13" i="37"/>
  <c r="L13" i="37"/>
  <c r="K13" i="37"/>
  <c r="J13" i="37"/>
  <c r="I13" i="37"/>
  <c r="H13" i="37"/>
  <c r="H23" i="37" s="1"/>
  <c r="G13" i="37"/>
  <c r="F13" i="37"/>
  <c r="E13" i="37"/>
  <c r="D13" i="37"/>
  <c r="N13" i="37" s="1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D23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M23" i="37"/>
  <c r="L5" i="37"/>
  <c r="L23" i="37" s="1"/>
  <c r="K5" i="37"/>
  <c r="K23" i="37" s="1"/>
  <c r="J5" i="37"/>
  <c r="I5" i="37"/>
  <c r="I23" i="37" s="1"/>
  <c r="H5" i="37"/>
  <c r="G5" i="37"/>
  <c r="G23" i="37"/>
  <c r="F5" i="37"/>
  <c r="F23" i="37" s="1"/>
  <c r="E5" i="37"/>
  <c r="E23" i="37" s="1"/>
  <c r="D5" i="37"/>
  <c r="N5" i="37" s="1"/>
  <c r="O5" i="37" s="1"/>
  <c r="N22" i="36"/>
  <c r="O22" i="36" s="1"/>
  <c r="M21" i="36"/>
  <c r="L21" i="36"/>
  <c r="K21" i="36"/>
  <c r="J21" i="36"/>
  <c r="I21" i="36"/>
  <c r="H21" i="36"/>
  <c r="N21" i="36" s="1"/>
  <c r="O21" i="36" s="1"/>
  <c r="G21" i="36"/>
  <c r="F21" i="36"/>
  <c r="E21" i="36"/>
  <c r="D21" i="36"/>
  <c r="N20" i="36"/>
  <c r="O20" i="36" s="1"/>
  <c r="N19" i="36"/>
  <c r="O19" i="36" s="1"/>
  <c r="M18" i="36"/>
  <c r="M23" i="36"/>
  <c r="L18" i="36"/>
  <c r="K18" i="36"/>
  <c r="J18" i="36"/>
  <c r="I18" i="36"/>
  <c r="I23" i="36" s="1"/>
  <c r="H18" i="36"/>
  <c r="G18" i="36"/>
  <c r="F18" i="36"/>
  <c r="E18" i="36"/>
  <c r="D18" i="36"/>
  <c r="N18" i="36" s="1"/>
  <c r="O18" i="36" s="1"/>
  <c r="N17" i="36"/>
  <c r="O17" i="36" s="1"/>
  <c r="M16" i="36"/>
  <c r="L16" i="36"/>
  <c r="L23" i="36" s="1"/>
  <c r="K16" i="36"/>
  <c r="K23" i="36" s="1"/>
  <c r="J16" i="36"/>
  <c r="I16" i="36"/>
  <c r="H16" i="36"/>
  <c r="G16" i="36"/>
  <c r="F16" i="36"/>
  <c r="N16" i="36" s="1"/>
  <c r="O16" i="36" s="1"/>
  <c r="E16" i="36"/>
  <c r="D16" i="36"/>
  <c r="N15" i="36"/>
  <c r="O15" i="36"/>
  <c r="N14" i="36"/>
  <c r="O14" i="36" s="1"/>
  <c r="M13" i="36"/>
  <c r="L13" i="36"/>
  <c r="K13" i="36"/>
  <c r="J13" i="36"/>
  <c r="I13" i="36"/>
  <c r="H13" i="36"/>
  <c r="H23" i="36" s="1"/>
  <c r="G13" i="36"/>
  <c r="F13" i="36"/>
  <c r="E13" i="36"/>
  <c r="E23" i="36" s="1"/>
  <c r="D13" i="36"/>
  <c r="N13" i="36" s="1"/>
  <c r="O13" i="36" s="1"/>
  <c r="N12" i="36"/>
  <c r="O12" i="36" s="1"/>
  <c r="M11" i="36"/>
  <c r="L11" i="36"/>
  <c r="K11" i="36"/>
  <c r="J11" i="36"/>
  <c r="I11" i="36"/>
  <c r="H11" i="36"/>
  <c r="G11" i="36"/>
  <c r="F11" i="36"/>
  <c r="F23" i="36" s="1"/>
  <c r="E11" i="36"/>
  <c r="D11" i="36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J5" i="36"/>
  <c r="J23" i="36"/>
  <c r="I5" i="36"/>
  <c r="H5" i="36"/>
  <c r="G5" i="36"/>
  <c r="G23" i="36"/>
  <c r="F5" i="36"/>
  <c r="E5" i="36"/>
  <c r="D5" i="36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E23" i="35" s="1"/>
  <c r="D16" i="35"/>
  <c r="N16" i="35" s="1"/>
  <c r="O16" i="35" s="1"/>
  <c r="N15" i="35"/>
  <c r="O15" i="35"/>
  <c r="N14" i="35"/>
  <c r="O14" i="35" s="1"/>
  <c r="M13" i="35"/>
  <c r="L13" i="35"/>
  <c r="K13" i="35"/>
  <c r="J13" i="35"/>
  <c r="J23" i="35"/>
  <c r="I13" i="35"/>
  <c r="I23" i="35" s="1"/>
  <c r="H13" i="35"/>
  <c r="G13" i="35"/>
  <c r="F13" i="35"/>
  <c r="E13" i="35"/>
  <c r="D13" i="35"/>
  <c r="N13" i="35" s="1"/>
  <c r="O13" i="35" s="1"/>
  <c r="N12" i="35"/>
  <c r="O12" i="35"/>
  <c r="M11" i="35"/>
  <c r="M23" i="35" s="1"/>
  <c r="L11" i="35"/>
  <c r="K11" i="35"/>
  <c r="J11" i="35"/>
  <c r="I11" i="35"/>
  <c r="H11" i="35"/>
  <c r="G11" i="35"/>
  <c r="F11" i="35"/>
  <c r="N11" i="35" s="1"/>
  <c r="O11" i="35" s="1"/>
  <c r="E11" i="35"/>
  <c r="D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L23" i="35" s="1"/>
  <c r="K5" i="35"/>
  <c r="K23" i="35" s="1"/>
  <c r="J5" i="35"/>
  <c r="I5" i="35"/>
  <c r="H5" i="35"/>
  <c r="H23" i="35" s="1"/>
  <c r="G5" i="35"/>
  <c r="G23" i="35" s="1"/>
  <c r="F5" i="35"/>
  <c r="F23" i="35" s="1"/>
  <c r="E5" i="35"/>
  <c r="D5" i="35"/>
  <c r="N5" i="35" s="1"/>
  <c r="O5" i="35" s="1"/>
  <c r="N21" i="34"/>
  <c r="O21" i="34" s="1"/>
  <c r="M20" i="34"/>
  <c r="L20" i="34"/>
  <c r="K20" i="34"/>
  <c r="J20" i="34"/>
  <c r="I20" i="34"/>
  <c r="H20" i="34"/>
  <c r="G20" i="34"/>
  <c r="F20" i="34"/>
  <c r="N20" i="34" s="1"/>
  <c r="O20" i="34" s="1"/>
  <c r="E20" i="34"/>
  <c r="D20" i="34"/>
  <c r="N19" i="34"/>
  <c r="O19" i="34" s="1"/>
  <c r="M18" i="34"/>
  <c r="L18" i="34"/>
  <c r="K18" i="34"/>
  <c r="J18" i="34"/>
  <c r="I18" i="34"/>
  <c r="H18" i="34"/>
  <c r="G18" i="34"/>
  <c r="F18" i="34"/>
  <c r="E18" i="34"/>
  <c r="N18" i="34" s="1"/>
  <c r="O18" i="34" s="1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 s="1"/>
  <c r="M13" i="34"/>
  <c r="L13" i="34"/>
  <c r="L22" i="34" s="1"/>
  <c r="K13" i="34"/>
  <c r="J13" i="34"/>
  <c r="I13" i="34"/>
  <c r="H13" i="34"/>
  <c r="G13" i="34"/>
  <c r="F13" i="34"/>
  <c r="E13" i="34"/>
  <c r="D13" i="34"/>
  <c r="N12" i="34"/>
  <c r="O12" i="34" s="1"/>
  <c r="M11" i="34"/>
  <c r="L11" i="34"/>
  <c r="K11" i="34"/>
  <c r="J11" i="34"/>
  <c r="I11" i="34"/>
  <c r="H11" i="34"/>
  <c r="G11" i="34"/>
  <c r="F11" i="34"/>
  <c r="E11" i="34"/>
  <c r="E22" i="34" s="1"/>
  <c r="D11" i="34"/>
  <c r="N11" i="34" s="1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22" i="34" s="1"/>
  <c r="L5" i="34"/>
  <c r="K5" i="34"/>
  <c r="J5" i="34"/>
  <c r="J22" i="34" s="1"/>
  <c r="I5" i="34"/>
  <c r="I22" i="34" s="1"/>
  <c r="H5" i="34"/>
  <c r="N5" i="34" s="1"/>
  <c r="O5" i="34" s="1"/>
  <c r="G5" i="34"/>
  <c r="G22" i="34" s="1"/>
  <c r="F5" i="34"/>
  <c r="F22" i="34" s="1"/>
  <c r="E5" i="34"/>
  <c r="D5" i="34"/>
  <c r="E19" i="33"/>
  <c r="F19" i="33"/>
  <c r="G19" i="33"/>
  <c r="H19" i="33"/>
  <c r="I19" i="33"/>
  <c r="I21" i="33"/>
  <c r="J19" i="33"/>
  <c r="K19" i="33"/>
  <c r="L19" i="33"/>
  <c r="M19" i="33"/>
  <c r="M21" i="33" s="1"/>
  <c r="E16" i="33"/>
  <c r="F16" i="33"/>
  <c r="G16" i="33"/>
  <c r="H16" i="33"/>
  <c r="I16" i="33"/>
  <c r="J16" i="33"/>
  <c r="K16" i="33"/>
  <c r="L16" i="33"/>
  <c r="L21" i="33" s="1"/>
  <c r="M16" i="33"/>
  <c r="E13" i="33"/>
  <c r="F13" i="33"/>
  <c r="G13" i="33"/>
  <c r="N13" i="33" s="1"/>
  <c r="O13" i="33" s="1"/>
  <c r="H13" i="33"/>
  <c r="I13" i="33"/>
  <c r="J13" i="33"/>
  <c r="K13" i="33"/>
  <c r="L13" i="33"/>
  <c r="M13" i="33"/>
  <c r="E11" i="33"/>
  <c r="F11" i="33"/>
  <c r="F21" i="33" s="1"/>
  <c r="G11" i="33"/>
  <c r="H11" i="33"/>
  <c r="I11" i="33"/>
  <c r="J11" i="33"/>
  <c r="J21" i="33" s="1"/>
  <c r="K11" i="33"/>
  <c r="L11" i="33"/>
  <c r="M11" i="33"/>
  <c r="E5" i="33"/>
  <c r="E21" i="33" s="1"/>
  <c r="F5" i="33"/>
  <c r="G5" i="33"/>
  <c r="G21" i="33" s="1"/>
  <c r="H5" i="33"/>
  <c r="I5" i="33"/>
  <c r="J5" i="33"/>
  <c r="K5" i="33"/>
  <c r="K21" i="33" s="1"/>
  <c r="L5" i="33"/>
  <c r="M5" i="33"/>
  <c r="D19" i="33"/>
  <c r="D16" i="33"/>
  <c r="N16" i="33" s="1"/>
  <c r="O16" i="33" s="1"/>
  <c r="D13" i="33"/>
  <c r="D11" i="33"/>
  <c r="N11" i="33" s="1"/>
  <c r="O11" i="33" s="1"/>
  <c r="D5" i="33"/>
  <c r="N5" i="33" s="1"/>
  <c r="O5" i="33" s="1"/>
  <c r="N20" i="33"/>
  <c r="O20" i="33"/>
  <c r="N18" i="33"/>
  <c r="O18" i="33" s="1"/>
  <c r="N17" i="33"/>
  <c r="O17" i="33" s="1"/>
  <c r="N7" i="33"/>
  <c r="O7" i="33" s="1"/>
  <c r="N8" i="33"/>
  <c r="O8" i="33" s="1"/>
  <c r="N9" i="33"/>
  <c r="O9" i="33" s="1"/>
  <c r="N10" i="33"/>
  <c r="O10" i="33"/>
  <c r="N6" i="33"/>
  <c r="O6" i="33" s="1"/>
  <c r="N14" i="33"/>
  <c r="O14" i="33" s="1"/>
  <c r="N15" i="33"/>
  <c r="O15" i="33" s="1"/>
  <c r="N12" i="33"/>
  <c r="O12" i="33" s="1"/>
  <c r="H21" i="33"/>
  <c r="K22" i="34"/>
  <c r="N13" i="34"/>
  <c r="O13" i="34" s="1"/>
  <c r="J23" i="37"/>
  <c r="D22" i="34"/>
  <c r="N5" i="36"/>
  <c r="O5" i="36"/>
  <c r="N18" i="43"/>
  <c r="O18" i="43" s="1"/>
  <c r="N21" i="42"/>
  <c r="O21" i="42" s="1"/>
  <c r="N26" i="44"/>
  <c r="O26" i="44" s="1"/>
  <c r="N12" i="44"/>
  <c r="O12" i="44"/>
  <c r="N18" i="45"/>
  <c r="O18" i="45" s="1"/>
  <c r="O5" i="47"/>
  <c r="P5" i="47" s="1"/>
  <c r="O28" i="48" l="1"/>
  <c r="P28" i="48" s="1"/>
  <c r="N29" i="40"/>
  <c r="O29" i="40" s="1"/>
  <c r="O30" i="47"/>
  <c r="P30" i="47" s="1"/>
  <c r="N22" i="34"/>
  <c r="O22" i="34" s="1"/>
  <c r="N23" i="37"/>
  <c r="O23" i="37" s="1"/>
  <c r="N23" i="38"/>
  <c r="O23" i="38" s="1"/>
  <c r="N22" i="39"/>
  <c r="O22" i="39" s="1"/>
  <c r="N28" i="43"/>
  <c r="O28" i="43" s="1"/>
  <c r="N12" i="46"/>
  <c r="O12" i="46" s="1"/>
  <c r="N5" i="45"/>
  <c r="O5" i="45" s="1"/>
  <c r="N5" i="39"/>
  <c r="O5" i="39" s="1"/>
  <c r="H22" i="34"/>
  <c r="D23" i="35"/>
  <c r="N23" i="35" s="1"/>
  <c r="O23" i="35" s="1"/>
  <c r="H28" i="42"/>
  <c r="N5" i="44"/>
  <c r="O5" i="44" s="1"/>
  <c r="N5" i="40"/>
  <c r="O5" i="40" s="1"/>
  <c r="N13" i="39"/>
  <c r="O13" i="39" s="1"/>
  <c r="N19" i="33"/>
  <c r="O19" i="33" s="1"/>
  <c r="D24" i="41"/>
  <c r="N24" i="41" s="1"/>
  <c r="O24" i="41" s="1"/>
  <c r="F28" i="42"/>
  <c r="N28" i="42" s="1"/>
  <c r="O28" i="42" s="1"/>
  <c r="D23" i="36"/>
  <c r="N23" i="36" s="1"/>
  <c r="O23" i="36" s="1"/>
  <c r="H28" i="46"/>
  <c r="N28" i="46" s="1"/>
  <c r="O28" i="46" s="1"/>
  <c r="N5" i="43"/>
  <c r="O5" i="43" s="1"/>
  <c r="N11" i="37"/>
  <c r="O11" i="37" s="1"/>
  <c r="L28" i="45"/>
  <c r="N28" i="45" s="1"/>
  <c r="O28" i="45" s="1"/>
  <c r="D21" i="33"/>
  <c r="N21" i="33" s="1"/>
  <c r="O21" i="33" s="1"/>
  <c r="N18" i="40"/>
  <c r="O18" i="40" s="1"/>
  <c r="N11" i="36"/>
  <c r="O11" i="36" s="1"/>
  <c r="N11" i="39"/>
  <c r="O11" i="39" s="1"/>
</calcChain>
</file>

<file path=xl/sharedStrings.xml><?xml version="1.0" encoding="utf-8"?>
<sst xmlns="http://schemas.openxmlformats.org/spreadsheetml/2006/main" count="710" uniqueCount="90">
  <si>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</si>
  <si>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</si>
  <si>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</si>
  <si>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</si>
  <si>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</si>
  <si>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</si>
  <si>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</si>
  <si>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</si>
  <si>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</si>
  <si>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</si>
  <si>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</si>
  <si>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</si>
  <si>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</si>
  <si>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</si>
  <si>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</si>
  <si>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</si>
  <si>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</si>
  <si>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</si>
  <si>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</si>
  <si>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</si>
  <si>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</si>
  <si>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</si>
  <si>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</si>
  <si>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Debt Service Payments</t>
  </si>
  <si>
    <t>Public Safety</t>
  </si>
  <si>
    <t>Law Enforcement</t>
  </si>
  <si>
    <t>Physical Environment</t>
  </si>
  <si>
    <t>Water Utility Services</t>
  </si>
  <si>
    <t>Flood Control / Stormwater Management</t>
  </si>
  <si>
    <t>Transportation</t>
  </si>
  <si>
    <t>Road and Street Facilities</t>
  </si>
  <si>
    <t>Mass Transit Systems</t>
  </si>
  <si>
    <t>Culture / Recreation</t>
  </si>
  <si>
    <t>Parks and Recreation</t>
  </si>
  <si>
    <t>2009 Municipal Population:</t>
  </si>
  <si>
    <t>Miami Lakes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</si>
  <si>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</si>
  <si>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</si>
  <si>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</si>
  <si>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</si>
  <si>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</si>
  <si>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</si>
  <si>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Events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</si>
  <si>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</si>
  <si>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</si>
  <si>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</si>
  <si>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</si>
  <si>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</si>
  <si>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</si>
  <si>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</si>
  <si>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</si>
  <si>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</si>
  <si>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</si>
  <si>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</si>
  <si>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</si>
  <si>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</si>
  <si>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</si>
  <si>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</si>
  <si>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Executive</t>
  </si>
  <si>
    <t>Protective Inspections</t>
  </si>
  <si>
    <t>Other Physical Environment</t>
  </si>
  <si>
    <t>Mass Transit</t>
  </si>
  <si>
    <t>Other Transportation</t>
  </si>
  <si>
    <t>Cultural Services</t>
  </si>
  <si>
    <t>Other Culture / Recreation</t>
  </si>
  <si>
    <t>2015 Municipal Population:</t>
  </si>
  <si>
    <t>Local Fiscal Year Ended September 30, 2007</t>
  </si>
  <si>
    <t>Other General Government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</si>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</sst>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4078812</v>
      </c>
      <c r="E5" s="24">
        <f>SUM(E6:E11)</f>
        <v>1652038</v>
      </c>
      <c r="F5" s="24">
        <f>SUM(F6:F11)</f>
        <v>705049</v>
      </c>
      <c r="G5" s="24">
        <f>SUM(G6:G11)</f>
        <v>0</v>
      </c>
      <c r="H5" s="24">
        <f>SUM(H6:H11)</f>
        <v>0</v>
      </c>
      <c r="I5" s="24">
        <f>SUM(I6:I11)</f>
        <v>0</v>
      </c>
      <c r="J5" s="24">
        <f>SUM(J6:J11)</f>
        <v>305902</v>
      </c>
      <c r="K5" s="24">
        <f>SUM(K6:K11)</f>
        <v>0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6741801</v>
      </c>
      <c r="P5" s="30">
        <f>(O5/P$29)</f>
        <v>218.16714128535369</v>
      </c>
      <c r="Q5" s="6"/>
    </row>
    <row r="6" spans="1:134">
      <c r="A6" s="12"/>
      <c r="B6" s="42">
        <v>511</v>
      </c>
      <c r="C6" s="19" t="s">
        <v>19</v>
      </c>
      <c r="D6" s="43">
        <v>393204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393204</v>
      </c>
      <c r="P6" s="44">
        <f>(O6/P$29)</f>
        <v>12.724224969257653</v>
      </c>
      <c r="Q6" s="9"/>
    </row>
    <row r="7" spans="1:134">
      <c r="A7" s="12"/>
      <c r="B7" s="42">
        <v>512</v>
      </c>
      <c r="C7" s="19" t="s">
        <v>58</v>
      </c>
      <c r="D7" s="43">
        <v>240174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240174</v>
      </c>
      <c r="P7" s="44">
        <f>(O7/P$29)</f>
        <v>7.7721183094945312</v>
      </c>
      <c r="Q7" s="9"/>
    </row>
    <row r="8" spans="1:134">
      <c r="A8" s="12"/>
      <c r="B8" s="42">
        <v>513</v>
      </c>
      <c r="C8" s="19" t="s">
        <v>20</v>
      </c>
      <c r="D8" s="43">
        <v>2459978</v>
      </c>
      <c r="E8" s="43">
        <v>1645797</v>
      </c>
      <c r="F8" s="43">
        <v>0</v>
      </c>
      <c r="G8" s="43">
        <v>0</v>
      </c>
      <c r="H8" s="43">
        <v>0</v>
      </c>
      <c r="I8" s="43">
        <v>0</v>
      </c>
      <c r="J8" s="43">
        <v>305902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4411677</v>
      </c>
      <c r="P8" s="44">
        <f>(O8/P$29)</f>
        <v>142.76347809203287</v>
      </c>
      <c r="Q8" s="9"/>
    </row>
    <row r="9" spans="1:134">
      <c r="A9" s="12"/>
      <c r="B9" s="42">
        <v>514</v>
      </c>
      <c r="C9" s="19" t="s">
        <v>21</v>
      </c>
      <c r="D9" s="43">
        <v>322366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322366</v>
      </c>
      <c r="P9" s="44">
        <f>(O9/P$29)</f>
        <v>10.431881431622548</v>
      </c>
      <c r="Q9" s="9"/>
    </row>
    <row r="10" spans="1:134">
      <c r="A10" s="12"/>
      <c r="B10" s="42">
        <v>515</v>
      </c>
      <c r="C10" s="19" t="s">
        <v>22</v>
      </c>
      <c r="D10" s="43">
        <v>499940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499940</v>
      </c>
      <c r="P10" s="44">
        <f>(O10/P$29)</f>
        <v>16.178240890557245</v>
      </c>
      <c r="Q10" s="9"/>
    </row>
    <row r="11" spans="1:134">
      <c r="A11" s="12"/>
      <c r="B11" s="42">
        <v>517</v>
      </c>
      <c r="C11" s="19" t="s">
        <v>23</v>
      </c>
      <c r="D11" s="43">
        <v>163150</v>
      </c>
      <c r="E11" s="43">
        <v>6241</v>
      </c>
      <c r="F11" s="43">
        <v>705049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874440</v>
      </c>
      <c r="P11" s="44">
        <f>(O11/P$29)</f>
        <v>28.297197592388841</v>
      </c>
      <c r="Q11" s="9"/>
    </row>
    <row r="12" spans="1:134" ht="15.75">
      <c r="A12" s="26" t="s">
        <v>24</v>
      </c>
      <c r="B12" s="27"/>
      <c r="C12" s="28"/>
      <c r="D12" s="29">
        <f>SUM(D13:D14)</f>
        <v>10062197</v>
      </c>
      <c r="E12" s="29">
        <f>SUM(E13:E14)</f>
        <v>1676886</v>
      </c>
      <c r="F12" s="29">
        <f>SUM(F13:F14)</f>
        <v>0</v>
      </c>
      <c r="G12" s="29">
        <f>SUM(G13:G14)</f>
        <v>0</v>
      </c>
      <c r="H12" s="29">
        <f>SUM(H13:H14)</f>
        <v>0</v>
      </c>
      <c r="I12" s="29">
        <f>SUM(I13:I14)</f>
        <v>0</v>
      </c>
      <c r="J12" s="29">
        <f>SUM(J13:J14)</f>
        <v>203935</v>
      </c>
      <c r="K12" s="29">
        <f>SUM(K13:K14)</f>
        <v>0</v>
      </c>
      <c r="L12" s="29">
        <f>SUM(L13:L14)</f>
        <v>0</v>
      </c>
      <c r="M12" s="29">
        <f>SUM(M13:M14)</f>
        <v>0</v>
      </c>
      <c r="N12" s="29">
        <f>SUM(N13:N14)</f>
        <v>0</v>
      </c>
      <c r="O12" s="40">
        <f>SUM(D12:N12)</f>
        <v>11943018</v>
      </c>
      <c r="P12" s="41">
        <f>(O12/P$29)</f>
        <v>386.48042197915993</v>
      </c>
      <c r="Q12" s="10"/>
    </row>
    <row r="13" spans="1:134">
      <c r="A13" s="12"/>
      <c r="B13" s="42">
        <v>521</v>
      </c>
      <c r="C13" s="19" t="s">
        <v>25</v>
      </c>
      <c r="D13" s="43">
        <v>10003910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137656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10141566</v>
      </c>
      <c r="P13" s="44">
        <f>(O13/P$29)</f>
        <v>328.18477768429227</v>
      </c>
      <c r="Q13" s="9"/>
    </row>
    <row r="14" spans="1:134">
      <c r="A14" s="12"/>
      <c r="B14" s="42">
        <v>524</v>
      </c>
      <c r="C14" s="19" t="s">
        <v>59</v>
      </c>
      <c r="D14" s="43">
        <v>58287</v>
      </c>
      <c r="E14" s="43">
        <v>1676886</v>
      </c>
      <c r="F14" s="43">
        <v>0</v>
      </c>
      <c r="G14" s="43">
        <v>0</v>
      </c>
      <c r="H14" s="43">
        <v>0</v>
      </c>
      <c r="I14" s="43">
        <v>0</v>
      </c>
      <c r="J14" s="43">
        <v>66279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1">SUM(D14:N14)</f>
        <v>1801452</v>
      </c>
      <c r="P14" s="44">
        <f>(O14/P$29)</f>
        <v>58.29564429486765</v>
      </c>
      <c r="Q14" s="9"/>
    </row>
    <row r="15" spans="1:134" ht="15.75">
      <c r="A15" s="26" t="s">
        <v>26</v>
      </c>
      <c r="B15" s="27"/>
      <c r="C15" s="28"/>
      <c r="D15" s="29">
        <f>SUM(D16:D16)</f>
        <v>0</v>
      </c>
      <c r="E15" s="29">
        <f>SUM(E16:E16)</f>
        <v>0</v>
      </c>
      <c r="F15" s="29">
        <f>SUM(F16:F16)</f>
        <v>0</v>
      </c>
      <c r="G15" s="29">
        <f>SUM(G16:G16)</f>
        <v>7527</v>
      </c>
      <c r="H15" s="29">
        <f>SUM(H16:H16)</f>
        <v>0</v>
      </c>
      <c r="I15" s="29">
        <f>SUM(I16:I16)</f>
        <v>2198785</v>
      </c>
      <c r="J15" s="29">
        <f>SUM(J16:J16)</f>
        <v>0</v>
      </c>
      <c r="K15" s="29">
        <f>SUM(K16:K16)</f>
        <v>0</v>
      </c>
      <c r="L15" s="29">
        <f>SUM(L16:L16)</f>
        <v>0</v>
      </c>
      <c r="M15" s="29">
        <f>SUM(M16:M16)</f>
        <v>0</v>
      </c>
      <c r="N15" s="29">
        <f>SUM(N16:N16)</f>
        <v>0</v>
      </c>
      <c r="O15" s="40">
        <f>SUM(D15:N15)</f>
        <v>2206312</v>
      </c>
      <c r="P15" s="41">
        <f>(O15/P$29)</f>
        <v>71.397061678855735</v>
      </c>
      <c r="Q15" s="10"/>
    </row>
    <row r="16" spans="1:134">
      <c r="A16" s="12"/>
      <c r="B16" s="42">
        <v>538</v>
      </c>
      <c r="C16" s="19" t="s">
        <v>28</v>
      </c>
      <c r="D16" s="43">
        <v>0</v>
      </c>
      <c r="E16" s="43">
        <v>0</v>
      </c>
      <c r="F16" s="43">
        <v>0</v>
      </c>
      <c r="G16" s="43">
        <v>7527</v>
      </c>
      <c r="H16" s="43">
        <v>0</v>
      </c>
      <c r="I16" s="43">
        <v>2198785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2">SUM(D16:N16)</f>
        <v>2206312</v>
      </c>
      <c r="P16" s="44">
        <f>(O16/P$29)</f>
        <v>71.397061678855735</v>
      </c>
      <c r="Q16" s="9"/>
    </row>
    <row r="17" spans="1:120" ht="15.75">
      <c r="A17" s="26" t="s">
        <v>29</v>
      </c>
      <c r="B17" s="27"/>
      <c r="C17" s="28"/>
      <c r="D17" s="29">
        <f>SUM(D18:D19)</f>
        <v>1417595</v>
      </c>
      <c r="E17" s="29">
        <f>SUM(E18:E19)</f>
        <v>1372903</v>
      </c>
      <c r="F17" s="29">
        <f>SUM(F18:F19)</f>
        <v>3050</v>
      </c>
      <c r="G17" s="29">
        <f>SUM(G18:G19)</f>
        <v>490796</v>
      </c>
      <c r="H17" s="29">
        <f>SUM(H18:H19)</f>
        <v>0</v>
      </c>
      <c r="I17" s="29">
        <f>SUM(I18:I19)</f>
        <v>0</v>
      </c>
      <c r="J17" s="29">
        <f>SUM(J18:J19)</f>
        <v>0</v>
      </c>
      <c r="K17" s="29">
        <f>SUM(K18:K19)</f>
        <v>0</v>
      </c>
      <c r="L17" s="29">
        <f>SUM(L18:L19)</f>
        <v>0</v>
      </c>
      <c r="M17" s="29">
        <f>SUM(M18:M19)</f>
        <v>0</v>
      </c>
      <c r="N17" s="29">
        <f>SUM(N18:N19)</f>
        <v>0</v>
      </c>
      <c r="O17" s="29">
        <f t="shared" si="2"/>
        <v>3284344</v>
      </c>
      <c r="P17" s="41">
        <f>(O17/P$29)</f>
        <v>106.28257070739758</v>
      </c>
      <c r="Q17" s="10"/>
    </row>
    <row r="18" spans="1:120">
      <c r="A18" s="12"/>
      <c r="B18" s="42">
        <v>541</v>
      </c>
      <c r="C18" s="19" t="s">
        <v>30</v>
      </c>
      <c r="D18" s="43">
        <v>1416813</v>
      </c>
      <c r="E18" s="43">
        <v>894881</v>
      </c>
      <c r="F18" s="43">
        <v>3050</v>
      </c>
      <c r="G18" s="43">
        <v>490796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2805540</v>
      </c>
      <c r="P18" s="44">
        <f>(O18/P$29)</f>
        <v>90.788298492006987</v>
      </c>
      <c r="Q18" s="9"/>
    </row>
    <row r="19" spans="1:120">
      <c r="A19" s="12"/>
      <c r="B19" s="42">
        <v>544</v>
      </c>
      <c r="C19" s="19" t="s">
        <v>31</v>
      </c>
      <c r="D19" s="43">
        <v>782</v>
      </c>
      <c r="E19" s="43">
        <v>478022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478804</v>
      </c>
      <c r="P19" s="44">
        <f>(O19/P$29)</f>
        <v>15.494272215390589</v>
      </c>
      <c r="Q19" s="9"/>
    </row>
    <row r="20" spans="1:120" ht="15.75">
      <c r="A20" s="26" t="s">
        <v>32</v>
      </c>
      <c r="B20" s="27"/>
      <c r="C20" s="28"/>
      <c r="D20" s="29">
        <f>SUM(D21:D24)</f>
        <v>3415521</v>
      </c>
      <c r="E20" s="29">
        <f>SUM(E21:E24)</f>
        <v>77358</v>
      </c>
      <c r="F20" s="29">
        <f>SUM(F21:F24)</f>
        <v>0</v>
      </c>
      <c r="G20" s="29">
        <f>SUM(G21:G24)</f>
        <v>199101</v>
      </c>
      <c r="H20" s="29">
        <f>SUM(H21:H24)</f>
        <v>0</v>
      </c>
      <c r="I20" s="29">
        <f>SUM(I21:I24)</f>
        <v>0</v>
      </c>
      <c r="J20" s="29">
        <f>SUM(J21:J24)</f>
        <v>0</v>
      </c>
      <c r="K20" s="29">
        <f>SUM(K21:K24)</f>
        <v>0</v>
      </c>
      <c r="L20" s="29">
        <f>SUM(L21:L24)</f>
        <v>0</v>
      </c>
      <c r="M20" s="29">
        <f>SUM(M21:M24)</f>
        <v>0</v>
      </c>
      <c r="N20" s="29">
        <f>SUM(N21:N24)</f>
        <v>0</v>
      </c>
      <c r="O20" s="29">
        <f>SUM(D20:N20)</f>
        <v>3691980</v>
      </c>
      <c r="P20" s="41">
        <f>(O20/P$29)</f>
        <v>119.47382046469484</v>
      </c>
      <c r="Q20" s="9"/>
    </row>
    <row r="21" spans="1:120">
      <c r="A21" s="12"/>
      <c r="B21" s="42">
        <v>572</v>
      </c>
      <c r="C21" s="19" t="s">
        <v>33</v>
      </c>
      <c r="D21" s="43">
        <v>2968316</v>
      </c>
      <c r="E21" s="43">
        <v>77358</v>
      </c>
      <c r="F21" s="43">
        <v>0</v>
      </c>
      <c r="G21" s="43">
        <v>199101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3244775</v>
      </c>
      <c r="P21" s="44">
        <f>(O21/P$29)</f>
        <v>105.00210342372662</v>
      </c>
      <c r="Q21" s="9"/>
    </row>
    <row r="22" spans="1:120">
      <c r="A22" s="12"/>
      <c r="B22" s="42">
        <v>573</v>
      </c>
      <c r="C22" s="19" t="s">
        <v>63</v>
      </c>
      <c r="D22" s="43">
        <v>46626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46626</v>
      </c>
      <c r="P22" s="44">
        <f>(O22/P$29)</f>
        <v>1.5088343796518024</v>
      </c>
      <c r="Q22" s="9"/>
    </row>
    <row r="23" spans="1:120">
      <c r="A23" s="12"/>
      <c r="B23" s="42">
        <v>574</v>
      </c>
      <c r="C23" s="19" t="s">
        <v>42</v>
      </c>
      <c r="D23" s="43">
        <v>190391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190391</v>
      </c>
      <c r="P23" s="44">
        <f>(O23/P$29)</f>
        <v>6.1611222574590645</v>
      </c>
      <c r="Q23" s="9"/>
    </row>
    <row r="24" spans="1:120">
      <c r="A24" s="12"/>
      <c r="B24" s="42">
        <v>579</v>
      </c>
      <c r="C24" s="19" t="s">
        <v>64</v>
      </c>
      <c r="D24" s="43">
        <v>210188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210188</v>
      </c>
      <c r="P24" s="44">
        <f>(O24/P$29)</f>
        <v>6.8017604038573554</v>
      </c>
      <c r="Q24" s="9"/>
    </row>
    <row r="25" spans="1:120" ht="15.75">
      <c r="A25" s="26" t="s">
        <v>37</v>
      </c>
      <c r="B25" s="27"/>
      <c r="C25" s="28"/>
      <c r="D25" s="29">
        <f>SUM(D26:D26)</f>
        <v>1723646</v>
      </c>
      <c r="E25" s="29">
        <f>SUM(E26:E26)</f>
        <v>154221</v>
      </c>
      <c r="F25" s="29">
        <f>SUM(F26:F26)</f>
        <v>0</v>
      </c>
      <c r="G25" s="29">
        <f>SUM(G26:G26)</f>
        <v>4381</v>
      </c>
      <c r="H25" s="29">
        <f>SUM(H26:H26)</f>
        <v>0</v>
      </c>
      <c r="I25" s="29">
        <f>SUM(I26:I26)</f>
        <v>102399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>SUM(D25:N25)</f>
        <v>1984647</v>
      </c>
      <c r="P25" s="41">
        <f>(O25/P$29)</f>
        <v>64.223901365607404</v>
      </c>
      <c r="Q25" s="9"/>
    </row>
    <row r="26" spans="1:120" ht="15.75" thickBot="1">
      <c r="A26" s="12"/>
      <c r="B26" s="42">
        <v>581</v>
      </c>
      <c r="C26" s="19" t="s">
        <v>83</v>
      </c>
      <c r="D26" s="43">
        <v>1723646</v>
      </c>
      <c r="E26" s="43">
        <v>154221</v>
      </c>
      <c r="F26" s="43">
        <v>0</v>
      </c>
      <c r="G26" s="43">
        <v>4381</v>
      </c>
      <c r="H26" s="43">
        <v>0</v>
      </c>
      <c r="I26" s="43">
        <v>102399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1984647</v>
      </c>
      <c r="P26" s="44">
        <f>(O26/P$29)</f>
        <v>64.223901365607404</v>
      </c>
      <c r="Q26" s="9"/>
    </row>
    <row r="27" spans="1:120" ht="16.5" thickBot="1">
      <c r="A27" s="13" t="s">
        <v>10</v>
      </c>
      <c r="B27" s="21"/>
      <c r="C27" s="20"/>
      <c r="D27" s="14">
        <f>SUM(D5,D12,D15,D17,D20,D25)</f>
        <v>20697771</v>
      </c>
      <c r="E27" s="14">
        <f t="shared" ref="E27:N27" si="3">SUM(E5,E12,E15,E17,E20,E25)</f>
        <v>4933406</v>
      </c>
      <c r="F27" s="14">
        <f t="shared" si="3"/>
        <v>708099</v>
      </c>
      <c r="G27" s="14">
        <f t="shared" si="3"/>
        <v>701805</v>
      </c>
      <c r="H27" s="14">
        <f t="shared" si="3"/>
        <v>0</v>
      </c>
      <c r="I27" s="14">
        <f t="shared" si="3"/>
        <v>2301184</v>
      </c>
      <c r="J27" s="14">
        <f t="shared" si="3"/>
        <v>509837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>SUM(D27:N27)</f>
        <v>29852102</v>
      </c>
      <c r="P27" s="35">
        <f>(O27/P$29)</f>
        <v>966.02491748106922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89</v>
      </c>
      <c r="N29" s="90"/>
      <c r="O29" s="90"/>
      <c r="P29" s="39">
        <v>30902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4655484</v>
      </c>
      <c r="E5" s="56">
        <f t="shared" si="0"/>
        <v>0</v>
      </c>
      <c r="F5" s="56">
        <f t="shared" si="0"/>
        <v>703123</v>
      </c>
      <c r="G5" s="56">
        <f t="shared" si="0"/>
        <v>1566524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6925131</v>
      </c>
      <c r="O5" s="58">
        <f t="shared" ref="O5:O22" si="2">(N5/O$24)</f>
        <v>229.60548390305362</v>
      </c>
      <c r="P5" s="59"/>
    </row>
    <row r="6" spans="1:133">
      <c r="A6" s="61"/>
      <c r="B6" s="62">
        <v>511</v>
      </c>
      <c r="C6" s="63" t="s">
        <v>19</v>
      </c>
      <c r="D6" s="64">
        <v>354820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354820</v>
      </c>
      <c r="O6" s="65">
        <f t="shared" si="2"/>
        <v>11.764198799774544</v>
      </c>
      <c r="P6" s="66"/>
    </row>
    <row r="7" spans="1:133">
      <c r="A7" s="61"/>
      <c r="B7" s="62">
        <v>513</v>
      </c>
      <c r="C7" s="63" t="s">
        <v>20</v>
      </c>
      <c r="D7" s="64">
        <v>2361762</v>
      </c>
      <c r="E7" s="64">
        <v>0</v>
      </c>
      <c r="F7" s="64">
        <v>3550</v>
      </c>
      <c r="G7" s="64">
        <v>1566524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3931836</v>
      </c>
      <c r="O7" s="65">
        <f t="shared" si="2"/>
        <v>130.36159278538511</v>
      </c>
      <c r="P7" s="66"/>
    </row>
    <row r="8" spans="1:133">
      <c r="A8" s="61"/>
      <c r="B8" s="62">
        <v>514</v>
      </c>
      <c r="C8" s="63" t="s">
        <v>21</v>
      </c>
      <c r="D8" s="64">
        <v>259207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259207</v>
      </c>
      <c r="O8" s="65">
        <f t="shared" si="2"/>
        <v>8.5941116010742356</v>
      </c>
      <c r="P8" s="66"/>
    </row>
    <row r="9" spans="1:133">
      <c r="A9" s="61"/>
      <c r="B9" s="62">
        <v>515</v>
      </c>
      <c r="C9" s="63" t="s">
        <v>22</v>
      </c>
      <c r="D9" s="64">
        <v>1679695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1679695</v>
      </c>
      <c r="O9" s="65">
        <f t="shared" si="2"/>
        <v>55.690958522595402</v>
      </c>
      <c r="P9" s="66"/>
    </row>
    <row r="10" spans="1:133">
      <c r="A10" s="61"/>
      <c r="B10" s="62">
        <v>517</v>
      </c>
      <c r="C10" s="63" t="s">
        <v>23</v>
      </c>
      <c r="D10" s="64">
        <v>0</v>
      </c>
      <c r="E10" s="64">
        <v>0</v>
      </c>
      <c r="F10" s="64">
        <v>699573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699573</v>
      </c>
      <c r="O10" s="65">
        <f t="shared" si="2"/>
        <v>23.19462219422433</v>
      </c>
      <c r="P10" s="66"/>
    </row>
    <row r="11" spans="1:133" ht="15.75">
      <c r="A11" s="67" t="s">
        <v>24</v>
      </c>
      <c r="B11" s="68"/>
      <c r="C11" s="69"/>
      <c r="D11" s="70">
        <f t="shared" ref="D11:M11" si="3">SUM(D12:D12)</f>
        <v>6477223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6477223</v>
      </c>
      <c r="O11" s="72">
        <f t="shared" si="2"/>
        <v>214.75491528795465</v>
      </c>
      <c r="P11" s="73"/>
    </row>
    <row r="12" spans="1:133">
      <c r="A12" s="61"/>
      <c r="B12" s="62">
        <v>521</v>
      </c>
      <c r="C12" s="63" t="s">
        <v>25</v>
      </c>
      <c r="D12" s="64">
        <v>6477223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6477223</v>
      </c>
      <c r="O12" s="65">
        <f t="shared" si="2"/>
        <v>214.75491528795465</v>
      </c>
      <c r="P12" s="66"/>
    </row>
    <row r="13" spans="1:133" ht="15.75">
      <c r="A13" s="67" t="s">
        <v>26</v>
      </c>
      <c r="B13" s="68"/>
      <c r="C13" s="69"/>
      <c r="D13" s="70">
        <f t="shared" ref="D13:M13" si="4">SUM(D14:D15)</f>
        <v>0</v>
      </c>
      <c r="E13" s="70">
        <f t="shared" si="4"/>
        <v>0</v>
      </c>
      <c r="F13" s="70">
        <f t="shared" si="4"/>
        <v>0</v>
      </c>
      <c r="G13" s="70">
        <f t="shared" si="4"/>
        <v>958638</v>
      </c>
      <c r="H13" s="70">
        <f t="shared" si="4"/>
        <v>0</v>
      </c>
      <c r="I13" s="70">
        <f t="shared" si="4"/>
        <v>783597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1742235</v>
      </c>
      <c r="O13" s="72">
        <f t="shared" si="2"/>
        <v>57.764497198368751</v>
      </c>
      <c r="P13" s="73"/>
    </row>
    <row r="14" spans="1:133">
      <c r="A14" s="61"/>
      <c r="B14" s="62">
        <v>533</v>
      </c>
      <c r="C14" s="63" t="s">
        <v>27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783597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783597</v>
      </c>
      <c r="O14" s="65">
        <f t="shared" si="2"/>
        <v>25.980471469778852</v>
      </c>
      <c r="P14" s="66"/>
    </row>
    <row r="15" spans="1:133">
      <c r="A15" s="61"/>
      <c r="B15" s="62">
        <v>538</v>
      </c>
      <c r="C15" s="63" t="s">
        <v>51</v>
      </c>
      <c r="D15" s="64">
        <v>0</v>
      </c>
      <c r="E15" s="64">
        <v>0</v>
      </c>
      <c r="F15" s="64">
        <v>0</v>
      </c>
      <c r="G15" s="64">
        <v>958638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958638</v>
      </c>
      <c r="O15" s="65">
        <f t="shared" si="2"/>
        <v>31.784025728589899</v>
      </c>
      <c r="P15" s="66"/>
    </row>
    <row r="16" spans="1:133" ht="15.75">
      <c r="A16" s="67" t="s">
        <v>29</v>
      </c>
      <c r="B16" s="68"/>
      <c r="C16" s="69"/>
      <c r="D16" s="70">
        <f t="shared" ref="D16:M16" si="5">SUM(D17:D17)</f>
        <v>1136298</v>
      </c>
      <c r="E16" s="70">
        <f t="shared" si="5"/>
        <v>1004355</v>
      </c>
      <c r="F16" s="70">
        <f t="shared" si="5"/>
        <v>0</v>
      </c>
      <c r="G16" s="70">
        <f t="shared" si="5"/>
        <v>1193862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3334515</v>
      </c>
      <c r="O16" s="72">
        <f t="shared" si="2"/>
        <v>110.55717648619077</v>
      </c>
      <c r="P16" s="73"/>
    </row>
    <row r="17" spans="1:119">
      <c r="A17" s="61"/>
      <c r="B17" s="62">
        <v>541</v>
      </c>
      <c r="C17" s="63" t="s">
        <v>52</v>
      </c>
      <c r="D17" s="64">
        <v>1136298</v>
      </c>
      <c r="E17" s="64">
        <v>1004355</v>
      </c>
      <c r="F17" s="64">
        <v>0</v>
      </c>
      <c r="G17" s="64">
        <v>1193862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3334515</v>
      </c>
      <c r="O17" s="65">
        <f t="shared" si="2"/>
        <v>110.55717648619077</v>
      </c>
      <c r="P17" s="66"/>
    </row>
    <row r="18" spans="1:119" ht="15.75">
      <c r="A18" s="67" t="s">
        <v>32</v>
      </c>
      <c r="B18" s="68"/>
      <c r="C18" s="69"/>
      <c r="D18" s="70">
        <f t="shared" ref="D18:M18" si="6">SUM(D19:D19)</f>
        <v>2531056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2531056</v>
      </c>
      <c r="O18" s="72">
        <f t="shared" si="2"/>
        <v>83.918172474387461</v>
      </c>
      <c r="P18" s="66"/>
    </row>
    <row r="19" spans="1:119">
      <c r="A19" s="61"/>
      <c r="B19" s="62">
        <v>572</v>
      </c>
      <c r="C19" s="63" t="s">
        <v>53</v>
      </c>
      <c r="D19" s="64">
        <v>2531056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2531056</v>
      </c>
      <c r="O19" s="65">
        <f t="shared" si="2"/>
        <v>83.918172474387461</v>
      </c>
      <c r="P19" s="66"/>
    </row>
    <row r="20" spans="1:119" ht="15.75">
      <c r="A20" s="67" t="s">
        <v>54</v>
      </c>
      <c r="B20" s="68"/>
      <c r="C20" s="69"/>
      <c r="D20" s="70">
        <f t="shared" ref="D20:M20" si="7">SUM(D21:D21)</f>
        <v>749587</v>
      </c>
      <c r="E20" s="70">
        <f t="shared" si="7"/>
        <v>268328</v>
      </c>
      <c r="F20" s="70">
        <f t="shared" si="7"/>
        <v>370808</v>
      </c>
      <c r="G20" s="70">
        <f t="shared" si="7"/>
        <v>379500</v>
      </c>
      <c r="H20" s="70">
        <f t="shared" si="7"/>
        <v>0</v>
      </c>
      <c r="I20" s="70">
        <f t="shared" si="7"/>
        <v>0</v>
      </c>
      <c r="J20" s="70">
        <f t="shared" si="7"/>
        <v>0</v>
      </c>
      <c r="K20" s="70">
        <f t="shared" si="7"/>
        <v>0</v>
      </c>
      <c r="L20" s="70">
        <f t="shared" si="7"/>
        <v>0</v>
      </c>
      <c r="M20" s="70">
        <f t="shared" si="7"/>
        <v>0</v>
      </c>
      <c r="N20" s="70">
        <f t="shared" si="1"/>
        <v>1768223</v>
      </c>
      <c r="O20" s="72">
        <f t="shared" si="2"/>
        <v>58.62613971685289</v>
      </c>
      <c r="P20" s="66"/>
    </row>
    <row r="21" spans="1:119" ht="15.75" thickBot="1">
      <c r="A21" s="61"/>
      <c r="B21" s="62">
        <v>581</v>
      </c>
      <c r="C21" s="63" t="s">
        <v>55</v>
      </c>
      <c r="D21" s="64">
        <v>749587</v>
      </c>
      <c r="E21" s="64">
        <v>268328</v>
      </c>
      <c r="F21" s="64">
        <v>370808</v>
      </c>
      <c r="G21" s="64">
        <v>379500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1768223</v>
      </c>
      <c r="O21" s="65">
        <f t="shared" si="2"/>
        <v>58.62613971685289</v>
      </c>
      <c r="P21" s="66"/>
    </row>
    <row r="22" spans="1:119" ht="16.5" thickBot="1">
      <c r="A22" s="74" t="s">
        <v>10</v>
      </c>
      <c r="B22" s="75"/>
      <c r="C22" s="76"/>
      <c r="D22" s="77">
        <f>SUM(D5,D11,D13,D16,D18,D20)</f>
        <v>15549648</v>
      </c>
      <c r="E22" s="77">
        <f t="shared" ref="E22:M22" si="8">SUM(E5,E11,E13,E16,E18,E20)</f>
        <v>1272683</v>
      </c>
      <c r="F22" s="77">
        <f t="shared" si="8"/>
        <v>1073931</v>
      </c>
      <c r="G22" s="77">
        <f t="shared" si="8"/>
        <v>4098524</v>
      </c>
      <c r="H22" s="77">
        <f t="shared" si="8"/>
        <v>0</v>
      </c>
      <c r="I22" s="77">
        <f t="shared" si="8"/>
        <v>783597</v>
      </c>
      <c r="J22" s="77">
        <f t="shared" si="8"/>
        <v>0</v>
      </c>
      <c r="K22" s="77">
        <f t="shared" si="8"/>
        <v>0</v>
      </c>
      <c r="L22" s="77">
        <f t="shared" si="8"/>
        <v>0</v>
      </c>
      <c r="M22" s="77">
        <f t="shared" si="8"/>
        <v>0</v>
      </c>
      <c r="N22" s="77">
        <f t="shared" si="1"/>
        <v>22778383</v>
      </c>
      <c r="O22" s="78">
        <f t="shared" si="2"/>
        <v>755.22638506680812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14" t="s">
        <v>56</v>
      </c>
      <c r="M24" s="114"/>
      <c r="N24" s="114"/>
      <c r="O24" s="88">
        <v>30161</v>
      </c>
    </row>
    <row r="25" spans="1:119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7"/>
    </row>
    <row r="26" spans="1:119" ht="15.75" customHeight="1" thickBot="1">
      <c r="A26" s="118" t="s">
        <v>40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4743234</v>
      </c>
      <c r="E5" s="24">
        <f t="shared" si="0"/>
        <v>0</v>
      </c>
      <c r="F5" s="24">
        <f t="shared" si="0"/>
        <v>552589</v>
      </c>
      <c r="G5" s="24">
        <f t="shared" si="0"/>
        <v>3168972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8464795</v>
      </c>
      <c r="O5" s="30">
        <f t="shared" ref="O5:O23" si="2">(N5/O$25)</f>
        <v>282.36690239508971</v>
      </c>
      <c r="P5" s="6"/>
    </row>
    <row r="6" spans="1:133">
      <c r="A6" s="12"/>
      <c r="B6" s="42">
        <v>511</v>
      </c>
      <c r="C6" s="19" t="s">
        <v>19</v>
      </c>
      <c r="D6" s="43">
        <v>427732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427732</v>
      </c>
      <c r="O6" s="44">
        <f t="shared" si="2"/>
        <v>14.268196677563546</v>
      </c>
      <c r="P6" s="9"/>
    </row>
    <row r="7" spans="1:133">
      <c r="A7" s="12"/>
      <c r="B7" s="42">
        <v>513</v>
      </c>
      <c r="C7" s="19" t="s">
        <v>20</v>
      </c>
      <c r="D7" s="43">
        <v>3145587</v>
      </c>
      <c r="E7" s="43">
        <v>0</v>
      </c>
      <c r="F7" s="43">
        <v>3550</v>
      </c>
      <c r="G7" s="43">
        <v>3168972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6318109</v>
      </c>
      <c r="O7" s="44">
        <f t="shared" si="2"/>
        <v>210.7581893388485</v>
      </c>
      <c r="P7" s="9"/>
    </row>
    <row r="8" spans="1:133">
      <c r="A8" s="12"/>
      <c r="B8" s="42">
        <v>514</v>
      </c>
      <c r="C8" s="19" t="s">
        <v>21</v>
      </c>
      <c r="D8" s="43">
        <v>291105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291105</v>
      </c>
      <c r="O8" s="44">
        <f t="shared" si="2"/>
        <v>9.7106211221562475</v>
      </c>
      <c r="P8" s="9"/>
    </row>
    <row r="9" spans="1:133">
      <c r="A9" s="12"/>
      <c r="B9" s="42">
        <v>515</v>
      </c>
      <c r="C9" s="19" t="s">
        <v>22</v>
      </c>
      <c r="D9" s="43">
        <v>725387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725387</v>
      </c>
      <c r="O9" s="44">
        <f t="shared" si="2"/>
        <v>24.197311361665221</v>
      </c>
      <c r="P9" s="9"/>
    </row>
    <row r="10" spans="1:133">
      <c r="A10" s="12"/>
      <c r="B10" s="42">
        <v>517</v>
      </c>
      <c r="C10" s="19" t="s">
        <v>23</v>
      </c>
      <c r="D10" s="43">
        <v>153423</v>
      </c>
      <c r="E10" s="43">
        <v>0</v>
      </c>
      <c r="F10" s="43">
        <v>549039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702462</v>
      </c>
      <c r="O10" s="44">
        <f t="shared" si="2"/>
        <v>23.432583894856229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6306601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6306601</v>
      </c>
      <c r="O11" s="41">
        <f t="shared" si="2"/>
        <v>210.37430782573887</v>
      </c>
      <c r="P11" s="10"/>
    </row>
    <row r="12" spans="1:133">
      <c r="A12" s="12"/>
      <c r="B12" s="42">
        <v>521</v>
      </c>
      <c r="C12" s="19" t="s">
        <v>25</v>
      </c>
      <c r="D12" s="43">
        <v>6306601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6306601</v>
      </c>
      <c r="O12" s="44">
        <f t="shared" si="2"/>
        <v>210.37430782573887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1340560</v>
      </c>
      <c r="H13" s="29">
        <f t="shared" si="4"/>
        <v>0</v>
      </c>
      <c r="I13" s="29">
        <f t="shared" si="4"/>
        <v>877397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2217957</v>
      </c>
      <c r="O13" s="41">
        <f t="shared" si="2"/>
        <v>73.986156514777505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877397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877397</v>
      </c>
      <c r="O14" s="44">
        <f t="shared" si="2"/>
        <v>29.268029888584962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1340560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1340560</v>
      </c>
      <c r="O15" s="44">
        <f t="shared" si="2"/>
        <v>44.718126626192543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1577269</v>
      </c>
      <c r="E16" s="29">
        <f t="shared" si="5"/>
        <v>1709225</v>
      </c>
      <c r="F16" s="29">
        <f t="shared" si="5"/>
        <v>0</v>
      </c>
      <c r="G16" s="29">
        <f t="shared" si="5"/>
        <v>755120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4041614</v>
      </c>
      <c r="O16" s="41">
        <f t="shared" si="2"/>
        <v>134.8193341783975</v>
      </c>
      <c r="P16" s="10"/>
    </row>
    <row r="17" spans="1:119">
      <c r="A17" s="12"/>
      <c r="B17" s="42">
        <v>541</v>
      </c>
      <c r="C17" s="19" t="s">
        <v>30</v>
      </c>
      <c r="D17" s="43">
        <v>1577269</v>
      </c>
      <c r="E17" s="43">
        <v>1709225</v>
      </c>
      <c r="F17" s="43">
        <v>0</v>
      </c>
      <c r="G17" s="43">
        <v>755120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4041614</v>
      </c>
      <c r="O17" s="44">
        <f t="shared" si="2"/>
        <v>134.8193341783975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2209438</v>
      </c>
      <c r="E18" s="29">
        <f t="shared" si="6"/>
        <v>0</v>
      </c>
      <c r="F18" s="29">
        <f t="shared" si="6"/>
        <v>0</v>
      </c>
      <c r="G18" s="29">
        <f t="shared" si="6"/>
        <v>1380568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3590006</v>
      </c>
      <c r="O18" s="41">
        <f t="shared" si="2"/>
        <v>119.75468677029822</v>
      </c>
      <c r="P18" s="9"/>
    </row>
    <row r="19" spans="1:119">
      <c r="A19" s="12"/>
      <c r="B19" s="42">
        <v>572</v>
      </c>
      <c r="C19" s="19" t="s">
        <v>33</v>
      </c>
      <c r="D19" s="43">
        <v>2002831</v>
      </c>
      <c r="E19" s="43">
        <v>0</v>
      </c>
      <c r="F19" s="43">
        <v>0</v>
      </c>
      <c r="G19" s="43">
        <v>1380568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3383399</v>
      </c>
      <c r="O19" s="44">
        <f t="shared" si="2"/>
        <v>112.86273267062512</v>
      </c>
      <c r="P19" s="9"/>
    </row>
    <row r="20" spans="1:119">
      <c r="A20" s="12"/>
      <c r="B20" s="42">
        <v>574</v>
      </c>
      <c r="C20" s="19" t="s">
        <v>42</v>
      </c>
      <c r="D20" s="43">
        <v>206607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206607</v>
      </c>
      <c r="O20" s="44">
        <f t="shared" si="2"/>
        <v>6.8919540996730939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SUM(D22:D22)</f>
        <v>297050</v>
      </c>
      <c r="E21" s="29">
        <f t="shared" si="7"/>
        <v>301611</v>
      </c>
      <c r="F21" s="29">
        <f t="shared" si="7"/>
        <v>363621</v>
      </c>
      <c r="G21" s="29">
        <f t="shared" si="7"/>
        <v>47486</v>
      </c>
      <c r="H21" s="29">
        <f t="shared" si="7"/>
        <v>0</v>
      </c>
      <c r="I21" s="29">
        <f t="shared" si="7"/>
        <v>277495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1287263</v>
      </c>
      <c r="O21" s="41">
        <f t="shared" si="2"/>
        <v>42.940256187871107</v>
      </c>
      <c r="P21" s="9"/>
    </row>
    <row r="22" spans="1:119" ht="15.75" thickBot="1">
      <c r="A22" s="12"/>
      <c r="B22" s="42">
        <v>581</v>
      </c>
      <c r="C22" s="19" t="s">
        <v>38</v>
      </c>
      <c r="D22" s="43">
        <v>297050</v>
      </c>
      <c r="E22" s="43">
        <v>301611</v>
      </c>
      <c r="F22" s="43">
        <v>363621</v>
      </c>
      <c r="G22" s="43">
        <v>47486</v>
      </c>
      <c r="H22" s="43">
        <v>0</v>
      </c>
      <c r="I22" s="43">
        <v>277495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1287263</v>
      </c>
      <c r="O22" s="44">
        <f t="shared" si="2"/>
        <v>42.940256187871107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15133592</v>
      </c>
      <c r="E23" s="14">
        <f t="shared" ref="E23:M23" si="8">SUM(E5,E11,E13,E16,E18,E21)</f>
        <v>2010836</v>
      </c>
      <c r="F23" s="14">
        <f t="shared" si="8"/>
        <v>916210</v>
      </c>
      <c r="G23" s="14">
        <f t="shared" si="8"/>
        <v>6692706</v>
      </c>
      <c r="H23" s="14">
        <f t="shared" si="8"/>
        <v>0</v>
      </c>
      <c r="I23" s="14">
        <f t="shared" si="8"/>
        <v>1154892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25908236</v>
      </c>
      <c r="O23" s="35">
        <f t="shared" si="2"/>
        <v>864.24164387217297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49</v>
      </c>
      <c r="M25" s="90"/>
      <c r="N25" s="90"/>
      <c r="O25" s="39">
        <v>29978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5391994</v>
      </c>
      <c r="E5" s="24">
        <f t="shared" si="0"/>
        <v>10098</v>
      </c>
      <c r="F5" s="24">
        <f t="shared" si="0"/>
        <v>552049</v>
      </c>
      <c r="G5" s="24">
        <f t="shared" si="0"/>
        <v>1586472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7540613</v>
      </c>
      <c r="O5" s="30">
        <f t="shared" ref="O5:O23" si="2">(N5/O$25)</f>
        <v>256.06536946481936</v>
      </c>
      <c r="P5" s="6"/>
    </row>
    <row r="6" spans="1:133">
      <c r="A6" s="12"/>
      <c r="B6" s="42">
        <v>511</v>
      </c>
      <c r="C6" s="19" t="s">
        <v>19</v>
      </c>
      <c r="D6" s="43">
        <v>404915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404915</v>
      </c>
      <c r="O6" s="44">
        <f t="shared" si="2"/>
        <v>13.750169790817713</v>
      </c>
      <c r="P6" s="9"/>
    </row>
    <row r="7" spans="1:133">
      <c r="A7" s="12"/>
      <c r="B7" s="42">
        <v>513</v>
      </c>
      <c r="C7" s="19" t="s">
        <v>20</v>
      </c>
      <c r="D7" s="43">
        <v>2690539</v>
      </c>
      <c r="E7" s="43">
        <v>10098</v>
      </c>
      <c r="F7" s="43">
        <v>3550</v>
      </c>
      <c r="G7" s="43">
        <v>40630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2744817</v>
      </c>
      <c r="O7" s="44">
        <f t="shared" si="2"/>
        <v>93.208944580277105</v>
      </c>
      <c r="P7" s="9"/>
    </row>
    <row r="8" spans="1:133">
      <c r="A8" s="12"/>
      <c r="B8" s="42">
        <v>514</v>
      </c>
      <c r="C8" s="19" t="s">
        <v>21</v>
      </c>
      <c r="D8" s="43">
        <v>458525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458525</v>
      </c>
      <c r="O8" s="44">
        <f t="shared" si="2"/>
        <v>15.570666938331975</v>
      </c>
      <c r="P8" s="9"/>
    </row>
    <row r="9" spans="1:133">
      <c r="A9" s="12"/>
      <c r="B9" s="42">
        <v>515</v>
      </c>
      <c r="C9" s="19" t="s">
        <v>22</v>
      </c>
      <c r="D9" s="43">
        <v>1632903</v>
      </c>
      <c r="E9" s="43">
        <v>0</v>
      </c>
      <c r="F9" s="43">
        <v>0</v>
      </c>
      <c r="G9" s="43">
        <v>1545842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3178745</v>
      </c>
      <c r="O9" s="44">
        <f t="shared" si="2"/>
        <v>107.94434256995382</v>
      </c>
      <c r="P9" s="9"/>
    </row>
    <row r="10" spans="1:133">
      <c r="A10" s="12"/>
      <c r="B10" s="42">
        <v>517</v>
      </c>
      <c r="C10" s="19" t="s">
        <v>23</v>
      </c>
      <c r="D10" s="43">
        <v>205112</v>
      </c>
      <c r="E10" s="43">
        <v>0</v>
      </c>
      <c r="F10" s="43">
        <v>548499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753611</v>
      </c>
      <c r="O10" s="44">
        <f t="shared" si="2"/>
        <v>25.591245585438738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6234271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6234271</v>
      </c>
      <c r="O11" s="41">
        <f t="shared" si="2"/>
        <v>211.70439418636241</v>
      </c>
      <c r="P11" s="10"/>
    </row>
    <row r="12" spans="1:133">
      <c r="A12" s="12"/>
      <c r="B12" s="42">
        <v>521</v>
      </c>
      <c r="C12" s="19" t="s">
        <v>25</v>
      </c>
      <c r="D12" s="43">
        <v>6234271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6234271</v>
      </c>
      <c r="O12" s="44">
        <f t="shared" si="2"/>
        <v>211.70439418636241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863715</v>
      </c>
      <c r="H13" s="29">
        <f t="shared" si="4"/>
        <v>0</v>
      </c>
      <c r="I13" s="29">
        <f t="shared" si="4"/>
        <v>892995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1756710</v>
      </c>
      <c r="O13" s="41">
        <f t="shared" si="2"/>
        <v>59.654645476772615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892995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892995</v>
      </c>
      <c r="O14" s="44">
        <f t="shared" si="2"/>
        <v>30.324470252648737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863715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863715</v>
      </c>
      <c r="O15" s="44">
        <f t="shared" si="2"/>
        <v>29.330175224123881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1347822</v>
      </c>
      <c r="E16" s="29">
        <f t="shared" si="5"/>
        <v>671120</v>
      </c>
      <c r="F16" s="29">
        <f t="shared" si="5"/>
        <v>0</v>
      </c>
      <c r="G16" s="29">
        <f t="shared" si="5"/>
        <v>839991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2858933</v>
      </c>
      <c r="O16" s="41">
        <f t="shared" si="2"/>
        <v>97.084114371094813</v>
      </c>
      <c r="P16" s="10"/>
    </row>
    <row r="17" spans="1:119">
      <c r="A17" s="12"/>
      <c r="B17" s="42">
        <v>541</v>
      </c>
      <c r="C17" s="19" t="s">
        <v>30</v>
      </c>
      <c r="D17" s="43">
        <v>1347822</v>
      </c>
      <c r="E17" s="43">
        <v>671120</v>
      </c>
      <c r="F17" s="43">
        <v>0</v>
      </c>
      <c r="G17" s="43">
        <v>839991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2858933</v>
      </c>
      <c r="O17" s="44">
        <f t="shared" si="2"/>
        <v>97.084114371094813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2296770</v>
      </c>
      <c r="E18" s="29">
        <f t="shared" si="6"/>
        <v>0</v>
      </c>
      <c r="F18" s="29">
        <f t="shared" si="6"/>
        <v>0</v>
      </c>
      <c r="G18" s="29">
        <f t="shared" si="6"/>
        <v>1324983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3621753</v>
      </c>
      <c r="O18" s="41">
        <f t="shared" si="2"/>
        <v>122.98808068459658</v>
      </c>
      <c r="P18" s="9"/>
    </row>
    <row r="19" spans="1:119">
      <c r="A19" s="12"/>
      <c r="B19" s="42">
        <v>572</v>
      </c>
      <c r="C19" s="19" t="s">
        <v>33</v>
      </c>
      <c r="D19" s="43">
        <v>2134566</v>
      </c>
      <c r="E19" s="43">
        <v>0</v>
      </c>
      <c r="F19" s="43">
        <v>0</v>
      </c>
      <c r="G19" s="43">
        <v>1324983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3459549</v>
      </c>
      <c r="O19" s="44">
        <f t="shared" si="2"/>
        <v>117.47993072534638</v>
      </c>
      <c r="P19" s="9"/>
    </row>
    <row r="20" spans="1:119">
      <c r="A20" s="12"/>
      <c r="B20" s="42">
        <v>574</v>
      </c>
      <c r="C20" s="19" t="s">
        <v>42</v>
      </c>
      <c r="D20" s="43">
        <v>162204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162204</v>
      </c>
      <c r="O20" s="44">
        <f t="shared" si="2"/>
        <v>5.5081499592502041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SUM(D22:D22)</f>
        <v>4126300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700000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4826300</v>
      </c>
      <c r="O21" s="41">
        <f t="shared" si="2"/>
        <v>163.89228470524313</v>
      </c>
      <c r="P21" s="9"/>
    </row>
    <row r="22" spans="1:119" ht="15.75" thickBot="1">
      <c r="A22" s="12"/>
      <c r="B22" s="42">
        <v>581</v>
      </c>
      <c r="C22" s="19" t="s">
        <v>38</v>
      </c>
      <c r="D22" s="43">
        <v>4126300</v>
      </c>
      <c r="E22" s="43">
        <v>0</v>
      </c>
      <c r="F22" s="43">
        <v>0</v>
      </c>
      <c r="G22" s="43">
        <v>0</v>
      </c>
      <c r="H22" s="43">
        <v>0</v>
      </c>
      <c r="I22" s="43">
        <v>700000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4826300</v>
      </c>
      <c r="O22" s="44">
        <f t="shared" si="2"/>
        <v>163.89228470524313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19397157</v>
      </c>
      <c r="E23" s="14">
        <f t="shared" ref="E23:M23" si="8">SUM(E5,E11,E13,E16,E18,E21)</f>
        <v>681218</v>
      </c>
      <c r="F23" s="14">
        <f t="shared" si="8"/>
        <v>552049</v>
      </c>
      <c r="G23" s="14">
        <f t="shared" si="8"/>
        <v>4615161</v>
      </c>
      <c r="H23" s="14">
        <f t="shared" si="8"/>
        <v>0</v>
      </c>
      <c r="I23" s="14">
        <f t="shared" si="8"/>
        <v>1592995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26838580</v>
      </c>
      <c r="O23" s="35">
        <f t="shared" si="2"/>
        <v>911.38888888888891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45</v>
      </c>
      <c r="M25" s="90"/>
      <c r="N25" s="90"/>
      <c r="O25" s="39">
        <v>29448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5198683</v>
      </c>
      <c r="E5" s="24">
        <f t="shared" si="0"/>
        <v>475706</v>
      </c>
      <c r="F5" s="24">
        <f t="shared" si="0"/>
        <v>241430</v>
      </c>
      <c r="G5" s="24">
        <f t="shared" si="0"/>
        <v>2801521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8717340</v>
      </c>
      <c r="O5" s="30">
        <f t="shared" ref="O5:O23" si="2">(N5/O$25)</f>
        <v>296.82113793455687</v>
      </c>
      <c r="P5" s="6"/>
    </row>
    <row r="6" spans="1:133">
      <c r="A6" s="12"/>
      <c r="B6" s="42">
        <v>511</v>
      </c>
      <c r="C6" s="19" t="s">
        <v>19</v>
      </c>
      <c r="D6" s="43">
        <v>338262</v>
      </c>
      <c r="E6" s="43">
        <v>467713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805975</v>
      </c>
      <c r="O6" s="44">
        <f t="shared" si="2"/>
        <v>27.443052197895739</v>
      </c>
      <c r="P6" s="9"/>
    </row>
    <row r="7" spans="1:133">
      <c r="A7" s="12"/>
      <c r="B7" s="42">
        <v>513</v>
      </c>
      <c r="C7" s="19" t="s">
        <v>20</v>
      </c>
      <c r="D7" s="43">
        <v>2884315</v>
      </c>
      <c r="E7" s="43">
        <v>7993</v>
      </c>
      <c r="F7" s="43">
        <v>700</v>
      </c>
      <c r="G7" s="43">
        <v>31915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2924923</v>
      </c>
      <c r="O7" s="44">
        <f t="shared" si="2"/>
        <v>99.592189042868327</v>
      </c>
      <c r="P7" s="9"/>
    </row>
    <row r="8" spans="1:133">
      <c r="A8" s="12"/>
      <c r="B8" s="42">
        <v>514</v>
      </c>
      <c r="C8" s="19" t="s">
        <v>21</v>
      </c>
      <c r="D8" s="43">
        <v>364973</v>
      </c>
      <c r="E8" s="43">
        <v>0</v>
      </c>
      <c r="F8" s="43">
        <v>0</v>
      </c>
      <c r="G8" s="43">
        <v>110229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475202</v>
      </c>
      <c r="O8" s="44">
        <f t="shared" si="2"/>
        <v>16.180394293302463</v>
      </c>
      <c r="P8" s="9"/>
    </row>
    <row r="9" spans="1:133">
      <c r="A9" s="12"/>
      <c r="B9" s="42">
        <v>515</v>
      </c>
      <c r="C9" s="19" t="s">
        <v>22</v>
      </c>
      <c r="D9" s="43">
        <v>1472438</v>
      </c>
      <c r="E9" s="43">
        <v>0</v>
      </c>
      <c r="F9" s="43">
        <v>0</v>
      </c>
      <c r="G9" s="43">
        <v>2417117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3889555</v>
      </c>
      <c r="O9" s="44">
        <f t="shared" si="2"/>
        <v>132.43743402907828</v>
      </c>
      <c r="P9" s="9"/>
    </row>
    <row r="10" spans="1:133">
      <c r="A10" s="12"/>
      <c r="B10" s="42">
        <v>517</v>
      </c>
      <c r="C10" s="19" t="s">
        <v>23</v>
      </c>
      <c r="D10" s="43">
        <v>138695</v>
      </c>
      <c r="E10" s="43">
        <v>0</v>
      </c>
      <c r="F10" s="43">
        <v>240730</v>
      </c>
      <c r="G10" s="43">
        <v>242260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621685</v>
      </c>
      <c r="O10" s="44">
        <f t="shared" si="2"/>
        <v>21.168068371412033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6558600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6558600</v>
      </c>
      <c r="O11" s="41">
        <f t="shared" si="2"/>
        <v>223.31710306786067</v>
      </c>
      <c r="P11" s="10"/>
    </row>
    <row r="12" spans="1:133">
      <c r="A12" s="12"/>
      <c r="B12" s="42">
        <v>521</v>
      </c>
      <c r="C12" s="19" t="s">
        <v>25</v>
      </c>
      <c r="D12" s="43">
        <v>6558600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6558600</v>
      </c>
      <c r="O12" s="44">
        <f t="shared" si="2"/>
        <v>223.31710306786067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538755</v>
      </c>
      <c r="H13" s="29">
        <f t="shared" si="4"/>
        <v>0</v>
      </c>
      <c r="I13" s="29">
        <f t="shared" si="4"/>
        <v>630757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1169512</v>
      </c>
      <c r="O13" s="41">
        <f t="shared" si="2"/>
        <v>39.821308182096772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630757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630757</v>
      </c>
      <c r="O14" s="44">
        <f t="shared" si="2"/>
        <v>21.476965507848412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538755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538755</v>
      </c>
      <c r="O15" s="44">
        <f t="shared" si="2"/>
        <v>18.344342674248356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1004199</v>
      </c>
      <c r="E16" s="29">
        <f t="shared" si="5"/>
        <v>467399</v>
      </c>
      <c r="F16" s="29">
        <f t="shared" si="5"/>
        <v>0</v>
      </c>
      <c r="G16" s="29">
        <f t="shared" si="5"/>
        <v>164077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1635675</v>
      </c>
      <c r="O16" s="41">
        <f t="shared" si="2"/>
        <v>55.693928972726347</v>
      </c>
      <c r="P16" s="10"/>
    </row>
    <row r="17" spans="1:119">
      <c r="A17" s="12"/>
      <c r="B17" s="42">
        <v>541</v>
      </c>
      <c r="C17" s="19" t="s">
        <v>30</v>
      </c>
      <c r="D17" s="43">
        <v>1004199</v>
      </c>
      <c r="E17" s="43">
        <v>467399</v>
      </c>
      <c r="F17" s="43">
        <v>0</v>
      </c>
      <c r="G17" s="43">
        <v>164077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1635675</v>
      </c>
      <c r="O17" s="44">
        <f t="shared" si="2"/>
        <v>55.693928972726347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2236959</v>
      </c>
      <c r="E18" s="29">
        <f t="shared" si="6"/>
        <v>0</v>
      </c>
      <c r="F18" s="29">
        <f t="shared" si="6"/>
        <v>0</v>
      </c>
      <c r="G18" s="29">
        <f t="shared" si="6"/>
        <v>122028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2358987</v>
      </c>
      <c r="O18" s="41">
        <f t="shared" si="2"/>
        <v>80.322346692090292</v>
      </c>
      <c r="P18" s="9"/>
    </row>
    <row r="19" spans="1:119">
      <c r="A19" s="12"/>
      <c r="B19" s="42">
        <v>572</v>
      </c>
      <c r="C19" s="19" t="s">
        <v>33</v>
      </c>
      <c r="D19" s="43">
        <v>2059470</v>
      </c>
      <c r="E19" s="43">
        <v>0</v>
      </c>
      <c r="F19" s="43">
        <v>0</v>
      </c>
      <c r="G19" s="43">
        <v>122028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2181498</v>
      </c>
      <c r="O19" s="44">
        <f t="shared" si="2"/>
        <v>74.278933569409915</v>
      </c>
      <c r="P19" s="9"/>
    </row>
    <row r="20" spans="1:119">
      <c r="A20" s="12"/>
      <c r="B20" s="42">
        <v>574</v>
      </c>
      <c r="C20" s="19" t="s">
        <v>42</v>
      </c>
      <c r="D20" s="43">
        <v>177489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177489</v>
      </c>
      <c r="O20" s="44">
        <f t="shared" si="2"/>
        <v>6.0434131226803771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SUM(D22:D22)</f>
        <v>1425816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1600000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3025816</v>
      </c>
      <c r="O21" s="41">
        <f t="shared" si="2"/>
        <v>103.02754605195955</v>
      </c>
      <c r="P21" s="9"/>
    </row>
    <row r="22" spans="1:119" ht="15.75" thickBot="1">
      <c r="A22" s="12"/>
      <c r="B22" s="42">
        <v>581</v>
      </c>
      <c r="C22" s="19" t="s">
        <v>38</v>
      </c>
      <c r="D22" s="43">
        <v>1425816</v>
      </c>
      <c r="E22" s="43">
        <v>0</v>
      </c>
      <c r="F22" s="43">
        <v>0</v>
      </c>
      <c r="G22" s="43">
        <v>0</v>
      </c>
      <c r="H22" s="43">
        <v>0</v>
      </c>
      <c r="I22" s="43">
        <v>1600000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3025816</v>
      </c>
      <c r="O22" s="44">
        <f t="shared" si="2"/>
        <v>103.02754605195955</v>
      </c>
      <c r="P22" s="9"/>
    </row>
    <row r="23" spans="1:119" ht="16.5" thickBot="1">
      <c r="A23" s="13" t="s">
        <v>10</v>
      </c>
      <c r="B23" s="21"/>
      <c r="C23" s="20"/>
      <c r="D23" s="14">
        <f>SUM(D5,D11,D13,D16,D18,D21)</f>
        <v>16424257</v>
      </c>
      <c r="E23" s="14">
        <f t="shared" ref="E23:M23" si="8">SUM(E5,E11,E13,E16,E18,E21)</f>
        <v>943105</v>
      </c>
      <c r="F23" s="14">
        <f t="shared" si="8"/>
        <v>241430</v>
      </c>
      <c r="G23" s="14">
        <f t="shared" si="8"/>
        <v>3626381</v>
      </c>
      <c r="H23" s="14">
        <f t="shared" si="8"/>
        <v>0</v>
      </c>
      <c r="I23" s="14">
        <f t="shared" si="8"/>
        <v>2230757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23465930</v>
      </c>
      <c r="O23" s="35">
        <f t="shared" si="2"/>
        <v>799.00337090129051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43</v>
      </c>
      <c r="M25" s="90"/>
      <c r="N25" s="90"/>
      <c r="O25" s="39">
        <v>29369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4421306</v>
      </c>
      <c r="E5" s="24">
        <f t="shared" si="0"/>
        <v>0</v>
      </c>
      <c r="F5" s="24">
        <f t="shared" si="0"/>
        <v>0</v>
      </c>
      <c r="G5" s="24">
        <f t="shared" si="0"/>
        <v>8950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4430256</v>
      </c>
      <c r="O5" s="30">
        <f t="shared" ref="O5:O22" si="2">(N5/O$24)</f>
        <v>150.88913865331563</v>
      </c>
      <c r="P5" s="6"/>
    </row>
    <row r="6" spans="1:133">
      <c r="A6" s="12"/>
      <c r="B6" s="42">
        <v>511</v>
      </c>
      <c r="C6" s="19" t="s">
        <v>19</v>
      </c>
      <c r="D6" s="43">
        <v>191879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191879</v>
      </c>
      <c r="O6" s="44">
        <f t="shared" si="2"/>
        <v>6.5351656959912807</v>
      </c>
      <c r="P6" s="9"/>
    </row>
    <row r="7" spans="1:133">
      <c r="A7" s="12"/>
      <c r="B7" s="42">
        <v>513</v>
      </c>
      <c r="C7" s="19" t="s">
        <v>20</v>
      </c>
      <c r="D7" s="43">
        <v>2008701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2008701</v>
      </c>
      <c r="O7" s="44">
        <f t="shared" si="2"/>
        <v>68.413916419740474</v>
      </c>
      <c r="P7" s="9"/>
    </row>
    <row r="8" spans="1:133">
      <c r="A8" s="12"/>
      <c r="B8" s="42">
        <v>514</v>
      </c>
      <c r="C8" s="19" t="s">
        <v>21</v>
      </c>
      <c r="D8" s="43">
        <v>460774</v>
      </c>
      <c r="E8" s="43">
        <v>0</v>
      </c>
      <c r="F8" s="43">
        <v>0</v>
      </c>
      <c r="G8" s="43">
        <v>8950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469724</v>
      </c>
      <c r="O8" s="44">
        <f t="shared" si="2"/>
        <v>15.998228943155887</v>
      </c>
      <c r="P8" s="9"/>
    </row>
    <row r="9" spans="1:133">
      <c r="A9" s="12"/>
      <c r="B9" s="42">
        <v>515</v>
      </c>
      <c r="C9" s="19" t="s">
        <v>22</v>
      </c>
      <c r="D9" s="43">
        <v>1621257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1621257</v>
      </c>
      <c r="O9" s="44">
        <f t="shared" si="2"/>
        <v>55.218044344538676</v>
      </c>
      <c r="P9" s="9"/>
    </row>
    <row r="10" spans="1:133">
      <c r="A10" s="12"/>
      <c r="B10" s="42">
        <v>517</v>
      </c>
      <c r="C10" s="19" t="s">
        <v>23</v>
      </c>
      <c r="D10" s="43">
        <v>138695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138695</v>
      </c>
      <c r="O10" s="44">
        <f t="shared" si="2"/>
        <v>4.7237832498893093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6554129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6554129</v>
      </c>
      <c r="O11" s="41">
        <f t="shared" si="2"/>
        <v>223.22567351248256</v>
      </c>
      <c r="P11" s="10"/>
    </row>
    <row r="12" spans="1:133">
      <c r="A12" s="12"/>
      <c r="B12" s="42">
        <v>521</v>
      </c>
      <c r="C12" s="19" t="s">
        <v>25</v>
      </c>
      <c r="D12" s="43">
        <v>6554129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6554129</v>
      </c>
      <c r="O12" s="44">
        <f t="shared" si="2"/>
        <v>223.22567351248256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216363</v>
      </c>
      <c r="H13" s="29">
        <f t="shared" si="4"/>
        <v>0</v>
      </c>
      <c r="I13" s="29">
        <f t="shared" si="4"/>
        <v>686953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903316</v>
      </c>
      <c r="O13" s="41">
        <f t="shared" si="2"/>
        <v>30.765845849936991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686953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686953</v>
      </c>
      <c r="O14" s="44">
        <f t="shared" si="2"/>
        <v>23.396784850652224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216363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216363</v>
      </c>
      <c r="O15" s="44">
        <f t="shared" si="2"/>
        <v>7.3690609992847653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907599</v>
      </c>
      <c r="E16" s="29">
        <f t="shared" si="5"/>
        <v>262946</v>
      </c>
      <c r="F16" s="29">
        <f t="shared" si="5"/>
        <v>0</v>
      </c>
      <c r="G16" s="29">
        <f t="shared" si="5"/>
        <v>103571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1274116</v>
      </c>
      <c r="O16" s="41">
        <f t="shared" si="2"/>
        <v>43.394843499880793</v>
      </c>
      <c r="P16" s="10"/>
    </row>
    <row r="17" spans="1:119">
      <c r="A17" s="12"/>
      <c r="B17" s="42">
        <v>541</v>
      </c>
      <c r="C17" s="19" t="s">
        <v>30</v>
      </c>
      <c r="D17" s="43">
        <v>907599</v>
      </c>
      <c r="E17" s="43">
        <v>262946</v>
      </c>
      <c r="F17" s="43">
        <v>0</v>
      </c>
      <c r="G17" s="43">
        <v>103571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1274116</v>
      </c>
      <c r="O17" s="44">
        <f t="shared" si="2"/>
        <v>43.394843499880793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2298468</v>
      </c>
      <c r="E18" s="29">
        <f t="shared" si="6"/>
        <v>0</v>
      </c>
      <c r="F18" s="29">
        <f t="shared" si="6"/>
        <v>0</v>
      </c>
      <c r="G18" s="29">
        <f t="shared" si="6"/>
        <v>310988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2609456</v>
      </c>
      <c r="O18" s="41">
        <f t="shared" si="2"/>
        <v>88.874902080991788</v>
      </c>
      <c r="P18" s="9"/>
    </row>
    <row r="19" spans="1:119">
      <c r="A19" s="12"/>
      <c r="B19" s="42">
        <v>572</v>
      </c>
      <c r="C19" s="19" t="s">
        <v>33</v>
      </c>
      <c r="D19" s="43">
        <v>2298468</v>
      </c>
      <c r="E19" s="43">
        <v>0</v>
      </c>
      <c r="F19" s="43">
        <v>0</v>
      </c>
      <c r="G19" s="43">
        <v>310988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2609456</v>
      </c>
      <c r="O19" s="44">
        <f t="shared" si="2"/>
        <v>88.874902080991788</v>
      </c>
      <c r="P19" s="9"/>
    </row>
    <row r="20" spans="1:119" ht="15.75">
      <c r="A20" s="26" t="s">
        <v>37</v>
      </c>
      <c r="B20" s="27"/>
      <c r="C20" s="28"/>
      <c r="D20" s="29">
        <f t="shared" ref="D20:M20" si="7">SUM(D21:D21)</f>
        <v>853158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853158</v>
      </c>
      <c r="O20" s="41">
        <f t="shared" si="2"/>
        <v>29.057525288648208</v>
      </c>
      <c r="P20" s="9"/>
    </row>
    <row r="21" spans="1:119" ht="15.75" thickBot="1">
      <c r="A21" s="12"/>
      <c r="B21" s="42">
        <v>581</v>
      </c>
      <c r="C21" s="19" t="s">
        <v>38</v>
      </c>
      <c r="D21" s="43">
        <v>853158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853158</v>
      </c>
      <c r="O21" s="44">
        <f t="shared" si="2"/>
        <v>29.057525288648208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15034660</v>
      </c>
      <c r="E22" s="14">
        <f t="shared" ref="E22:M22" si="8">SUM(E5,E11,E13,E16,E18,E20)</f>
        <v>262946</v>
      </c>
      <c r="F22" s="14">
        <f t="shared" si="8"/>
        <v>0</v>
      </c>
      <c r="G22" s="14">
        <f t="shared" si="8"/>
        <v>639872</v>
      </c>
      <c r="H22" s="14">
        <f t="shared" si="8"/>
        <v>0</v>
      </c>
      <c r="I22" s="14">
        <f t="shared" si="8"/>
        <v>686953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16624431</v>
      </c>
      <c r="O22" s="35">
        <f t="shared" si="2"/>
        <v>566.20792888525591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39</v>
      </c>
      <c r="M24" s="90"/>
      <c r="N24" s="90"/>
      <c r="O24" s="39">
        <v>29361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thickBot="1">
      <c r="A26" s="94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4999150</v>
      </c>
      <c r="E5" s="24">
        <f t="shared" si="0"/>
        <v>0</v>
      </c>
      <c r="F5" s="24">
        <f t="shared" si="0"/>
        <v>0</v>
      </c>
      <c r="G5" s="24">
        <f t="shared" si="0"/>
        <v>30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4999180</v>
      </c>
      <c r="O5" s="30">
        <f t="shared" ref="O5:O21" si="2">(N5/O$23)</f>
        <v>187.27729077695363</v>
      </c>
      <c r="P5" s="6"/>
    </row>
    <row r="6" spans="1:133">
      <c r="A6" s="12"/>
      <c r="B6" s="42">
        <v>511</v>
      </c>
      <c r="C6" s="19" t="s">
        <v>19</v>
      </c>
      <c r="D6" s="43">
        <v>218440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218440</v>
      </c>
      <c r="O6" s="44">
        <f t="shared" si="2"/>
        <v>8.1831123098823699</v>
      </c>
      <c r="P6" s="9"/>
    </row>
    <row r="7" spans="1:133">
      <c r="A7" s="12"/>
      <c r="B7" s="42">
        <v>513</v>
      </c>
      <c r="C7" s="19" t="s">
        <v>20</v>
      </c>
      <c r="D7" s="43">
        <v>2169543</v>
      </c>
      <c r="E7" s="43">
        <v>0</v>
      </c>
      <c r="F7" s="43">
        <v>0</v>
      </c>
      <c r="G7" s="43">
        <v>30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2169573</v>
      </c>
      <c r="O7" s="44">
        <f t="shared" si="2"/>
        <v>81.275679928073728</v>
      </c>
      <c r="P7" s="9"/>
    </row>
    <row r="8" spans="1:133">
      <c r="A8" s="12"/>
      <c r="B8" s="42">
        <v>514</v>
      </c>
      <c r="C8" s="19" t="s">
        <v>21</v>
      </c>
      <c r="D8" s="43">
        <v>669680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669680</v>
      </c>
      <c r="O8" s="44">
        <f t="shared" si="2"/>
        <v>25.087285532329361</v>
      </c>
      <c r="P8" s="9"/>
    </row>
    <row r="9" spans="1:133">
      <c r="A9" s="12"/>
      <c r="B9" s="42">
        <v>515</v>
      </c>
      <c r="C9" s="19" t="s">
        <v>22</v>
      </c>
      <c r="D9" s="43">
        <v>1802793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1802793</v>
      </c>
      <c r="O9" s="44">
        <f t="shared" si="2"/>
        <v>67.535513598561479</v>
      </c>
      <c r="P9" s="9"/>
    </row>
    <row r="10" spans="1:133">
      <c r="A10" s="12"/>
      <c r="B10" s="42">
        <v>517</v>
      </c>
      <c r="C10" s="19" t="s">
        <v>23</v>
      </c>
      <c r="D10" s="43">
        <v>138694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138694</v>
      </c>
      <c r="O10" s="44">
        <f t="shared" si="2"/>
        <v>5.195699408106691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6522952</v>
      </c>
      <c r="E11" s="29">
        <f t="shared" si="3"/>
        <v>11694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6534646</v>
      </c>
      <c r="O11" s="41">
        <f t="shared" si="2"/>
        <v>244.79830673559601</v>
      </c>
      <c r="P11" s="10"/>
    </row>
    <row r="12" spans="1:133">
      <c r="A12" s="12"/>
      <c r="B12" s="42">
        <v>521</v>
      </c>
      <c r="C12" s="19" t="s">
        <v>25</v>
      </c>
      <c r="D12" s="43">
        <v>6522952</v>
      </c>
      <c r="E12" s="43">
        <v>11694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6534646</v>
      </c>
      <c r="O12" s="44">
        <f t="shared" si="2"/>
        <v>244.79830673559601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192075</v>
      </c>
      <c r="H13" s="29">
        <f t="shared" si="4"/>
        <v>0</v>
      </c>
      <c r="I13" s="29">
        <f t="shared" si="4"/>
        <v>876730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1068805</v>
      </c>
      <c r="O13" s="41">
        <f t="shared" si="2"/>
        <v>40.039147373941709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876730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876730</v>
      </c>
      <c r="O14" s="44">
        <f t="shared" si="2"/>
        <v>32.843710197048026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192075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192075</v>
      </c>
      <c r="O15" s="44">
        <f t="shared" si="2"/>
        <v>7.1954371768936838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1680156</v>
      </c>
      <c r="E16" s="29">
        <f t="shared" si="5"/>
        <v>354983</v>
      </c>
      <c r="F16" s="29">
        <f t="shared" si="5"/>
        <v>0</v>
      </c>
      <c r="G16" s="29">
        <f t="shared" si="5"/>
        <v>543626</v>
      </c>
      <c r="H16" s="29">
        <f t="shared" si="5"/>
        <v>0</v>
      </c>
      <c r="I16" s="29">
        <f t="shared" si="5"/>
        <v>16742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2595507</v>
      </c>
      <c r="O16" s="41">
        <f t="shared" si="2"/>
        <v>97.231849853899746</v>
      </c>
      <c r="P16" s="10"/>
    </row>
    <row r="17" spans="1:119">
      <c r="A17" s="12"/>
      <c r="B17" s="42">
        <v>541</v>
      </c>
      <c r="C17" s="19" t="s">
        <v>30</v>
      </c>
      <c r="D17" s="43">
        <v>1680156</v>
      </c>
      <c r="E17" s="43">
        <v>316943</v>
      </c>
      <c r="F17" s="43">
        <v>0</v>
      </c>
      <c r="G17" s="43">
        <v>543626</v>
      </c>
      <c r="H17" s="43">
        <v>0</v>
      </c>
      <c r="I17" s="43">
        <v>16742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2557467</v>
      </c>
      <c r="O17" s="44">
        <f t="shared" si="2"/>
        <v>95.806810519217805</v>
      </c>
      <c r="P17" s="9"/>
    </row>
    <row r="18" spans="1:119">
      <c r="A18" s="12"/>
      <c r="B18" s="42">
        <v>544</v>
      </c>
      <c r="C18" s="19" t="s">
        <v>31</v>
      </c>
      <c r="D18" s="43">
        <v>0</v>
      </c>
      <c r="E18" s="43">
        <v>38040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38040</v>
      </c>
      <c r="O18" s="44">
        <f t="shared" si="2"/>
        <v>1.425039334681951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2369582</v>
      </c>
      <c r="E19" s="29">
        <f t="shared" si="6"/>
        <v>0</v>
      </c>
      <c r="F19" s="29">
        <f t="shared" si="6"/>
        <v>0</v>
      </c>
      <c r="G19" s="29">
        <f t="shared" si="6"/>
        <v>2373555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4743137</v>
      </c>
      <c r="O19" s="41">
        <f t="shared" si="2"/>
        <v>177.68550985240128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2369582</v>
      </c>
      <c r="E20" s="43">
        <v>0</v>
      </c>
      <c r="F20" s="43">
        <v>0</v>
      </c>
      <c r="G20" s="43">
        <v>2373555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4743137</v>
      </c>
      <c r="O20" s="44">
        <f t="shared" si="2"/>
        <v>177.68550985240128</v>
      </c>
      <c r="P20" s="9"/>
    </row>
    <row r="21" spans="1:119" ht="16.5" thickBot="1">
      <c r="A21" s="13" t="s">
        <v>10</v>
      </c>
      <c r="B21" s="21"/>
      <c r="C21" s="20"/>
      <c r="D21" s="14">
        <f>SUM(D5,D11,D13,D16,D19)</f>
        <v>15571840</v>
      </c>
      <c r="E21" s="14">
        <f t="shared" ref="E21:M21" si="7">SUM(E5,E11,E13,E16,E19)</f>
        <v>366677</v>
      </c>
      <c r="F21" s="14">
        <f t="shared" si="7"/>
        <v>0</v>
      </c>
      <c r="G21" s="14">
        <f t="shared" si="7"/>
        <v>3109286</v>
      </c>
      <c r="H21" s="14">
        <f t="shared" si="7"/>
        <v>0</v>
      </c>
      <c r="I21" s="14">
        <f t="shared" si="7"/>
        <v>893472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19941275</v>
      </c>
      <c r="O21" s="35">
        <f t="shared" si="2"/>
        <v>747.03210459279239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34</v>
      </c>
      <c r="M23" s="90"/>
      <c r="N23" s="90"/>
      <c r="O23" s="39">
        <v>26694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thickBot="1">
      <c r="A25" s="94" t="s">
        <v>40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4833633</v>
      </c>
      <c r="E5" s="24">
        <f t="shared" si="0"/>
        <v>0</v>
      </c>
      <c r="F5" s="24">
        <f t="shared" si="0"/>
        <v>0</v>
      </c>
      <c r="G5" s="24">
        <f t="shared" si="0"/>
        <v>8000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4841633</v>
      </c>
      <c r="O5" s="30">
        <f t="shared" ref="O5:O23" si="2">(N5/O$25)</f>
        <v>179.11409122858939</v>
      </c>
      <c r="P5" s="6"/>
    </row>
    <row r="6" spans="1:133">
      <c r="A6" s="12"/>
      <c r="B6" s="42">
        <v>511</v>
      </c>
      <c r="C6" s="19" t="s">
        <v>19</v>
      </c>
      <c r="D6" s="43">
        <v>263352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263352</v>
      </c>
      <c r="O6" s="44">
        <f t="shared" si="2"/>
        <v>9.7425918389996671</v>
      </c>
      <c r="P6" s="9"/>
    </row>
    <row r="7" spans="1:133">
      <c r="A7" s="12"/>
      <c r="B7" s="42">
        <v>513</v>
      </c>
      <c r="C7" s="19" t="s">
        <v>20</v>
      </c>
      <c r="D7" s="43">
        <v>2322983</v>
      </c>
      <c r="E7" s="43">
        <v>0</v>
      </c>
      <c r="F7" s="43">
        <v>0</v>
      </c>
      <c r="G7" s="43">
        <v>8000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2330983</v>
      </c>
      <c r="O7" s="44">
        <f t="shared" si="2"/>
        <v>86.233694646886903</v>
      </c>
      <c r="P7" s="9"/>
    </row>
    <row r="8" spans="1:133">
      <c r="A8" s="12"/>
      <c r="B8" s="42">
        <v>514</v>
      </c>
      <c r="C8" s="19" t="s">
        <v>21</v>
      </c>
      <c r="D8" s="43">
        <v>481727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481727</v>
      </c>
      <c r="O8" s="44">
        <f t="shared" si="2"/>
        <v>17.821279271947024</v>
      </c>
      <c r="P8" s="9"/>
    </row>
    <row r="9" spans="1:133">
      <c r="A9" s="12"/>
      <c r="B9" s="42">
        <v>515</v>
      </c>
      <c r="C9" s="19" t="s">
        <v>22</v>
      </c>
      <c r="D9" s="43">
        <v>1697387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1697387</v>
      </c>
      <c r="O9" s="44">
        <f t="shared" si="2"/>
        <v>62.794088269024456</v>
      </c>
      <c r="P9" s="9"/>
    </row>
    <row r="10" spans="1:133">
      <c r="A10" s="12"/>
      <c r="B10" s="42">
        <v>517</v>
      </c>
      <c r="C10" s="19" t="s">
        <v>23</v>
      </c>
      <c r="D10" s="43">
        <v>68184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68184</v>
      </c>
      <c r="O10" s="44">
        <f t="shared" si="2"/>
        <v>2.5224372017313454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6972357</v>
      </c>
      <c r="E11" s="29">
        <f t="shared" si="3"/>
        <v>45597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7017954</v>
      </c>
      <c r="O11" s="41">
        <f t="shared" si="2"/>
        <v>259.62613295845512</v>
      </c>
      <c r="P11" s="10"/>
    </row>
    <row r="12" spans="1:133">
      <c r="A12" s="12"/>
      <c r="B12" s="42">
        <v>521</v>
      </c>
      <c r="C12" s="19" t="s">
        <v>25</v>
      </c>
      <c r="D12" s="43">
        <v>6972357</v>
      </c>
      <c r="E12" s="43">
        <v>45597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7017954</v>
      </c>
      <c r="O12" s="44">
        <f t="shared" si="2"/>
        <v>259.62613295845512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1289078</v>
      </c>
      <c r="H13" s="29">
        <f t="shared" si="4"/>
        <v>0</v>
      </c>
      <c r="I13" s="29">
        <f t="shared" si="4"/>
        <v>647440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1936518</v>
      </c>
      <c r="O13" s="41">
        <f t="shared" si="2"/>
        <v>71.640634826680483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647440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647440</v>
      </c>
      <c r="O14" s="44">
        <f t="shared" si="2"/>
        <v>23.951759091413564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1289078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1289078</v>
      </c>
      <c r="O15" s="44">
        <f t="shared" si="2"/>
        <v>47.688875735266919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2039917</v>
      </c>
      <c r="E16" s="29">
        <f t="shared" si="5"/>
        <v>597781</v>
      </c>
      <c r="F16" s="29">
        <f t="shared" si="5"/>
        <v>0</v>
      </c>
      <c r="G16" s="29">
        <f t="shared" si="5"/>
        <v>357699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2995397</v>
      </c>
      <c r="O16" s="41">
        <f t="shared" si="2"/>
        <v>110.81339943028375</v>
      </c>
      <c r="P16" s="10"/>
    </row>
    <row r="17" spans="1:119">
      <c r="A17" s="12"/>
      <c r="B17" s="42">
        <v>541</v>
      </c>
      <c r="C17" s="19" t="s">
        <v>30</v>
      </c>
      <c r="D17" s="43">
        <v>2039917</v>
      </c>
      <c r="E17" s="43">
        <v>553935</v>
      </c>
      <c r="F17" s="43">
        <v>0</v>
      </c>
      <c r="G17" s="43">
        <v>357699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2951551</v>
      </c>
      <c r="O17" s="44">
        <f t="shared" si="2"/>
        <v>109.19133587362657</v>
      </c>
      <c r="P17" s="9"/>
    </row>
    <row r="18" spans="1:119">
      <c r="A18" s="12"/>
      <c r="B18" s="42">
        <v>544</v>
      </c>
      <c r="C18" s="19" t="s">
        <v>31</v>
      </c>
      <c r="D18" s="43">
        <v>0</v>
      </c>
      <c r="E18" s="43">
        <v>43846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43846</v>
      </c>
      <c r="O18" s="44">
        <f t="shared" si="2"/>
        <v>1.6220635566571715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2519806</v>
      </c>
      <c r="E19" s="29">
        <f t="shared" si="6"/>
        <v>0</v>
      </c>
      <c r="F19" s="29">
        <f t="shared" si="6"/>
        <v>0</v>
      </c>
      <c r="G19" s="29">
        <f t="shared" si="6"/>
        <v>1096703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3616509</v>
      </c>
      <c r="O19" s="41">
        <f t="shared" si="2"/>
        <v>133.79116569864229</v>
      </c>
      <c r="P19" s="9"/>
    </row>
    <row r="20" spans="1:119">
      <c r="A20" s="12"/>
      <c r="B20" s="42">
        <v>572</v>
      </c>
      <c r="C20" s="19" t="s">
        <v>33</v>
      </c>
      <c r="D20" s="43">
        <v>2519806</v>
      </c>
      <c r="E20" s="43">
        <v>0</v>
      </c>
      <c r="F20" s="43">
        <v>0</v>
      </c>
      <c r="G20" s="43">
        <v>1096703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3616509</v>
      </c>
      <c r="O20" s="44">
        <f t="shared" si="2"/>
        <v>133.79116569864229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SUM(D22:D22)</f>
        <v>84500</v>
      </c>
      <c r="E21" s="29">
        <f t="shared" si="7"/>
        <v>100000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184500</v>
      </c>
      <c r="O21" s="41">
        <f t="shared" si="2"/>
        <v>6.8254966519921574</v>
      </c>
      <c r="P21" s="9"/>
    </row>
    <row r="22" spans="1:119" ht="15.75" thickBot="1">
      <c r="A22" s="12"/>
      <c r="B22" s="42">
        <v>581</v>
      </c>
      <c r="C22" s="19" t="s">
        <v>38</v>
      </c>
      <c r="D22" s="43">
        <v>84500</v>
      </c>
      <c r="E22" s="43">
        <v>100000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184500</v>
      </c>
      <c r="O22" s="44">
        <f t="shared" si="2"/>
        <v>6.8254966519921574</v>
      </c>
      <c r="P22" s="9"/>
    </row>
    <row r="23" spans="1:119" ht="16.5" thickBot="1">
      <c r="A23" s="13" t="s">
        <v>10</v>
      </c>
      <c r="B23" s="21"/>
      <c r="C23" s="20"/>
      <c r="D23" s="14">
        <f>SUM(D5,D11,D13,D16,D19,D21)</f>
        <v>16450213</v>
      </c>
      <c r="E23" s="14">
        <f t="shared" ref="E23:M23" si="8">SUM(E5,E11,E13,E16,E19,E21)</f>
        <v>743378</v>
      </c>
      <c r="F23" s="14">
        <f t="shared" si="8"/>
        <v>0</v>
      </c>
      <c r="G23" s="14">
        <f t="shared" si="8"/>
        <v>2751480</v>
      </c>
      <c r="H23" s="14">
        <f t="shared" si="8"/>
        <v>0</v>
      </c>
      <c r="I23" s="14">
        <f t="shared" si="8"/>
        <v>647440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20592511</v>
      </c>
      <c r="O23" s="35">
        <f t="shared" si="2"/>
        <v>761.81092079464315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47</v>
      </c>
      <c r="M25" s="90"/>
      <c r="N25" s="90"/>
      <c r="O25" s="39">
        <v>27031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6378416</v>
      </c>
      <c r="E5" s="24">
        <f t="shared" si="0"/>
        <v>0</v>
      </c>
      <c r="F5" s="24">
        <f t="shared" si="0"/>
        <v>0</v>
      </c>
      <c r="G5" s="24">
        <f t="shared" si="0"/>
        <v>70640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6449056</v>
      </c>
      <c r="O5" s="30">
        <f t="shared" ref="O5:O24" si="2">(N5/O$26)</f>
        <v>238.61531061531062</v>
      </c>
      <c r="P5" s="6"/>
    </row>
    <row r="6" spans="1:133">
      <c r="A6" s="12"/>
      <c r="B6" s="42">
        <v>511</v>
      </c>
      <c r="C6" s="19" t="s">
        <v>19</v>
      </c>
      <c r="D6" s="43">
        <v>265712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265712</v>
      </c>
      <c r="O6" s="44">
        <f t="shared" si="2"/>
        <v>9.831353831353832</v>
      </c>
      <c r="P6" s="9"/>
    </row>
    <row r="7" spans="1:133">
      <c r="A7" s="12"/>
      <c r="B7" s="42">
        <v>513</v>
      </c>
      <c r="C7" s="19" t="s">
        <v>20</v>
      </c>
      <c r="D7" s="43">
        <v>2101764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2101764</v>
      </c>
      <c r="O7" s="44">
        <f t="shared" si="2"/>
        <v>77.765345765345771</v>
      </c>
      <c r="P7" s="9"/>
    </row>
    <row r="8" spans="1:133">
      <c r="A8" s="12"/>
      <c r="B8" s="42">
        <v>514</v>
      </c>
      <c r="C8" s="19" t="s">
        <v>21</v>
      </c>
      <c r="D8" s="43">
        <v>454641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454641</v>
      </c>
      <c r="O8" s="44">
        <f t="shared" si="2"/>
        <v>16.821733821733822</v>
      </c>
      <c r="P8" s="9"/>
    </row>
    <row r="9" spans="1:133">
      <c r="A9" s="12"/>
      <c r="B9" s="42">
        <v>515</v>
      </c>
      <c r="C9" s="19" t="s">
        <v>22</v>
      </c>
      <c r="D9" s="43">
        <v>1624748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1624748</v>
      </c>
      <c r="O9" s="44">
        <f t="shared" si="2"/>
        <v>60.115736115736112</v>
      </c>
      <c r="P9" s="9"/>
    </row>
    <row r="10" spans="1:133">
      <c r="A10" s="12"/>
      <c r="B10" s="42">
        <v>517</v>
      </c>
      <c r="C10" s="19" t="s">
        <v>23</v>
      </c>
      <c r="D10" s="43">
        <v>1931551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1931551</v>
      </c>
      <c r="O10" s="44">
        <f t="shared" si="2"/>
        <v>71.467458467458471</v>
      </c>
      <c r="P10" s="9"/>
    </row>
    <row r="11" spans="1:133">
      <c r="A11" s="12"/>
      <c r="B11" s="42">
        <v>519</v>
      </c>
      <c r="C11" s="19" t="s">
        <v>67</v>
      </c>
      <c r="D11" s="43">
        <v>0</v>
      </c>
      <c r="E11" s="43">
        <v>0</v>
      </c>
      <c r="F11" s="43">
        <v>0</v>
      </c>
      <c r="G11" s="43">
        <v>70640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70640</v>
      </c>
      <c r="O11" s="44">
        <f t="shared" si="2"/>
        <v>2.6136826136826139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6497868</v>
      </c>
      <c r="E12" s="29">
        <f t="shared" si="3"/>
        <v>21667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6519535</v>
      </c>
      <c r="O12" s="41">
        <f t="shared" si="2"/>
        <v>241.22303622303622</v>
      </c>
      <c r="P12" s="10"/>
    </row>
    <row r="13" spans="1:133">
      <c r="A13" s="12"/>
      <c r="B13" s="42">
        <v>521</v>
      </c>
      <c r="C13" s="19" t="s">
        <v>25</v>
      </c>
      <c r="D13" s="43">
        <v>6497868</v>
      </c>
      <c r="E13" s="43">
        <v>21667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6519535</v>
      </c>
      <c r="O13" s="44">
        <f t="shared" si="2"/>
        <v>241.22303622303622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1138103</v>
      </c>
      <c r="H14" s="29">
        <f t="shared" si="4"/>
        <v>0</v>
      </c>
      <c r="I14" s="29">
        <f t="shared" si="4"/>
        <v>649798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1787901</v>
      </c>
      <c r="O14" s="41">
        <f t="shared" si="2"/>
        <v>66.152403152403153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649798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649798</v>
      </c>
      <c r="O15" s="44">
        <f t="shared" si="2"/>
        <v>24.042550042550044</v>
      </c>
      <c r="P15" s="9"/>
    </row>
    <row r="16" spans="1:133">
      <c r="A16" s="12"/>
      <c r="B16" s="42">
        <v>538</v>
      </c>
      <c r="C16" s="19" t="s">
        <v>28</v>
      </c>
      <c r="D16" s="43">
        <v>0</v>
      </c>
      <c r="E16" s="43">
        <v>0</v>
      </c>
      <c r="F16" s="43">
        <v>0</v>
      </c>
      <c r="G16" s="43">
        <v>1138103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1138103</v>
      </c>
      <c r="O16" s="44">
        <f t="shared" si="2"/>
        <v>42.109853109853113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1863368</v>
      </c>
      <c r="E17" s="29">
        <f t="shared" si="5"/>
        <v>445114</v>
      </c>
      <c r="F17" s="29">
        <f t="shared" si="5"/>
        <v>0</v>
      </c>
      <c r="G17" s="29">
        <f t="shared" si="5"/>
        <v>701269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3009751</v>
      </c>
      <c r="O17" s="41">
        <f t="shared" si="2"/>
        <v>111.36089836089836</v>
      </c>
      <c r="P17" s="10"/>
    </row>
    <row r="18" spans="1:119">
      <c r="A18" s="12"/>
      <c r="B18" s="42">
        <v>541</v>
      </c>
      <c r="C18" s="19" t="s">
        <v>30</v>
      </c>
      <c r="D18" s="43">
        <v>1863368</v>
      </c>
      <c r="E18" s="43">
        <v>404008</v>
      </c>
      <c r="F18" s="43">
        <v>0</v>
      </c>
      <c r="G18" s="43">
        <v>701269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2968645</v>
      </c>
      <c r="O18" s="44">
        <f t="shared" si="2"/>
        <v>109.83997483997484</v>
      </c>
      <c r="P18" s="9"/>
    </row>
    <row r="19" spans="1:119">
      <c r="A19" s="12"/>
      <c r="B19" s="42">
        <v>544</v>
      </c>
      <c r="C19" s="19" t="s">
        <v>31</v>
      </c>
      <c r="D19" s="43">
        <v>0</v>
      </c>
      <c r="E19" s="43">
        <v>41106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41106</v>
      </c>
      <c r="O19" s="44">
        <f t="shared" si="2"/>
        <v>1.520923520923521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2474116</v>
      </c>
      <c r="E20" s="29">
        <f t="shared" si="6"/>
        <v>0</v>
      </c>
      <c r="F20" s="29">
        <f t="shared" si="6"/>
        <v>0</v>
      </c>
      <c r="G20" s="29">
        <f t="shared" si="6"/>
        <v>923696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3397812</v>
      </c>
      <c r="O20" s="41">
        <f t="shared" si="2"/>
        <v>125.71916971916971</v>
      </c>
      <c r="P20" s="9"/>
    </row>
    <row r="21" spans="1:119">
      <c r="A21" s="12"/>
      <c r="B21" s="42">
        <v>572</v>
      </c>
      <c r="C21" s="19" t="s">
        <v>33</v>
      </c>
      <c r="D21" s="43">
        <v>2474116</v>
      </c>
      <c r="E21" s="43">
        <v>0</v>
      </c>
      <c r="F21" s="43">
        <v>0</v>
      </c>
      <c r="G21" s="43">
        <v>923696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3397812</v>
      </c>
      <c r="O21" s="44">
        <f t="shared" si="2"/>
        <v>125.71916971916971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SUM(D23:D23)</f>
        <v>917640</v>
      </c>
      <c r="E22" s="29">
        <f t="shared" si="7"/>
        <v>100000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175000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1192640</v>
      </c>
      <c r="O22" s="41">
        <f t="shared" si="2"/>
        <v>44.127724127724129</v>
      </c>
      <c r="P22" s="9"/>
    </row>
    <row r="23" spans="1:119" ht="15.75" thickBot="1">
      <c r="A23" s="12"/>
      <c r="B23" s="42">
        <v>581</v>
      </c>
      <c r="C23" s="19" t="s">
        <v>38</v>
      </c>
      <c r="D23" s="43">
        <v>917640</v>
      </c>
      <c r="E23" s="43">
        <v>100000</v>
      </c>
      <c r="F23" s="43">
        <v>0</v>
      </c>
      <c r="G23" s="43">
        <v>0</v>
      </c>
      <c r="H23" s="43">
        <v>0</v>
      </c>
      <c r="I23" s="43">
        <v>175000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1192640</v>
      </c>
      <c r="O23" s="44">
        <f t="shared" si="2"/>
        <v>44.127724127724129</v>
      </c>
      <c r="P23" s="9"/>
    </row>
    <row r="24" spans="1:119" ht="16.5" thickBot="1">
      <c r="A24" s="13" t="s">
        <v>10</v>
      </c>
      <c r="B24" s="21"/>
      <c r="C24" s="20"/>
      <c r="D24" s="14">
        <f>SUM(D5,D12,D14,D17,D20,D22)</f>
        <v>18131408</v>
      </c>
      <c r="E24" s="14">
        <f t="shared" ref="E24:M24" si="8">SUM(E5,E12,E14,E17,E20,E22)</f>
        <v>566781</v>
      </c>
      <c r="F24" s="14">
        <f t="shared" si="8"/>
        <v>0</v>
      </c>
      <c r="G24" s="14">
        <f t="shared" si="8"/>
        <v>2833708</v>
      </c>
      <c r="H24" s="14">
        <f t="shared" si="8"/>
        <v>0</v>
      </c>
      <c r="I24" s="14">
        <f t="shared" si="8"/>
        <v>824798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22356695</v>
      </c>
      <c r="O24" s="35">
        <f t="shared" si="2"/>
        <v>827.19854219854221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68</v>
      </c>
      <c r="M26" s="90"/>
      <c r="N26" s="90"/>
      <c r="O26" s="39">
        <v>27027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3762911</v>
      </c>
      <c r="E5" s="24">
        <f t="shared" si="0"/>
        <v>1464072</v>
      </c>
      <c r="F5" s="24">
        <f t="shared" si="0"/>
        <v>710207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260178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6197368</v>
      </c>
      <c r="P5" s="30">
        <f t="shared" ref="P5:P28" si="1">(O5/P$30)</f>
        <v>200.52962303834332</v>
      </c>
      <c r="Q5" s="6"/>
    </row>
    <row r="6" spans="1:134">
      <c r="A6" s="12"/>
      <c r="B6" s="42">
        <v>511</v>
      </c>
      <c r="C6" s="19" t="s">
        <v>19</v>
      </c>
      <c r="D6" s="43">
        <v>364918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364918</v>
      </c>
      <c r="P6" s="44">
        <f t="shared" si="1"/>
        <v>11.807733376476298</v>
      </c>
      <c r="Q6" s="9"/>
    </row>
    <row r="7" spans="1:134">
      <c r="A7" s="12"/>
      <c r="B7" s="42">
        <v>512</v>
      </c>
      <c r="C7" s="19" t="s">
        <v>58</v>
      </c>
      <c r="D7" s="43">
        <v>216287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216287</v>
      </c>
      <c r="P7" s="44">
        <f t="shared" si="1"/>
        <v>6.9984468532599902</v>
      </c>
      <c r="Q7" s="9"/>
    </row>
    <row r="8" spans="1:134">
      <c r="A8" s="12"/>
      <c r="B8" s="42">
        <v>513</v>
      </c>
      <c r="C8" s="19" t="s">
        <v>20</v>
      </c>
      <c r="D8" s="43">
        <v>2278229</v>
      </c>
      <c r="E8" s="43">
        <v>1464072</v>
      </c>
      <c r="F8" s="43">
        <v>0</v>
      </c>
      <c r="G8" s="43">
        <v>0</v>
      </c>
      <c r="H8" s="43">
        <v>0</v>
      </c>
      <c r="I8" s="43">
        <v>0</v>
      </c>
      <c r="J8" s="43">
        <v>260178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4002479</v>
      </c>
      <c r="P8" s="44">
        <f t="shared" si="1"/>
        <v>129.50910855848568</v>
      </c>
      <c r="Q8" s="9"/>
    </row>
    <row r="9" spans="1:134">
      <c r="A9" s="12"/>
      <c r="B9" s="42">
        <v>514</v>
      </c>
      <c r="C9" s="19" t="s">
        <v>21</v>
      </c>
      <c r="D9" s="43">
        <v>293811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293811</v>
      </c>
      <c r="P9" s="44">
        <f t="shared" si="1"/>
        <v>9.5069082672706688</v>
      </c>
      <c r="Q9" s="9"/>
    </row>
    <row r="10" spans="1:134">
      <c r="A10" s="12"/>
      <c r="B10" s="42">
        <v>515</v>
      </c>
      <c r="C10" s="19" t="s">
        <v>22</v>
      </c>
      <c r="D10" s="43">
        <v>441653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441653</v>
      </c>
      <c r="P10" s="44">
        <f t="shared" si="1"/>
        <v>14.290664940948067</v>
      </c>
      <c r="Q10" s="9"/>
    </row>
    <row r="11" spans="1:134">
      <c r="A11" s="12"/>
      <c r="B11" s="42">
        <v>517</v>
      </c>
      <c r="C11" s="19" t="s">
        <v>23</v>
      </c>
      <c r="D11" s="43">
        <v>168013</v>
      </c>
      <c r="E11" s="43">
        <v>0</v>
      </c>
      <c r="F11" s="43">
        <v>710207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878220</v>
      </c>
      <c r="P11" s="44">
        <f t="shared" si="1"/>
        <v>28.416761041902603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SUM(D13:D14)</f>
        <v>8955708</v>
      </c>
      <c r="E12" s="29">
        <f t="shared" si="3"/>
        <v>1580093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173452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10709253</v>
      </c>
      <c r="P12" s="41">
        <f t="shared" si="1"/>
        <v>346.5216955185245</v>
      </c>
      <c r="Q12" s="10"/>
    </row>
    <row r="13" spans="1:134">
      <c r="A13" s="12"/>
      <c r="B13" s="42">
        <v>521</v>
      </c>
      <c r="C13" s="19" t="s">
        <v>25</v>
      </c>
      <c r="D13" s="43">
        <v>8898576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117080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9015656</v>
      </c>
      <c r="P13" s="44">
        <f t="shared" si="1"/>
        <v>291.72159844685325</v>
      </c>
      <c r="Q13" s="9"/>
    </row>
    <row r="14" spans="1:134">
      <c r="A14" s="12"/>
      <c r="B14" s="42">
        <v>524</v>
      </c>
      <c r="C14" s="19" t="s">
        <v>59</v>
      </c>
      <c r="D14" s="43">
        <v>57132</v>
      </c>
      <c r="E14" s="43">
        <v>1580093</v>
      </c>
      <c r="F14" s="43">
        <v>0</v>
      </c>
      <c r="G14" s="43">
        <v>0</v>
      </c>
      <c r="H14" s="43">
        <v>0</v>
      </c>
      <c r="I14" s="43">
        <v>0</v>
      </c>
      <c r="J14" s="43">
        <v>56372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1693597</v>
      </c>
      <c r="P14" s="44">
        <f t="shared" si="1"/>
        <v>54.800097071671253</v>
      </c>
      <c r="Q14" s="9"/>
    </row>
    <row r="15" spans="1:134" ht="15.75">
      <c r="A15" s="26" t="s">
        <v>26</v>
      </c>
      <c r="B15" s="27"/>
      <c r="C15" s="28"/>
      <c r="D15" s="29">
        <f t="shared" ref="D15:N15" si="5">SUM(D16:D17)</f>
        <v>0</v>
      </c>
      <c r="E15" s="29">
        <f t="shared" si="5"/>
        <v>0</v>
      </c>
      <c r="F15" s="29">
        <f t="shared" si="5"/>
        <v>0</v>
      </c>
      <c r="G15" s="29">
        <f t="shared" si="5"/>
        <v>465742</v>
      </c>
      <c r="H15" s="29">
        <f t="shared" si="5"/>
        <v>0</v>
      </c>
      <c r="I15" s="29">
        <f t="shared" si="5"/>
        <v>2167706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2633448</v>
      </c>
      <c r="P15" s="41">
        <f t="shared" si="1"/>
        <v>85.211066170522571</v>
      </c>
      <c r="Q15" s="10"/>
    </row>
    <row r="16" spans="1:134">
      <c r="A16" s="12"/>
      <c r="B16" s="42">
        <v>538</v>
      </c>
      <c r="C16" s="19" t="s">
        <v>28</v>
      </c>
      <c r="D16" s="43">
        <v>0</v>
      </c>
      <c r="E16" s="43">
        <v>0</v>
      </c>
      <c r="F16" s="43">
        <v>0</v>
      </c>
      <c r="G16" s="43">
        <v>423976</v>
      </c>
      <c r="H16" s="43">
        <v>0</v>
      </c>
      <c r="I16" s="43">
        <v>2167706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5" si="6">SUM(D16:N16)</f>
        <v>2591682</v>
      </c>
      <c r="P16" s="44">
        <f t="shared" si="1"/>
        <v>83.859634363371626</v>
      </c>
      <c r="Q16" s="9"/>
    </row>
    <row r="17" spans="1:120">
      <c r="A17" s="12"/>
      <c r="B17" s="42">
        <v>539</v>
      </c>
      <c r="C17" s="19" t="s">
        <v>60</v>
      </c>
      <c r="D17" s="43">
        <v>0</v>
      </c>
      <c r="E17" s="43">
        <v>0</v>
      </c>
      <c r="F17" s="43">
        <v>0</v>
      </c>
      <c r="G17" s="43">
        <v>41766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41766</v>
      </c>
      <c r="P17" s="44">
        <f t="shared" si="1"/>
        <v>1.3514318071509464</v>
      </c>
      <c r="Q17" s="9"/>
    </row>
    <row r="18" spans="1:120" ht="15.75">
      <c r="A18" s="26" t="s">
        <v>29</v>
      </c>
      <c r="B18" s="27"/>
      <c r="C18" s="28"/>
      <c r="D18" s="29">
        <f t="shared" ref="D18:N18" si="7">SUM(D19:D20)</f>
        <v>1209919</v>
      </c>
      <c r="E18" s="29">
        <f t="shared" si="7"/>
        <v>1645853</v>
      </c>
      <c r="F18" s="29">
        <f t="shared" si="7"/>
        <v>3050</v>
      </c>
      <c r="G18" s="29">
        <f t="shared" si="7"/>
        <v>634519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3493341</v>
      </c>
      <c r="P18" s="41">
        <f t="shared" si="1"/>
        <v>113.03481637275522</v>
      </c>
      <c r="Q18" s="10"/>
    </row>
    <row r="19" spans="1:120">
      <c r="A19" s="12"/>
      <c r="B19" s="42">
        <v>541</v>
      </c>
      <c r="C19" s="19" t="s">
        <v>30</v>
      </c>
      <c r="D19" s="43">
        <v>1209686</v>
      </c>
      <c r="E19" s="43">
        <v>1149994</v>
      </c>
      <c r="F19" s="43">
        <v>3050</v>
      </c>
      <c r="G19" s="43">
        <v>634519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2997249</v>
      </c>
      <c r="P19" s="44">
        <f t="shared" si="1"/>
        <v>96.982656528069896</v>
      </c>
      <c r="Q19" s="9"/>
    </row>
    <row r="20" spans="1:120">
      <c r="A20" s="12"/>
      <c r="B20" s="42">
        <v>544</v>
      </c>
      <c r="C20" s="19" t="s">
        <v>31</v>
      </c>
      <c r="D20" s="43">
        <v>233</v>
      </c>
      <c r="E20" s="43">
        <v>495859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496092</v>
      </c>
      <c r="P20" s="44">
        <f t="shared" si="1"/>
        <v>16.052159844685328</v>
      </c>
      <c r="Q20" s="9"/>
    </row>
    <row r="21" spans="1:120" ht="15.75">
      <c r="A21" s="26" t="s">
        <v>32</v>
      </c>
      <c r="B21" s="27"/>
      <c r="C21" s="28"/>
      <c r="D21" s="29">
        <f t="shared" ref="D21:N21" si="8">SUM(D22:D25)</f>
        <v>3133920</v>
      </c>
      <c r="E21" s="29">
        <f t="shared" si="8"/>
        <v>45705</v>
      </c>
      <c r="F21" s="29">
        <f t="shared" si="8"/>
        <v>0</v>
      </c>
      <c r="G21" s="29">
        <f t="shared" si="8"/>
        <v>129898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3309523</v>
      </c>
      <c r="P21" s="41">
        <f t="shared" si="1"/>
        <v>107.08697621744054</v>
      </c>
      <c r="Q21" s="9"/>
    </row>
    <row r="22" spans="1:120">
      <c r="A22" s="12"/>
      <c r="B22" s="42">
        <v>572</v>
      </c>
      <c r="C22" s="19" t="s">
        <v>33</v>
      </c>
      <c r="D22" s="43">
        <v>2735828</v>
      </c>
      <c r="E22" s="43">
        <v>45705</v>
      </c>
      <c r="F22" s="43">
        <v>0</v>
      </c>
      <c r="G22" s="43">
        <v>129898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2911431</v>
      </c>
      <c r="P22" s="44">
        <f t="shared" si="1"/>
        <v>94.20582430027504</v>
      </c>
      <c r="Q22" s="9"/>
    </row>
    <row r="23" spans="1:120">
      <c r="A23" s="12"/>
      <c r="B23" s="42">
        <v>573</v>
      </c>
      <c r="C23" s="19" t="s">
        <v>63</v>
      </c>
      <c r="D23" s="43">
        <v>52396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52396</v>
      </c>
      <c r="P23" s="44">
        <f t="shared" si="1"/>
        <v>1.6953890956155961</v>
      </c>
      <c r="Q23" s="9"/>
    </row>
    <row r="24" spans="1:120">
      <c r="A24" s="12"/>
      <c r="B24" s="42">
        <v>574</v>
      </c>
      <c r="C24" s="19" t="s">
        <v>42</v>
      </c>
      <c r="D24" s="43">
        <v>149136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149136</v>
      </c>
      <c r="P24" s="44">
        <f t="shared" si="1"/>
        <v>4.8256269212101603</v>
      </c>
      <c r="Q24" s="9"/>
    </row>
    <row r="25" spans="1:120">
      <c r="A25" s="12"/>
      <c r="B25" s="42">
        <v>579</v>
      </c>
      <c r="C25" s="19" t="s">
        <v>64</v>
      </c>
      <c r="D25" s="43">
        <v>196560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196560</v>
      </c>
      <c r="P25" s="44">
        <f t="shared" si="1"/>
        <v>6.3601359003397508</v>
      </c>
      <c r="Q25" s="9"/>
    </row>
    <row r="26" spans="1:120" ht="15.75">
      <c r="A26" s="26" t="s">
        <v>37</v>
      </c>
      <c r="B26" s="27"/>
      <c r="C26" s="28"/>
      <c r="D26" s="29">
        <f t="shared" ref="D26:N26" si="9">SUM(D27:D27)</f>
        <v>1780422</v>
      </c>
      <c r="E26" s="29">
        <f t="shared" si="9"/>
        <v>1084842</v>
      </c>
      <c r="F26" s="29">
        <f t="shared" si="9"/>
        <v>0</v>
      </c>
      <c r="G26" s="29">
        <f t="shared" si="9"/>
        <v>288664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3153928</v>
      </c>
      <c r="P26" s="41">
        <f t="shared" si="1"/>
        <v>102.05235398802783</v>
      </c>
      <c r="Q26" s="9"/>
    </row>
    <row r="27" spans="1:120" ht="15.75" thickBot="1">
      <c r="A27" s="12"/>
      <c r="B27" s="42">
        <v>581</v>
      </c>
      <c r="C27" s="19" t="s">
        <v>83</v>
      </c>
      <c r="D27" s="43">
        <v>1780422</v>
      </c>
      <c r="E27" s="43">
        <v>1084842</v>
      </c>
      <c r="F27" s="43">
        <v>0</v>
      </c>
      <c r="G27" s="43">
        <v>288664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3153928</v>
      </c>
      <c r="P27" s="44">
        <f t="shared" si="1"/>
        <v>102.05235398802783</v>
      </c>
      <c r="Q27" s="9"/>
    </row>
    <row r="28" spans="1:120" ht="16.5" thickBot="1">
      <c r="A28" s="13" t="s">
        <v>10</v>
      </c>
      <c r="B28" s="21"/>
      <c r="C28" s="20"/>
      <c r="D28" s="14">
        <f>SUM(D5,D12,D15,D18,D21,D26)</f>
        <v>18842880</v>
      </c>
      <c r="E28" s="14">
        <f t="shared" ref="E28:N28" si="10">SUM(E5,E12,E15,E18,E21,E26)</f>
        <v>5820565</v>
      </c>
      <c r="F28" s="14">
        <f t="shared" si="10"/>
        <v>713257</v>
      </c>
      <c r="G28" s="14">
        <f t="shared" si="10"/>
        <v>1518823</v>
      </c>
      <c r="H28" s="14">
        <f t="shared" si="10"/>
        <v>0</v>
      </c>
      <c r="I28" s="14">
        <f t="shared" si="10"/>
        <v>2167706</v>
      </c>
      <c r="J28" s="14">
        <f t="shared" si="10"/>
        <v>433630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10"/>
        <v>0</v>
      </c>
      <c r="O28" s="14">
        <f>SUM(D28:N28)</f>
        <v>29496861</v>
      </c>
      <c r="P28" s="35">
        <f t="shared" si="1"/>
        <v>954.43653130561393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87</v>
      </c>
      <c r="N30" s="90"/>
      <c r="O30" s="90"/>
      <c r="P30" s="39">
        <v>30905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4184518</v>
      </c>
      <c r="E5" s="24">
        <f t="shared" si="0"/>
        <v>1366670</v>
      </c>
      <c r="F5" s="24">
        <f t="shared" si="0"/>
        <v>714660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206841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6472689</v>
      </c>
      <c r="P5" s="30">
        <f t="shared" ref="P5:P30" si="1">(O5/P$32)</f>
        <v>209.76404057426191</v>
      </c>
      <c r="Q5" s="6"/>
    </row>
    <row r="6" spans="1:134">
      <c r="A6" s="12"/>
      <c r="B6" s="42">
        <v>511</v>
      </c>
      <c r="C6" s="19" t="s">
        <v>19</v>
      </c>
      <c r="D6" s="43">
        <v>352440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352440</v>
      </c>
      <c r="P6" s="44">
        <f t="shared" si="1"/>
        <v>11.421719544997893</v>
      </c>
      <c r="Q6" s="9"/>
    </row>
    <row r="7" spans="1:134">
      <c r="A7" s="12"/>
      <c r="B7" s="42">
        <v>512</v>
      </c>
      <c r="C7" s="19" t="s">
        <v>58</v>
      </c>
      <c r="D7" s="43">
        <v>246093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246093</v>
      </c>
      <c r="P7" s="44">
        <f t="shared" si="1"/>
        <v>7.9752730336714519</v>
      </c>
      <c r="Q7" s="9"/>
    </row>
    <row r="8" spans="1:134">
      <c r="A8" s="12"/>
      <c r="B8" s="42">
        <v>513</v>
      </c>
      <c r="C8" s="19" t="s">
        <v>20</v>
      </c>
      <c r="D8" s="43">
        <v>2180144</v>
      </c>
      <c r="E8" s="43">
        <v>1366670</v>
      </c>
      <c r="F8" s="43">
        <v>0</v>
      </c>
      <c r="G8" s="43">
        <v>0</v>
      </c>
      <c r="H8" s="43">
        <v>0</v>
      </c>
      <c r="I8" s="43">
        <v>0</v>
      </c>
      <c r="J8" s="43">
        <v>206841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3753655</v>
      </c>
      <c r="P8" s="44">
        <f t="shared" si="1"/>
        <v>121.64679003143533</v>
      </c>
      <c r="Q8" s="9"/>
    </row>
    <row r="9" spans="1:134">
      <c r="A9" s="12"/>
      <c r="B9" s="42">
        <v>514</v>
      </c>
      <c r="C9" s="19" t="s">
        <v>21</v>
      </c>
      <c r="D9" s="43">
        <v>364104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364104</v>
      </c>
      <c r="P9" s="44">
        <f t="shared" si="1"/>
        <v>11.799721295005995</v>
      </c>
      <c r="Q9" s="9"/>
    </row>
    <row r="10" spans="1:134">
      <c r="A10" s="12"/>
      <c r="B10" s="42">
        <v>515</v>
      </c>
      <c r="C10" s="19" t="s">
        <v>22</v>
      </c>
      <c r="D10" s="43">
        <v>427305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427305</v>
      </c>
      <c r="P10" s="44">
        <f t="shared" si="1"/>
        <v>13.847911332922838</v>
      </c>
      <c r="Q10" s="9"/>
    </row>
    <row r="11" spans="1:134">
      <c r="A11" s="12"/>
      <c r="B11" s="42">
        <v>517</v>
      </c>
      <c r="C11" s="19" t="s">
        <v>23</v>
      </c>
      <c r="D11" s="43">
        <v>141538</v>
      </c>
      <c r="E11" s="43">
        <v>0</v>
      </c>
      <c r="F11" s="43">
        <v>714660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856198</v>
      </c>
      <c r="P11" s="44">
        <f t="shared" si="1"/>
        <v>27.7472858670642</v>
      </c>
      <c r="Q11" s="9"/>
    </row>
    <row r="12" spans="1:134">
      <c r="A12" s="12"/>
      <c r="B12" s="42">
        <v>519</v>
      </c>
      <c r="C12" s="19" t="s">
        <v>67</v>
      </c>
      <c r="D12" s="43">
        <v>472894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472894</v>
      </c>
      <c r="P12" s="44">
        <f t="shared" si="1"/>
        <v>15.325339469164209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SUM(D14:D15)</f>
        <v>8593261</v>
      </c>
      <c r="E13" s="29">
        <f t="shared" si="3"/>
        <v>1862917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137895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0" si="4">SUM(D13:N13)</f>
        <v>10594073</v>
      </c>
      <c r="P13" s="41">
        <f t="shared" si="1"/>
        <v>343.32802929643191</v>
      </c>
      <c r="Q13" s="10"/>
    </row>
    <row r="14" spans="1:134">
      <c r="A14" s="12"/>
      <c r="B14" s="42">
        <v>521</v>
      </c>
      <c r="C14" s="19" t="s">
        <v>25</v>
      </c>
      <c r="D14" s="43">
        <v>8538685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93079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8631764</v>
      </c>
      <c r="P14" s="44">
        <f t="shared" si="1"/>
        <v>279.73438765920213</v>
      </c>
      <c r="Q14" s="9"/>
    </row>
    <row r="15" spans="1:134">
      <c r="A15" s="12"/>
      <c r="B15" s="42">
        <v>524</v>
      </c>
      <c r="C15" s="19" t="s">
        <v>59</v>
      </c>
      <c r="D15" s="43">
        <v>54576</v>
      </c>
      <c r="E15" s="43">
        <v>1862917</v>
      </c>
      <c r="F15" s="43">
        <v>0</v>
      </c>
      <c r="G15" s="43">
        <v>0</v>
      </c>
      <c r="H15" s="43">
        <v>0</v>
      </c>
      <c r="I15" s="43">
        <v>0</v>
      </c>
      <c r="J15" s="43">
        <v>44816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1962309</v>
      </c>
      <c r="P15" s="44">
        <f t="shared" si="1"/>
        <v>63.593641637229801</v>
      </c>
      <c r="Q15" s="9"/>
    </row>
    <row r="16" spans="1:134" ht="15.75">
      <c r="A16" s="26" t="s">
        <v>26</v>
      </c>
      <c r="B16" s="27"/>
      <c r="C16" s="28"/>
      <c r="D16" s="29">
        <f t="shared" ref="D16:N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1592819</v>
      </c>
      <c r="H16" s="29">
        <f t="shared" si="5"/>
        <v>0</v>
      </c>
      <c r="I16" s="29">
        <f t="shared" si="5"/>
        <v>1306217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2899036</v>
      </c>
      <c r="P16" s="41">
        <f t="shared" si="1"/>
        <v>93.950675697572677</v>
      </c>
      <c r="Q16" s="10"/>
    </row>
    <row r="17" spans="1:120">
      <c r="A17" s="12"/>
      <c r="B17" s="42">
        <v>538</v>
      </c>
      <c r="C17" s="19" t="s">
        <v>28</v>
      </c>
      <c r="D17" s="43">
        <v>0</v>
      </c>
      <c r="E17" s="43">
        <v>0</v>
      </c>
      <c r="F17" s="43">
        <v>0</v>
      </c>
      <c r="G17" s="43">
        <v>1547337</v>
      </c>
      <c r="H17" s="43">
        <v>0</v>
      </c>
      <c r="I17" s="43">
        <v>1306217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2853554</v>
      </c>
      <c r="P17" s="44">
        <f t="shared" si="1"/>
        <v>92.476715169977638</v>
      </c>
      <c r="Q17" s="9"/>
    </row>
    <row r="18" spans="1:120">
      <c r="A18" s="12"/>
      <c r="B18" s="42">
        <v>539</v>
      </c>
      <c r="C18" s="19" t="s">
        <v>60</v>
      </c>
      <c r="D18" s="43">
        <v>0</v>
      </c>
      <c r="E18" s="43">
        <v>0</v>
      </c>
      <c r="F18" s="43">
        <v>0</v>
      </c>
      <c r="G18" s="43">
        <v>45482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45482</v>
      </c>
      <c r="P18" s="44">
        <f t="shared" si="1"/>
        <v>1.4739605275950352</v>
      </c>
      <c r="Q18" s="9"/>
    </row>
    <row r="19" spans="1:120" ht="15.75">
      <c r="A19" s="26" t="s">
        <v>29</v>
      </c>
      <c r="B19" s="27"/>
      <c r="C19" s="28"/>
      <c r="D19" s="29">
        <f t="shared" ref="D19:N19" si="6">SUM(D20:D21)</f>
        <v>1091812</v>
      </c>
      <c r="E19" s="29">
        <f t="shared" si="6"/>
        <v>1331338</v>
      </c>
      <c r="F19" s="29">
        <f t="shared" si="6"/>
        <v>3050</v>
      </c>
      <c r="G19" s="29">
        <f t="shared" si="6"/>
        <v>883331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4"/>
        <v>3309531</v>
      </c>
      <c r="P19" s="41">
        <f t="shared" si="1"/>
        <v>107.25381598988884</v>
      </c>
      <c r="Q19" s="10"/>
    </row>
    <row r="20" spans="1:120">
      <c r="A20" s="12"/>
      <c r="B20" s="42">
        <v>541</v>
      </c>
      <c r="C20" s="19" t="s">
        <v>30</v>
      </c>
      <c r="D20" s="43">
        <v>1091812</v>
      </c>
      <c r="E20" s="43">
        <v>958484</v>
      </c>
      <c r="F20" s="43">
        <v>3050</v>
      </c>
      <c r="G20" s="43">
        <v>883331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2936677</v>
      </c>
      <c r="P20" s="44">
        <f t="shared" si="1"/>
        <v>95.170528567261883</v>
      </c>
      <c r="Q20" s="9"/>
    </row>
    <row r="21" spans="1:120">
      <c r="A21" s="12"/>
      <c r="B21" s="42">
        <v>544</v>
      </c>
      <c r="C21" s="19" t="s">
        <v>31</v>
      </c>
      <c r="D21" s="43">
        <v>0</v>
      </c>
      <c r="E21" s="43">
        <v>372854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372854</v>
      </c>
      <c r="P21" s="44">
        <f t="shared" si="1"/>
        <v>12.083287422626956</v>
      </c>
      <c r="Q21" s="9"/>
    </row>
    <row r="22" spans="1:120" ht="15.75">
      <c r="A22" s="26" t="s">
        <v>32</v>
      </c>
      <c r="B22" s="27"/>
      <c r="C22" s="28"/>
      <c r="D22" s="29">
        <f t="shared" ref="D22:N22" si="7">SUM(D23:D26)</f>
        <v>2830756</v>
      </c>
      <c r="E22" s="29">
        <f t="shared" si="7"/>
        <v>0</v>
      </c>
      <c r="F22" s="29">
        <f t="shared" si="7"/>
        <v>0</v>
      </c>
      <c r="G22" s="29">
        <f t="shared" si="7"/>
        <v>233099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3063855</v>
      </c>
      <c r="P22" s="41">
        <f t="shared" si="1"/>
        <v>99.292056907670869</v>
      </c>
      <c r="Q22" s="9"/>
    </row>
    <row r="23" spans="1:120">
      <c r="A23" s="12"/>
      <c r="B23" s="42">
        <v>572</v>
      </c>
      <c r="C23" s="19" t="s">
        <v>33</v>
      </c>
      <c r="D23" s="43">
        <v>2481662</v>
      </c>
      <c r="E23" s="43">
        <v>0</v>
      </c>
      <c r="F23" s="43">
        <v>0</v>
      </c>
      <c r="G23" s="43">
        <v>233099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2714761</v>
      </c>
      <c r="P23" s="44">
        <f t="shared" si="1"/>
        <v>87.97877304987523</v>
      </c>
      <c r="Q23" s="9"/>
    </row>
    <row r="24" spans="1:120">
      <c r="A24" s="12"/>
      <c r="B24" s="42">
        <v>573</v>
      </c>
      <c r="C24" s="19" t="s">
        <v>63</v>
      </c>
      <c r="D24" s="43">
        <v>23610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23610</v>
      </c>
      <c r="P24" s="44">
        <f t="shared" si="1"/>
        <v>0.76514243121495928</v>
      </c>
      <c r="Q24" s="9"/>
    </row>
    <row r="25" spans="1:120">
      <c r="A25" s="12"/>
      <c r="B25" s="42">
        <v>574</v>
      </c>
      <c r="C25" s="19" t="s">
        <v>42</v>
      </c>
      <c r="D25" s="43">
        <v>141170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141170</v>
      </c>
      <c r="P25" s="44">
        <f t="shared" si="1"/>
        <v>4.574974884142982</v>
      </c>
      <c r="Q25" s="9"/>
    </row>
    <row r="26" spans="1:120">
      <c r="A26" s="12"/>
      <c r="B26" s="42">
        <v>579</v>
      </c>
      <c r="C26" s="19" t="s">
        <v>64</v>
      </c>
      <c r="D26" s="43">
        <v>184314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184314</v>
      </c>
      <c r="P26" s="44">
        <f t="shared" si="1"/>
        <v>5.9731665424376965</v>
      </c>
      <c r="Q26" s="9"/>
    </row>
    <row r="27" spans="1:120" ht="15.75">
      <c r="A27" s="26" t="s">
        <v>37</v>
      </c>
      <c r="B27" s="27"/>
      <c r="C27" s="28"/>
      <c r="D27" s="29">
        <f t="shared" ref="D27:N27" si="8">SUM(D28:D29)</f>
        <v>1344259</v>
      </c>
      <c r="E27" s="29">
        <f t="shared" si="8"/>
        <v>1460837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559271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4"/>
        <v>3364367</v>
      </c>
      <c r="P27" s="41">
        <f t="shared" si="1"/>
        <v>109.03091680980005</v>
      </c>
      <c r="Q27" s="9"/>
    </row>
    <row r="28" spans="1:120">
      <c r="A28" s="12"/>
      <c r="B28" s="42">
        <v>581</v>
      </c>
      <c r="C28" s="19" t="s">
        <v>83</v>
      </c>
      <c r="D28" s="43">
        <v>1344259</v>
      </c>
      <c r="E28" s="43">
        <v>1460837</v>
      </c>
      <c r="F28" s="43">
        <v>0</v>
      </c>
      <c r="G28" s="43">
        <v>0</v>
      </c>
      <c r="H28" s="43">
        <v>0</v>
      </c>
      <c r="I28" s="43">
        <v>122000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2927096</v>
      </c>
      <c r="P28" s="44">
        <f t="shared" si="1"/>
        <v>94.860031759406297</v>
      </c>
      <c r="Q28" s="9"/>
    </row>
    <row r="29" spans="1:120" ht="15.75" thickBot="1">
      <c r="A29" s="12"/>
      <c r="B29" s="42">
        <v>590</v>
      </c>
      <c r="C29" s="19" t="s">
        <v>84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437271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437271</v>
      </c>
      <c r="P29" s="44">
        <f t="shared" si="1"/>
        <v>14.170885050393752</v>
      </c>
      <c r="Q29" s="9"/>
    </row>
    <row r="30" spans="1:120" ht="16.5" thickBot="1">
      <c r="A30" s="13" t="s">
        <v>10</v>
      </c>
      <c r="B30" s="21"/>
      <c r="C30" s="20"/>
      <c r="D30" s="14">
        <f>SUM(D5,D13,D16,D19,D22,D27)</f>
        <v>18044606</v>
      </c>
      <c r="E30" s="14">
        <f t="shared" ref="E30:N30" si="9">SUM(E5,E13,E16,E19,E22,E27)</f>
        <v>6021762</v>
      </c>
      <c r="F30" s="14">
        <f t="shared" si="9"/>
        <v>717710</v>
      </c>
      <c r="G30" s="14">
        <f t="shared" si="9"/>
        <v>2709249</v>
      </c>
      <c r="H30" s="14">
        <f t="shared" si="9"/>
        <v>0</v>
      </c>
      <c r="I30" s="14">
        <f t="shared" si="9"/>
        <v>1865488</v>
      </c>
      <c r="J30" s="14">
        <f t="shared" si="9"/>
        <v>344736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4"/>
        <v>29703551</v>
      </c>
      <c r="P30" s="35">
        <f t="shared" si="1"/>
        <v>962.61953527562628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0" t="s">
        <v>85</v>
      </c>
      <c r="N32" s="90"/>
      <c r="O32" s="90"/>
      <c r="P32" s="39">
        <v>30857</v>
      </c>
    </row>
    <row r="33" spans="1:16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1:16" ht="15.75" customHeight="1" thickBot="1">
      <c r="A34" s="94" t="s">
        <v>40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3805497</v>
      </c>
      <c r="E5" s="24">
        <f t="shared" si="0"/>
        <v>1506221</v>
      </c>
      <c r="F5" s="24">
        <f t="shared" si="0"/>
        <v>915104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209384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6436206</v>
      </c>
      <c r="O5" s="30">
        <f t="shared" ref="O5:O28" si="2">(N5/O$30)</f>
        <v>199.26951298801819</v>
      </c>
      <c r="P5" s="6"/>
    </row>
    <row r="6" spans="1:133">
      <c r="A6" s="12"/>
      <c r="B6" s="42">
        <v>511</v>
      </c>
      <c r="C6" s="19" t="s">
        <v>19</v>
      </c>
      <c r="D6" s="43">
        <v>328966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328966</v>
      </c>
      <c r="O6" s="44">
        <f t="shared" si="2"/>
        <v>10.185021208086937</v>
      </c>
      <c r="P6" s="9"/>
    </row>
    <row r="7" spans="1:133">
      <c r="A7" s="12"/>
      <c r="B7" s="42">
        <v>512</v>
      </c>
      <c r="C7" s="19" t="s">
        <v>58</v>
      </c>
      <c r="D7" s="43">
        <v>185612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185612</v>
      </c>
      <c r="O7" s="44">
        <f t="shared" si="2"/>
        <v>5.7466794637604881</v>
      </c>
      <c r="P7" s="9"/>
    </row>
    <row r="8" spans="1:133">
      <c r="A8" s="12"/>
      <c r="B8" s="42">
        <v>513</v>
      </c>
      <c r="C8" s="19" t="s">
        <v>20</v>
      </c>
      <c r="D8" s="43">
        <v>2374683</v>
      </c>
      <c r="E8" s="43">
        <v>1506221</v>
      </c>
      <c r="F8" s="43">
        <v>0</v>
      </c>
      <c r="G8" s="43">
        <v>0</v>
      </c>
      <c r="H8" s="43">
        <v>0</v>
      </c>
      <c r="I8" s="43">
        <v>0</v>
      </c>
      <c r="J8" s="43">
        <v>209384</v>
      </c>
      <c r="K8" s="43">
        <v>0</v>
      </c>
      <c r="L8" s="43">
        <v>0</v>
      </c>
      <c r="M8" s="43">
        <v>0</v>
      </c>
      <c r="N8" s="43">
        <f t="shared" si="1"/>
        <v>4090288</v>
      </c>
      <c r="O8" s="44">
        <f t="shared" si="2"/>
        <v>126.63822409362518</v>
      </c>
      <c r="P8" s="9"/>
    </row>
    <row r="9" spans="1:133">
      <c r="A9" s="12"/>
      <c r="B9" s="42">
        <v>514</v>
      </c>
      <c r="C9" s="19" t="s">
        <v>21</v>
      </c>
      <c r="D9" s="43">
        <v>351476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351476</v>
      </c>
      <c r="O9" s="44">
        <f t="shared" si="2"/>
        <v>10.881946809498746</v>
      </c>
      <c r="P9" s="9"/>
    </row>
    <row r="10" spans="1:133">
      <c r="A10" s="12"/>
      <c r="B10" s="42">
        <v>515</v>
      </c>
      <c r="C10" s="19" t="s">
        <v>22</v>
      </c>
      <c r="D10" s="43">
        <v>423566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423566</v>
      </c>
      <c r="O10" s="44">
        <f t="shared" si="2"/>
        <v>13.113904455246292</v>
      </c>
      <c r="P10" s="9"/>
    </row>
    <row r="11" spans="1:133">
      <c r="A11" s="12"/>
      <c r="B11" s="42">
        <v>517</v>
      </c>
      <c r="C11" s="19" t="s">
        <v>23</v>
      </c>
      <c r="D11" s="43">
        <v>141194</v>
      </c>
      <c r="E11" s="43">
        <v>0</v>
      </c>
      <c r="F11" s="43">
        <v>915104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1056298</v>
      </c>
      <c r="O11" s="44">
        <f t="shared" si="2"/>
        <v>32.703736957800551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8586087</v>
      </c>
      <c r="E12" s="29">
        <f t="shared" si="3"/>
        <v>2021157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139591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10746835</v>
      </c>
      <c r="O12" s="41">
        <f t="shared" si="2"/>
        <v>332.72965107278861</v>
      </c>
      <c r="P12" s="10"/>
    </row>
    <row r="13" spans="1:133">
      <c r="A13" s="12"/>
      <c r="B13" s="42">
        <v>521</v>
      </c>
      <c r="C13" s="19" t="s">
        <v>25</v>
      </c>
      <c r="D13" s="43">
        <v>8497360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94224</v>
      </c>
      <c r="K13" s="43">
        <v>0</v>
      </c>
      <c r="L13" s="43">
        <v>0</v>
      </c>
      <c r="M13" s="43">
        <v>0</v>
      </c>
      <c r="N13" s="43">
        <f t="shared" si="1"/>
        <v>8591584</v>
      </c>
      <c r="O13" s="44">
        <f t="shared" si="2"/>
        <v>266.0015480355429</v>
      </c>
      <c r="P13" s="9"/>
    </row>
    <row r="14" spans="1:133">
      <c r="A14" s="12"/>
      <c r="B14" s="42">
        <v>524</v>
      </c>
      <c r="C14" s="19" t="s">
        <v>59</v>
      </c>
      <c r="D14" s="43">
        <v>88727</v>
      </c>
      <c r="E14" s="43">
        <v>2021157</v>
      </c>
      <c r="F14" s="43">
        <v>0</v>
      </c>
      <c r="G14" s="43">
        <v>0</v>
      </c>
      <c r="H14" s="43">
        <v>0</v>
      </c>
      <c r="I14" s="43">
        <v>0</v>
      </c>
      <c r="J14" s="43">
        <v>45367</v>
      </c>
      <c r="K14" s="43">
        <v>0</v>
      </c>
      <c r="L14" s="43">
        <v>0</v>
      </c>
      <c r="M14" s="43">
        <v>0</v>
      </c>
      <c r="N14" s="43">
        <f t="shared" si="1"/>
        <v>2155251</v>
      </c>
      <c r="O14" s="44">
        <f t="shared" si="2"/>
        <v>66.728103037245731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1143907</v>
      </c>
      <c r="H15" s="29">
        <f t="shared" si="4"/>
        <v>0</v>
      </c>
      <c r="I15" s="29">
        <f t="shared" si="4"/>
        <v>1093919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2237826</v>
      </c>
      <c r="O15" s="41">
        <f t="shared" si="2"/>
        <v>69.284683736338593</v>
      </c>
      <c r="P15" s="10"/>
    </row>
    <row r="16" spans="1:133">
      <c r="A16" s="12"/>
      <c r="B16" s="42">
        <v>538</v>
      </c>
      <c r="C16" s="19" t="s">
        <v>51</v>
      </c>
      <c r="D16" s="43">
        <v>0</v>
      </c>
      <c r="E16" s="43">
        <v>0</v>
      </c>
      <c r="F16" s="43">
        <v>0</v>
      </c>
      <c r="G16" s="43">
        <v>1121056</v>
      </c>
      <c r="H16" s="43">
        <v>0</v>
      </c>
      <c r="I16" s="43">
        <v>1093919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2214975</v>
      </c>
      <c r="O16" s="44">
        <f t="shared" si="2"/>
        <v>68.57720053252423</v>
      </c>
      <c r="P16" s="9"/>
    </row>
    <row r="17" spans="1:119">
      <c r="A17" s="12"/>
      <c r="B17" s="42">
        <v>539</v>
      </c>
      <c r="C17" s="19" t="s">
        <v>60</v>
      </c>
      <c r="D17" s="43">
        <v>0</v>
      </c>
      <c r="E17" s="43">
        <v>0</v>
      </c>
      <c r="F17" s="43">
        <v>0</v>
      </c>
      <c r="G17" s="43">
        <v>22851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22851</v>
      </c>
      <c r="O17" s="44">
        <f t="shared" si="2"/>
        <v>0.70748320381435958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1111167</v>
      </c>
      <c r="E18" s="29">
        <f t="shared" si="5"/>
        <v>1194474</v>
      </c>
      <c r="F18" s="29">
        <f t="shared" si="5"/>
        <v>3551</v>
      </c>
      <c r="G18" s="29">
        <f t="shared" si="5"/>
        <v>2612241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4921433</v>
      </c>
      <c r="O18" s="41">
        <f t="shared" si="2"/>
        <v>152.37106411963219</v>
      </c>
      <c r="P18" s="10"/>
    </row>
    <row r="19" spans="1:119">
      <c r="A19" s="12"/>
      <c r="B19" s="42">
        <v>541</v>
      </c>
      <c r="C19" s="19" t="s">
        <v>52</v>
      </c>
      <c r="D19" s="43">
        <v>1111167</v>
      </c>
      <c r="E19" s="43">
        <v>847019</v>
      </c>
      <c r="F19" s="43">
        <v>3551</v>
      </c>
      <c r="G19" s="43">
        <v>2612241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4573978</v>
      </c>
      <c r="O19" s="44">
        <f t="shared" si="2"/>
        <v>141.61361032849314</v>
      </c>
      <c r="P19" s="9"/>
    </row>
    <row r="20" spans="1:119">
      <c r="A20" s="12"/>
      <c r="B20" s="42">
        <v>544</v>
      </c>
      <c r="C20" s="19" t="s">
        <v>61</v>
      </c>
      <c r="D20" s="43">
        <v>0</v>
      </c>
      <c r="E20" s="43">
        <v>347455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347455</v>
      </c>
      <c r="O20" s="44">
        <f t="shared" si="2"/>
        <v>10.757453791139044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SUM(D22:D25)</f>
        <v>2845185</v>
      </c>
      <c r="E21" s="29">
        <f t="shared" si="6"/>
        <v>81232</v>
      </c>
      <c r="F21" s="29">
        <f t="shared" si="6"/>
        <v>0</v>
      </c>
      <c r="G21" s="29">
        <f t="shared" si="6"/>
        <v>299833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3226250</v>
      </c>
      <c r="O21" s="41">
        <f t="shared" si="2"/>
        <v>99.886993405368585</v>
      </c>
      <c r="P21" s="9"/>
    </row>
    <row r="22" spans="1:119">
      <c r="A22" s="12"/>
      <c r="B22" s="42">
        <v>572</v>
      </c>
      <c r="C22" s="19" t="s">
        <v>53</v>
      </c>
      <c r="D22" s="43">
        <v>2477789</v>
      </c>
      <c r="E22" s="43">
        <v>81232</v>
      </c>
      <c r="F22" s="43">
        <v>0</v>
      </c>
      <c r="G22" s="43">
        <v>299833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2858854</v>
      </c>
      <c r="O22" s="44">
        <f t="shared" si="2"/>
        <v>88.512152079011727</v>
      </c>
      <c r="P22" s="9"/>
    </row>
    <row r="23" spans="1:119">
      <c r="A23" s="12"/>
      <c r="B23" s="42">
        <v>573</v>
      </c>
      <c r="C23" s="19" t="s">
        <v>63</v>
      </c>
      <c r="D23" s="43">
        <v>30560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30560</v>
      </c>
      <c r="O23" s="44">
        <f t="shared" si="2"/>
        <v>0.94615932381807488</v>
      </c>
      <c r="P23" s="9"/>
    </row>
    <row r="24" spans="1:119">
      <c r="A24" s="12"/>
      <c r="B24" s="42">
        <v>574</v>
      </c>
      <c r="C24" s="19" t="s">
        <v>42</v>
      </c>
      <c r="D24" s="43">
        <v>160231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160231</v>
      </c>
      <c r="O24" s="44">
        <f t="shared" si="2"/>
        <v>4.9608656614755873</v>
      </c>
      <c r="P24" s="9"/>
    </row>
    <row r="25" spans="1:119">
      <c r="A25" s="12"/>
      <c r="B25" s="42">
        <v>579</v>
      </c>
      <c r="C25" s="19" t="s">
        <v>64</v>
      </c>
      <c r="D25" s="43">
        <v>176605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176605</v>
      </c>
      <c r="O25" s="44">
        <f t="shared" si="2"/>
        <v>5.467816341063191</v>
      </c>
      <c r="P25" s="9"/>
    </row>
    <row r="26" spans="1:119" ht="15.75">
      <c r="A26" s="26" t="s">
        <v>54</v>
      </c>
      <c r="B26" s="27"/>
      <c r="C26" s="28"/>
      <c r="D26" s="29">
        <f t="shared" ref="D26:M26" si="7">SUM(D27:D27)</f>
        <v>377508</v>
      </c>
      <c r="E26" s="29">
        <f t="shared" si="7"/>
        <v>1496562</v>
      </c>
      <c r="F26" s="29">
        <f t="shared" si="7"/>
        <v>131552</v>
      </c>
      <c r="G26" s="29">
        <f t="shared" si="7"/>
        <v>420000</v>
      </c>
      <c r="H26" s="29">
        <f t="shared" si="7"/>
        <v>0</v>
      </c>
      <c r="I26" s="29">
        <f t="shared" si="7"/>
        <v>165000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2590622</v>
      </c>
      <c r="O26" s="41">
        <f t="shared" si="2"/>
        <v>80.207498684169792</v>
      </c>
      <c r="P26" s="9"/>
    </row>
    <row r="27" spans="1:119" ht="15.75" thickBot="1">
      <c r="A27" s="12"/>
      <c r="B27" s="42">
        <v>581</v>
      </c>
      <c r="C27" s="19" t="s">
        <v>55</v>
      </c>
      <c r="D27" s="43">
        <v>377508</v>
      </c>
      <c r="E27" s="43">
        <v>1496562</v>
      </c>
      <c r="F27" s="43">
        <v>131552</v>
      </c>
      <c r="G27" s="43">
        <v>420000</v>
      </c>
      <c r="H27" s="43">
        <v>0</v>
      </c>
      <c r="I27" s="43">
        <v>165000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2590622</v>
      </c>
      <c r="O27" s="44">
        <f t="shared" si="2"/>
        <v>80.207498684169792</v>
      </c>
      <c r="P27" s="9"/>
    </row>
    <row r="28" spans="1:119" ht="16.5" thickBot="1">
      <c r="A28" s="13" t="s">
        <v>10</v>
      </c>
      <c r="B28" s="21"/>
      <c r="C28" s="20"/>
      <c r="D28" s="14">
        <f>SUM(D5,D12,D15,D18,D21,D26)</f>
        <v>16725444</v>
      </c>
      <c r="E28" s="14">
        <f t="shared" ref="E28:M28" si="8">SUM(E5,E12,E15,E18,E21,E26)</f>
        <v>6299646</v>
      </c>
      <c r="F28" s="14">
        <f t="shared" si="8"/>
        <v>1050207</v>
      </c>
      <c r="G28" s="14">
        <f t="shared" si="8"/>
        <v>4475981</v>
      </c>
      <c r="H28" s="14">
        <f t="shared" si="8"/>
        <v>0</v>
      </c>
      <c r="I28" s="14">
        <f t="shared" si="8"/>
        <v>1258919</v>
      </c>
      <c r="J28" s="14">
        <f t="shared" si="8"/>
        <v>348975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30159172</v>
      </c>
      <c r="O28" s="35">
        <f t="shared" si="2"/>
        <v>933.74940400631601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78</v>
      </c>
      <c r="M30" s="90"/>
      <c r="N30" s="90"/>
      <c r="O30" s="39">
        <v>32299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3352084</v>
      </c>
      <c r="E5" s="24">
        <f t="shared" si="0"/>
        <v>1467844</v>
      </c>
      <c r="F5" s="24">
        <f t="shared" si="0"/>
        <v>548499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192198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5560625</v>
      </c>
      <c r="O5" s="30">
        <f t="shared" ref="O5:O28" si="2">(N5/O$30)</f>
        <v>176.39897852361767</v>
      </c>
      <c r="P5" s="6"/>
    </row>
    <row r="6" spans="1:133">
      <c r="A6" s="12"/>
      <c r="B6" s="42">
        <v>511</v>
      </c>
      <c r="C6" s="19" t="s">
        <v>19</v>
      </c>
      <c r="D6" s="43">
        <v>364061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364061</v>
      </c>
      <c r="O6" s="44">
        <f t="shared" si="2"/>
        <v>11.549059416933668</v>
      </c>
      <c r="P6" s="9"/>
    </row>
    <row r="7" spans="1:133">
      <c r="A7" s="12"/>
      <c r="B7" s="42">
        <v>512</v>
      </c>
      <c r="C7" s="19" t="s">
        <v>58</v>
      </c>
      <c r="D7" s="43">
        <v>232767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232767</v>
      </c>
      <c r="O7" s="44">
        <f t="shared" si="2"/>
        <v>7.3840370523110108</v>
      </c>
      <c r="P7" s="9"/>
    </row>
    <row r="8" spans="1:133">
      <c r="A8" s="12"/>
      <c r="B8" s="42">
        <v>513</v>
      </c>
      <c r="C8" s="19" t="s">
        <v>20</v>
      </c>
      <c r="D8" s="43">
        <v>2026807</v>
      </c>
      <c r="E8" s="43">
        <v>1467844</v>
      </c>
      <c r="F8" s="43">
        <v>0</v>
      </c>
      <c r="G8" s="43">
        <v>0</v>
      </c>
      <c r="H8" s="43">
        <v>0</v>
      </c>
      <c r="I8" s="43">
        <v>0</v>
      </c>
      <c r="J8" s="43">
        <v>192198</v>
      </c>
      <c r="K8" s="43">
        <v>0</v>
      </c>
      <c r="L8" s="43">
        <v>0</v>
      </c>
      <c r="M8" s="43">
        <v>0</v>
      </c>
      <c r="N8" s="43">
        <f t="shared" si="1"/>
        <v>3686849</v>
      </c>
      <c r="O8" s="44">
        <f t="shared" si="2"/>
        <v>116.95742790978017</v>
      </c>
      <c r="P8" s="9"/>
    </row>
    <row r="9" spans="1:133">
      <c r="A9" s="12"/>
      <c r="B9" s="42">
        <v>514</v>
      </c>
      <c r="C9" s="19" t="s">
        <v>21</v>
      </c>
      <c r="D9" s="43">
        <v>257448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257448</v>
      </c>
      <c r="O9" s="44">
        <f t="shared" si="2"/>
        <v>8.1669891825016663</v>
      </c>
      <c r="P9" s="9"/>
    </row>
    <row r="10" spans="1:133">
      <c r="A10" s="12"/>
      <c r="B10" s="42">
        <v>515</v>
      </c>
      <c r="C10" s="19" t="s">
        <v>22</v>
      </c>
      <c r="D10" s="43">
        <v>422146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422146</v>
      </c>
      <c r="O10" s="44">
        <f t="shared" si="2"/>
        <v>13.391682263743933</v>
      </c>
      <c r="P10" s="9"/>
    </row>
    <row r="11" spans="1:133">
      <c r="A11" s="12"/>
      <c r="B11" s="42">
        <v>517</v>
      </c>
      <c r="C11" s="19" t="s">
        <v>23</v>
      </c>
      <c r="D11" s="43">
        <v>48855</v>
      </c>
      <c r="E11" s="43">
        <v>0</v>
      </c>
      <c r="F11" s="43">
        <v>548499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597354</v>
      </c>
      <c r="O11" s="44">
        <f t="shared" si="2"/>
        <v>18.949782698347239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8781015</v>
      </c>
      <c r="E12" s="29">
        <f t="shared" si="3"/>
        <v>1989022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135880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10905917</v>
      </c>
      <c r="O12" s="41">
        <f t="shared" si="2"/>
        <v>345.96697649335408</v>
      </c>
      <c r="P12" s="10"/>
    </row>
    <row r="13" spans="1:133">
      <c r="A13" s="12"/>
      <c r="B13" s="42">
        <v>521</v>
      </c>
      <c r="C13" s="19" t="s">
        <v>25</v>
      </c>
      <c r="D13" s="43">
        <v>8661420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91719</v>
      </c>
      <c r="K13" s="43">
        <v>0</v>
      </c>
      <c r="L13" s="43">
        <v>0</v>
      </c>
      <c r="M13" s="43">
        <v>0</v>
      </c>
      <c r="N13" s="43">
        <f t="shared" si="1"/>
        <v>8753139</v>
      </c>
      <c r="O13" s="44">
        <f t="shared" si="2"/>
        <v>277.67468197823808</v>
      </c>
      <c r="P13" s="9"/>
    </row>
    <row r="14" spans="1:133">
      <c r="A14" s="12"/>
      <c r="B14" s="42">
        <v>524</v>
      </c>
      <c r="C14" s="19" t="s">
        <v>59</v>
      </c>
      <c r="D14" s="43">
        <v>119595</v>
      </c>
      <c r="E14" s="43">
        <v>1989022</v>
      </c>
      <c r="F14" s="43">
        <v>0</v>
      </c>
      <c r="G14" s="43">
        <v>0</v>
      </c>
      <c r="H14" s="43">
        <v>0</v>
      </c>
      <c r="I14" s="43">
        <v>0</v>
      </c>
      <c r="J14" s="43">
        <v>44161</v>
      </c>
      <c r="K14" s="43">
        <v>0</v>
      </c>
      <c r="L14" s="43">
        <v>0</v>
      </c>
      <c r="M14" s="43">
        <v>0</v>
      </c>
      <c r="N14" s="43">
        <f t="shared" si="1"/>
        <v>2152778</v>
      </c>
      <c r="O14" s="44">
        <f t="shared" si="2"/>
        <v>68.292294515115941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1161101</v>
      </c>
      <c r="H15" s="29">
        <f t="shared" si="4"/>
        <v>0</v>
      </c>
      <c r="I15" s="29">
        <f t="shared" si="4"/>
        <v>1272487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2433588</v>
      </c>
      <c r="O15" s="41">
        <f t="shared" si="2"/>
        <v>77.200393363575799</v>
      </c>
      <c r="P15" s="10"/>
    </row>
    <row r="16" spans="1:133">
      <c r="A16" s="12"/>
      <c r="B16" s="42">
        <v>538</v>
      </c>
      <c r="C16" s="19" t="s">
        <v>51</v>
      </c>
      <c r="D16" s="43">
        <v>0</v>
      </c>
      <c r="E16" s="43">
        <v>0</v>
      </c>
      <c r="F16" s="43">
        <v>0</v>
      </c>
      <c r="G16" s="43">
        <v>1133550</v>
      </c>
      <c r="H16" s="43">
        <v>0</v>
      </c>
      <c r="I16" s="43">
        <v>1272487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2406037</v>
      </c>
      <c r="O16" s="44">
        <f t="shared" si="2"/>
        <v>76.326396599308438</v>
      </c>
      <c r="P16" s="9"/>
    </row>
    <row r="17" spans="1:119">
      <c r="A17" s="12"/>
      <c r="B17" s="42">
        <v>539</v>
      </c>
      <c r="C17" s="19" t="s">
        <v>60</v>
      </c>
      <c r="D17" s="43">
        <v>0</v>
      </c>
      <c r="E17" s="43">
        <v>0</v>
      </c>
      <c r="F17" s="43">
        <v>0</v>
      </c>
      <c r="G17" s="43">
        <v>27551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27551</v>
      </c>
      <c r="O17" s="44">
        <f t="shared" si="2"/>
        <v>0.87399676426736039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1069733</v>
      </c>
      <c r="E18" s="29">
        <f t="shared" si="5"/>
        <v>1286168</v>
      </c>
      <c r="F18" s="29">
        <f t="shared" si="5"/>
        <v>5100</v>
      </c>
      <c r="G18" s="29">
        <f t="shared" si="5"/>
        <v>945484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3306485</v>
      </c>
      <c r="O18" s="41">
        <f t="shared" si="2"/>
        <v>104.89119055927418</v>
      </c>
      <c r="P18" s="10"/>
    </row>
    <row r="19" spans="1:119">
      <c r="A19" s="12"/>
      <c r="B19" s="42">
        <v>541</v>
      </c>
      <c r="C19" s="19" t="s">
        <v>52</v>
      </c>
      <c r="D19" s="43">
        <v>1069733</v>
      </c>
      <c r="E19" s="43">
        <v>878698</v>
      </c>
      <c r="F19" s="43">
        <v>5100</v>
      </c>
      <c r="G19" s="43">
        <v>945484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2899015</v>
      </c>
      <c r="O19" s="44">
        <f t="shared" si="2"/>
        <v>91.965073121213081</v>
      </c>
      <c r="P19" s="9"/>
    </row>
    <row r="20" spans="1:119">
      <c r="A20" s="12"/>
      <c r="B20" s="42">
        <v>544</v>
      </c>
      <c r="C20" s="19" t="s">
        <v>61</v>
      </c>
      <c r="D20" s="43">
        <v>0</v>
      </c>
      <c r="E20" s="43">
        <v>407470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407470</v>
      </c>
      <c r="O20" s="44">
        <f t="shared" si="2"/>
        <v>12.926117438061098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SUM(D22:D25)</f>
        <v>2946634</v>
      </c>
      <c r="E21" s="29">
        <f t="shared" si="6"/>
        <v>141260</v>
      </c>
      <c r="F21" s="29">
        <f t="shared" si="6"/>
        <v>0</v>
      </c>
      <c r="G21" s="29">
        <f t="shared" si="6"/>
        <v>602906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3690800</v>
      </c>
      <c r="O21" s="41">
        <f t="shared" si="2"/>
        <v>117.08276496526346</v>
      </c>
      <c r="P21" s="9"/>
    </row>
    <row r="22" spans="1:119">
      <c r="A22" s="12"/>
      <c r="B22" s="42">
        <v>572</v>
      </c>
      <c r="C22" s="19" t="s">
        <v>53</v>
      </c>
      <c r="D22" s="43">
        <v>2492568</v>
      </c>
      <c r="E22" s="43">
        <v>141260</v>
      </c>
      <c r="F22" s="43">
        <v>0</v>
      </c>
      <c r="G22" s="43">
        <v>602906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3236734</v>
      </c>
      <c r="O22" s="44">
        <f t="shared" si="2"/>
        <v>102.67848872252006</v>
      </c>
      <c r="P22" s="9"/>
    </row>
    <row r="23" spans="1:119">
      <c r="A23" s="12"/>
      <c r="B23" s="42">
        <v>573</v>
      </c>
      <c r="C23" s="19" t="s">
        <v>63</v>
      </c>
      <c r="D23" s="43">
        <v>56426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56426</v>
      </c>
      <c r="O23" s="44">
        <f t="shared" si="2"/>
        <v>1.7899946071122672</v>
      </c>
      <c r="P23" s="9"/>
    </row>
    <row r="24" spans="1:119">
      <c r="A24" s="12"/>
      <c r="B24" s="42">
        <v>574</v>
      </c>
      <c r="C24" s="19" t="s">
        <v>42</v>
      </c>
      <c r="D24" s="43">
        <v>232393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232393</v>
      </c>
      <c r="O24" s="44">
        <f t="shared" si="2"/>
        <v>7.3721726992989245</v>
      </c>
      <c r="P24" s="9"/>
    </row>
    <row r="25" spans="1:119">
      <c r="A25" s="12"/>
      <c r="B25" s="42">
        <v>579</v>
      </c>
      <c r="C25" s="19" t="s">
        <v>64</v>
      </c>
      <c r="D25" s="43">
        <v>165247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165247</v>
      </c>
      <c r="O25" s="44">
        <f t="shared" si="2"/>
        <v>5.242108936332202</v>
      </c>
      <c r="P25" s="9"/>
    </row>
    <row r="26" spans="1:119" ht="15.75">
      <c r="A26" s="26" t="s">
        <v>54</v>
      </c>
      <c r="B26" s="27"/>
      <c r="C26" s="28"/>
      <c r="D26" s="29">
        <f t="shared" ref="D26:M26" si="7">SUM(D27:D27)</f>
        <v>1227399</v>
      </c>
      <c r="E26" s="29">
        <f t="shared" si="7"/>
        <v>1658577</v>
      </c>
      <c r="F26" s="29">
        <f t="shared" si="7"/>
        <v>48123</v>
      </c>
      <c r="G26" s="29">
        <f t="shared" si="7"/>
        <v>150000</v>
      </c>
      <c r="H26" s="29">
        <f t="shared" si="7"/>
        <v>0</v>
      </c>
      <c r="I26" s="29">
        <f t="shared" si="7"/>
        <v>253500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3337599</v>
      </c>
      <c r="O26" s="41">
        <f t="shared" si="2"/>
        <v>105.87821590584653</v>
      </c>
      <c r="P26" s="9"/>
    </row>
    <row r="27" spans="1:119" ht="15.75" thickBot="1">
      <c r="A27" s="12"/>
      <c r="B27" s="42">
        <v>581</v>
      </c>
      <c r="C27" s="19" t="s">
        <v>55</v>
      </c>
      <c r="D27" s="43">
        <v>1227399</v>
      </c>
      <c r="E27" s="43">
        <v>1658577</v>
      </c>
      <c r="F27" s="43">
        <v>48123</v>
      </c>
      <c r="G27" s="43">
        <v>150000</v>
      </c>
      <c r="H27" s="43">
        <v>0</v>
      </c>
      <c r="I27" s="43">
        <v>253500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3337599</v>
      </c>
      <c r="O27" s="44">
        <f t="shared" si="2"/>
        <v>105.87821590584653</v>
      </c>
      <c r="P27" s="9"/>
    </row>
    <row r="28" spans="1:119" ht="16.5" thickBot="1">
      <c r="A28" s="13" t="s">
        <v>10</v>
      </c>
      <c r="B28" s="21"/>
      <c r="C28" s="20"/>
      <c r="D28" s="14">
        <f>SUM(D5,D12,D15,D18,D21,D26)</f>
        <v>17376865</v>
      </c>
      <c r="E28" s="14">
        <f t="shared" ref="E28:M28" si="8">SUM(E5,E12,E15,E18,E21,E26)</f>
        <v>6542871</v>
      </c>
      <c r="F28" s="14">
        <f t="shared" si="8"/>
        <v>601722</v>
      </c>
      <c r="G28" s="14">
        <f t="shared" si="8"/>
        <v>2859491</v>
      </c>
      <c r="H28" s="14">
        <f t="shared" si="8"/>
        <v>0</v>
      </c>
      <c r="I28" s="14">
        <f t="shared" si="8"/>
        <v>1525987</v>
      </c>
      <c r="J28" s="14">
        <f t="shared" si="8"/>
        <v>328078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29235014</v>
      </c>
      <c r="O28" s="35">
        <f t="shared" si="2"/>
        <v>927.41851981093168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76</v>
      </c>
      <c r="M30" s="90"/>
      <c r="N30" s="90"/>
      <c r="O30" s="39">
        <v>31523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3383317</v>
      </c>
      <c r="E5" s="24">
        <f t="shared" si="0"/>
        <v>43305</v>
      </c>
      <c r="F5" s="24">
        <f t="shared" si="0"/>
        <v>548499</v>
      </c>
      <c r="G5" s="24">
        <f t="shared" si="0"/>
        <v>1333</v>
      </c>
      <c r="H5" s="24">
        <f t="shared" si="0"/>
        <v>0</v>
      </c>
      <c r="I5" s="24">
        <f t="shared" si="0"/>
        <v>0</v>
      </c>
      <c r="J5" s="24">
        <f t="shared" si="0"/>
        <v>178276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4154730</v>
      </c>
      <c r="O5" s="30">
        <f t="shared" ref="O5:O28" si="2">(N5/O$30)</f>
        <v>133.51532874863423</v>
      </c>
      <c r="P5" s="6"/>
    </row>
    <row r="6" spans="1:133">
      <c r="A6" s="12"/>
      <c r="B6" s="42">
        <v>511</v>
      </c>
      <c r="C6" s="19" t="s">
        <v>19</v>
      </c>
      <c r="D6" s="43">
        <v>357898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357898</v>
      </c>
      <c r="O6" s="44">
        <f t="shared" si="2"/>
        <v>11.501317565396233</v>
      </c>
      <c r="P6" s="9"/>
    </row>
    <row r="7" spans="1:133">
      <c r="A7" s="12"/>
      <c r="B7" s="42">
        <v>512</v>
      </c>
      <c r="C7" s="19" t="s">
        <v>58</v>
      </c>
      <c r="D7" s="43">
        <v>149766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149766</v>
      </c>
      <c r="O7" s="44">
        <f t="shared" si="2"/>
        <v>4.8128414422520729</v>
      </c>
      <c r="P7" s="9"/>
    </row>
    <row r="8" spans="1:133">
      <c r="A8" s="12"/>
      <c r="B8" s="42">
        <v>513</v>
      </c>
      <c r="C8" s="19" t="s">
        <v>20</v>
      </c>
      <c r="D8" s="43">
        <v>1941999</v>
      </c>
      <c r="E8" s="43">
        <v>43305</v>
      </c>
      <c r="F8" s="43">
        <v>0</v>
      </c>
      <c r="G8" s="43">
        <v>1333</v>
      </c>
      <c r="H8" s="43">
        <v>0</v>
      </c>
      <c r="I8" s="43">
        <v>0</v>
      </c>
      <c r="J8" s="43">
        <v>178276</v>
      </c>
      <c r="K8" s="43">
        <v>0</v>
      </c>
      <c r="L8" s="43">
        <v>0</v>
      </c>
      <c r="M8" s="43">
        <v>0</v>
      </c>
      <c r="N8" s="43">
        <f t="shared" si="1"/>
        <v>2164913</v>
      </c>
      <c r="O8" s="44">
        <f t="shared" si="2"/>
        <v>69.571084259913874</v>
      </c>
      <c r="P8" s="9"/>
    </row>
    <row r="9" spans="1:133">
      <c r="A9" s="12"/>
      <c r="B9" s="42">
        <v>514</v>
      </c>
      <c r="C9" s="19" t="s">
        <v>21</v>
      </c>
      <c r="D9" s="43">
        <v>321686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321686</v>
      </c>
      <c r="O9" s="44">
        <f t="shared" si="2"/>
        <v>10.337618098849541</v>
      </c>
      <c r="P9" s="9"/>
    </row>
    <row r="10" spans="1:133">
      <c r="A10" s="12"/>
      <c r="B10" s="42">
        <v>515</v>
      </c>
      <c r="C10" s="19" t="s">
        <v>22</v>
      </c>
      <c r="D10" s="43">
        <v>458545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458545</v>
      </c>
      <c r="O10" s="44">
        <f t="shared" si="2"/>
        <v>14.735683527218972</v>
      </c>
      <c r="P10" s="9"/>
    </row>
    <row r="11" spans="1:133">
      <c r="A11" s="12"/>
      <c r="B11" s="42">
        <v>517</v>
      </c>
      <c r="C11" s="19" t="s">
        <v>23</v>
      </c>
      <c r="D11" s="43">
        <v>153423</v>
      </c>
      <c r="E11" s="43">
        <v>0</v>
      </c>
      <c r="F11" s="43">
        <v>548499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701922</v>
      </c>
      <c r="O11" s="44">
        <f t="shared" si="2"/>
        <v>22.556783855003534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8265697</v>
      </c>
      <c r="E12" s="29">
        <f t="shared" si="3"/>
        <v>1980203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112861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10358761</v>
      </c>
      <c r="O12" s="41">
        <f t="shared" si="2"/>
        <v>332.88646442573429</v>
      </c>
      <c r="P12" s="10"/>
    </row>
    <row r="13" spans="1:133">
      <c r="A13" s="12"/>
      <c r="B13" s="42">
        <v>521</v>
      </c>
      <c r="C13" s="19" t="s">
        <v>25</v>
      </c>
      <c r="D13" s="43">
        <v>8151178</v>
      </c>
      <c r="E13" s="43">
        <v>34824</v>
      </c>
      <c r="F13" s="43">
        <v>0</v>
      </c>
      <c r="G13" s="43">
        <v>0</v>
      </c>
      <c r="H13" s="43">
        <v>0</v>
      </c>
      <c r="I13" s="43">
        <v>0</v>
      </c>
      <c r="J13" s="43">
        <v>76181</v>
      </c>
      <c r="K13" s="43">
        <v>0</v>
      </c>
      <c r="L13" s="43">
        <v>0</v>
      </c>
      <c r="M13" s="43">
        <v>0</v>
      </c>
      <c r="N13" s="43">
        <f t="shared" si="1"/>
        <v>8262183</v>
      </c>
      <c r="O13" s="44">
        <f t="shared" si="2"/>
        <v>265.51137605244554</v>
      </c>
      <c r="P13" s="9"/>
    </row>
    <row r="14" spans="1:133">
      <c r="A14" s="12"/>
      <c r="B14" s="42">
        <v>524</v>
      </c>
      <c r="C14" s="19" t="s">
        <v>59</v>
      </c>
      <c r="D14" s="43">
        <v>114519</v>
      </c>
      <c r="E14" s="43">
        <v>1945379</v>
      </c>
      <c r="F14" s="43">
        <v>0</v>
      </c>
      <c r="G14" s="43">
        <v>0</v>
      </c>
      <c r="H14" s="43">
        <v>0</v>
      </c>
      <c r="I14" s="43">
        <v>0</v>
      </c>
      <c r="J14" s="43">
        <v>36680</v>
      </c>
      <c r="K14" s="43">
        <v>0</v>
      </c>
      <c r="L14" s="43">
        <v>0</v>
      </c>
      <c r="M14" s="43">
        <v>0</v>
      </c>
      <c r="N14" s="43">
        <f t="shared" si="1"/>
        <v>2096578</v>
      </c>
      <c r="O14" s="44">
        <f t="shared" si="2"/>
        <v>67.375088373288776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1545931</v>
      </c>
      <c r="H15" s="29">
        <f t="shared" si="4"/>
        <v>0</v>
      </c>
      <c r="I15" s="29">
        <f t="shared" si="4"/>
        <v>1369005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2914936</v>
      </c>
      <c r="O15" s="41">
        <f t="shared" si="2"/>
        <v>93.673629410630497</v>
      </c>
      <c r="P15" s="10"/>
    </row>
    <row r="16" spans="1:133">
      <c r="A16" s="12"/>
      <c r="B16" s="42">
        <v>538</v>
      </c>
      <c r="C16" s="19" t="s">
        <v>51</v>
      </c>
      <c r="D16" s="43">
        <v>0</v>
      </c>
      <c r="E16" s="43">
        <v>0</v>
      </c>
      <c r="F16" s="43">
        <v>0</v>
      </c>
      <c r="G16" s="43">
        <v>1289967</v>
      </c>
      <c r="H16" s="43">
        <v>0</v>
      </c>
      <c r="I16" s="43">
        <v>1369005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2658972</v>
      </c>
      <c r="O16" s="44">
        <f t="shared" si="2"/>
        <v>85.4480365062022</v>
      </c>
      <c r="P16" s="9"/>
    </row>
    <row r="17" spans="1:119">
      <c r="A17" s="12"/>
      <c r="B17" s="42">
        <v>539</v>
      </c>
      <c r="C17" s="19" t="s">
        <v>60</v>
      </c>
      <c r="D17" s="43">
        <v>0</v>
      </c>
      <c r="E17" s="43">
        <v>0</v>
      </c>
      <c r="F17" s="43">
        <v>0</v>
      </c>
      <c r="G17" s="43">
        <v>255964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255964</v>
      </c>
      <c r="O17" s="44">
        <f t="shared" si="2"/>
        <v>8.2255929044283054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962574</v>
      </c>
      <c r="E18" s="29">
        <f t="shared" si="5"/>
        <v>1454354</v>
      </c>
      <c r="F18" s="29">
        <f t="shared" si="5"/>
        <v>16737</v>
      </c>
      <c r="G18" s="29">
        <f t="shared" si="5"/>
        <v>1595937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4029602</v>
      </c>
      <c r="O18" s="41">
        <f t="shared" si="2"/>
        <v>129.4942477022945</v>
      </c>
      <c r="P18" s="10"/>
    </row>
    <row r="19" spans="1:119">
      <c r="A19" s="12"/>
      <c r="B19" s="42">
        <v>541</v>
      </c>
      <c r="C19" s="19" t="s">
        <v>52</v>
      </c>
      <c r="D19" s="43">
        <v>846999</v>
      </c>
      <c r="E19" s="43">
        <v>1131292</v>
      </c>
      <c r="F19" s="43">
        <v>16737</v>
      </c>
      <c r="G19" s="43">
        <v>1595937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3590965</v>
      </c>
      <c r="O19" s="44">
        <f t="shared" si="2"/>
        <v>115.3983225143004</v>
      </c>
      <c r="P19" s="9"/>
    </row>
    <row r="20" spans="1:119">
      <c r="A20" s="12"/>
      <c r="B20" s="42">
        <v>544</v>
      </c>
      <c r="C20" s="19" t="s">
        <v>61</v>
      </c>
      <c r="D20" s="43">
        <v>115575</v>
      </c>
      <c r="E20" s="43">
        <v>323062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438637</v>
      </c>
      <c r="O20" s="44">
        <f t="shared" si="2"/>
        <v>14.095925187994087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SUM(D22:D25)</f>
        <v>2997204</v>
      </c>
      <c r="E21" s="29">
        <f t="shared" si="6"/>
        <v>2670536</v>
      </c>
      <c r="F21" s="29">
        <f t="shared" si="6"/>
        <v>0</v>
      </c>
      <c r="G21" s="29">
        <f t="shared" si="6"/>
        <v>484675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6152415</v>
      </c>
      <c r="O21" s="41">
        <f t="shared" si="2"/>
        <v>197.71241725046596</v>
      </c>
      <c r="P21" s="9"/>
    </row>
    <row r="22" spans="1:119">
      <c r="A22" s="12"/>
      <c r="B22" s="42">
        <v>572</v>
      </c>
      <c r="C22" s="19" t="s">
        <v>53</v>
      </c>
      <c r="D22" s="43">
        <v>2668840</v>
      </c>
      <c r="E22" s="43">
        <v>2670536</v>
      </c>
      <c r="F22" s="43">
        <v>0</v>
      </c>
      <c r="G22" s="43">
        <v>484675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5824051</v>
      </c>
      <c r="O22" s="44">
        <f t="shared" si="2"/>
        <v>187.16019667073721</v>
      </c>
      <c r="P22" s="9"/>
    </row>
    <row r="23" spans="1:119">
      <c r="A23" s="12"/>
      <c r="B23" s="42">
        <v>573</v>
      </c>
      <c r="C23" s="19" t="s">
        <v>63</v>
      </c>
      <c r="D23" s="43">
        <v>43271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43271</v>
      </c>
      <c r="O23" s="44">
        <f t="shared" si="2"/>
        <v>1.3905456648884891</v>
      </c>
      <c r="P23" s="9"/>
    </row>
    <row r="24" spans="1:119">
      <c r="A24" s="12"/>
      <c r="B24" s="42">
        <v>574</v>
      </c>
      <c r="C24" s="19" t="s">
        <v>42</v>
      </c>
      <c r="D24" s="43">
        <v>143712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143712</v>
      </c>
      <c r="O24" s="44">
        <f t="shared" si="2"/>
        <v>4.6182916639886882</v>
      </c>
      <c r="P24" s="9"/>
    </row>
    <row r="25" spans="1:119">
      <c r="A25" s="12"/>
      <c r="B25" s="42">
        <v>579</v>
      </c>
      <c r="C25" s="19" t="s">
        <v>64</v>
      </c>
      <c r="D25" s="43">
        <v>141381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141381</v>
      </c>
      <c r="O25" s="44">
        <f t="shared" si="2"/>
        <v>4.5433832508515968</v>
      </c>
      <c r="P25" s="9"/>
    </row>
    <row r="26" spans="1:119" ht="15.75">
      <c r="A26" s="26" t="s">
        <v>54</v>
      </c>
      <c r="B26" s="27"/>
      <c r="C26" s="28"/>
      <c r="D26" s="29">
        <f t="shared" ref="D26:M26" si="7">SUM(D27:D27)</f>
        <v>262210</v>
      </c>
      <c r="E26" s="29">
        <f t="shared" si="7"/>
        <v>1526134</v>
      </c>
      <c r="F26" s="29">
        <f t="shared" si="7"/>
        <v>0</v>
      </c>
      <c r="G26" s="29">
        <f t="shared" si="7"/>
        <v>3249</v>
      </c>
      <c r="H26" s="29">
        <f t="shared" si="7"/>
        <v>0</v>
      </c>
      <c r="I26" s="29">
        <f t="shared" si="7"/>
        <v>150629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1942222</v>
      </c>
      <c r="O26" s="41">
        <f t="shared" si="2"/>
        <v>62.414743878141266</v>
      </c>
      <c r="P26" s="9"/>
    </row>
    <row r="27" spans="1:119" ht="15.75" thickBot="1">
      <c r="A27" s="12"/>
      <c r="B27" s="42">
        <v>581</v>
      </c>
      <c r="C27" s="19" t="s">
        <v>55</v>
      </c>
      <c r="D27" s="43">
        <v>262210</v>
      </c>
      <c r="E27" s="43">
        <v>1526134</v>
      </c>
      <c r="F27" s="43">
        <v>0</v>
      </c>
      <c r="G27" s="43">
        <v>3249</v>
      </c>
      <c r="H27" s="43">
        <v>0</v>
      </c>
      <c r="I27" s="43">
        <v>150629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1942222</v>
      </c>
      <c r="O27" s="44">
        <f t="shared" si="2"/>
        <v>62.414743878141266</v>
      </c>
      <c r="P27" s="9"/>
    </row>
    <row r="28" spans="1:119" ht="16.5" thickBot="1">
      <c r="A28" s="13" t="s">
        <v>10</v>
      </c>
      <c r="B28" s="21"/>
      <c r="C28" s="20"/>
      <c r="D28" s="14">
        <f>SUM(D5,D12,D15,D18,D21,D26)</f>
        <v>15871002</v>
      </c>
      <c r="E28" s="14">
        <f t="shared" ref="E28:M28" si="8">SUM(E5,E12,E15,E18,E21,E26)</f>
        <v>7674532</v>
      </c>
      <c r="F28" s="14">
        <f t="shared" si="8"/>
        <v>565236</v>
      </c>
      <c r="G28" s="14">
        <f t="shared" si="8"/>
        <v>3631125</v>
      </c>
      <c r="H28" s="14">
        <f t="shared" si="8"/>
        <v>0</v>
      </c>
      <c r="I28" s="14">
        <f t="shared" si="8"/>
        <v>1519634</v>
      </c>
      <c r="J28" s="14">
        <f t="shared" si="8"/>
        <v>291137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29552666</v>
      </c>
      <c r="O28" s="35">
        <f t="shared" si="2"/>
        <v>949.69683141590076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74</v>
      </c>
      <c r="M30" s="90"/>
      <c r="N30" s="90"/>
      <c r="O30" s="39">
        <v>31118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3751739</v>
      </c>
      <c r="E5" s="24">
        <f t="shared" si="0"/>
        <v>270621</v>
      </c>
      <c r="F5" s="24">
        <f t="shared" si="0"/>
        <v>548499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186653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4757512</v>
      </c>
      <c r="O5" s="30">
        <f t="shared" ref="O5:O28" si="2">(N5/O$30)</f>
        <v>155.5454129340221</v>
      </c>
      <c r="P5" s="6"/>
    </row>
    <row r="6" spans="1:133">
      <c r="A6" s="12"/>
      <c r="B6" s="42">
        <v>511</v>
      </c>
      <c r="C6" s="19" t="s">
        <v>19</v>
      </c>
      <c r="D6" s="43">
        <v>327467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327467</v>
      </c>
      <c r="O6" s="44">
        <f t="shared" si="2"/>
        <v>10.706434316353887</v>
      </c>
      <c r="P6" s="9"/>
    </row>
    <row r="7" spans="1:133">
      <c r="A7" s="12"/>
      <c r="B7" s="42">
        <v>512</v>
      </c>
      <c r="C7" s="19" t="s">
        <v>58</v>
      </c>
      <c r="D7" s="43">
        <v>209213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209213</v>
      </c>
      <c r="O7" s="44">
        <f t="shared" si="2"/>
        <v>6.8401556267573396</v>
      </c>
      <c r="P7" s="9"/>
    </row>
    <row r="8" spans="1:133">
      <c r="A8" s="12"/>
      <c r="B8" s="42">
        <v>513</v>
      </c>
      <c r="C8" s="19" t="s">
        <v>20</v>
      </c>
      <c r="D8" s="43">
        <v>2044596</v>
      </c>
      <c r="E8" s="43">
        <v>270621</v>
      </c>
      <c r="F8" s="43">
        <v>0</v>
      </c>
      <c r="G8" s="43">
        <v>0</v>
      </c>
      <c r="H8" s="43">
        <v>0</v>
      </c>
      <c r="I8" s="43">
        <v>0</v>
      </c>
      <c r="J8" s="43">
        <v>186653</v>
      </c>
      <c r="K8" s="43">
        <v>0</v>
      </c>
      <c r="L8" s="43">
        <v>0</v>
      </c>
      <c r="M8" s="43">
        <v>0</v>
      </c>
      <c r="N8" s="43">
        <f t="shared" si="1"/>
        <v>2501870</v>
      </c>
      <c r="O8" s="44">
        <f t="shared" si="2"/>
        <v>81.797881383639577</v>
      </c>
      <c r="P8" s="9"/>
    </row>
    <row r="9" spans="1:133">
      <c r="A9" s="12"/>
      <c r="B9" s="42">
        <v>514</v>
      </c>
      <c r="C9" s="19" t="s">
        <v>21</v>
      </c>
      <c r="D9" s="43">
        <v>559652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559652</v>
      </c>
      <c r="O9" s="44">
        <f t="shared" si="2"/>
        <v>18.297652520761133</v>
      </c>
      <c r="P9" s="9"/>
    </row>
    <row r="10" spans="1:133">
      <c r="A10" s="12"/>
      <c r="B10" s="42">
        <v>515</v>
      </c>
      <c r="C10" s="19" t="s">
        <v>22</v>
      </c>
      <c r="D10" s="43">
        <v>457388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457388</v>
      </c>
      <c r="O10" s="44">
        <f t="shared" si="2"/>
        <v>14.954162034917937</v>
      </c>
      <c r="P10" s="9"/>
    </row>
    <row r="11" spans="1:133">
      <c r="A11" s="12"/>
      <c r="B11" s="42">
        <v>517</v>
      </c>
      <c r="C11" s="19" t="s">
        <v>23</v>
      </c>
      <c r="D11" s="43">
        <v>153423</v>
      </c>
      <c r="E11" s="43">
        <v>0</v>
      </c>
      <c r="F11" s="43">
        <v>548499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701922</v>
      </c>
      <c r="O11" s="44">
        <f t="shared" si="2"/>
        <v>22.949127051592232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7729727</v>
      </c>
      <c r="E12" s="29">
        <f t="shared" si="3"/>
        <v>1890002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130425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9750154</v>
      </c>
      <c r="O12" s="41">
        <f t="shared" si="2"/>
        <v>318.77832995488131</v>
      </c>
      <c r="P12" s="10"/>
    </row>
    <row r="13" spans="1:133">
      <c r="A13" s="12"/>
      <c r="B13" s="42">
        <v>521</v>
      </c>
      <c r="C13" s="19" t="s">
        <v>25</v>
      </c>
      <c r="D13" s="43">
        <v>7615623</v>
      </c>
      <c r="E13" s="43">
        <v>362797</v>
      </c>
      <c r="F13" s="43">
        <v>0</v>
      </c>
      <c r="G13" s="43">
        <v>0</v>
      </c>
      <c r="H13" s="43">
        <v>0</v>
      </c>
      <c r="I13" s="43">
        <v>0</v>
      </c>
      <c r="J13" s="43">
        <v>88037</v>
      </c>
      <c r="K13" s="43">
        <v>0</v>
      </c>
      <c r="L13" s="43">
        <v>0</v>
      </c>
      <c r="M13" s="43">
        <v>0</v>
      </c>
      <c r="N13" s="43">
        <f t="shared" si="1"/>
        <v>8066457</v>
      </c>
      <c r="O13" s="44">
        <f t="shared" si="2"/>
        <v>263.73036683449942</v>
      </c>
      <c r="P13" s="9"/>
    </row>
    <row r="14" spans="1:133">
      <c r="A14" s="12"/>
      <c r="B14" s="42">
        <v>524</v>
      </c>
      <c r="C14" s="19" t="s">
        <v>59</v>
      </c>
      <c r="D14" s="43">
        <v>114104</v>
      </c>
      <c r="E14" s="43">
        <v>1527205</v>
      </c>
      <c r="F14" s="43">
        <v>0</v>
      </c>
      <c r="G14" s="43">
        <v>0</v>
      </c>
      <c r="H14" s="43">
        <v>0</v>
      </c>
      <c r="I14" s="43">
        <v>0</v>
      </c>
      <c r="J14" s="43">
        <v>42388</v>
      </c>
      <c r="K14" s="43">
        <v>0</v>
      </c>
      <c r="L14" s="43">
        <v>0</v>
      </c>
      <c r="M14" s="43">
        <v>0</v>
      </c>
      <c r="N14" s="43">
        <f t="shared" si="1"/>
        <v>1683697</v>
      </c>
      <c r="O14" s="44">
        <f t="shared" si="2"/>
        <v>55.047963120381873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1069188</v>
      </c>
      <c r="H15" s="29">
        <f t="shared" si="4"/>
        <v>0</v>
      </c>
      <c r="I15" s="29">
        <f t="shared" si="4"/>
        <v>937656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2006844</v>
      </c>
      <c r="O15" s="41">
        <f t="shared" si="2"/>
        <v>65.613156346040668</v>
      </c>
      <c r="P15" s="10"/>
    </row>
    <row r="16" spans="1:133">
      <c r="A16" s="12"/>
      <c r="B16" s="42">
        <v>538</v>
      </c>
      <c r="C16" s="19" t="s">
        <v>51</v>
      </c>
      <c r="D16" s="43">
        <v>0</v>
      </c>
      <c r="E16" s="43">
        <v>0</v>
      </c>
      <c r="F16" s="43">
        <v>0</v>
      </c>
      <c r="G16" s="43">
        <v>1054908</v>
      </c>
      <c r="H16" s="43">
        <v>0</v>
      </c>
      <c r="I16" s="43">
        <v>937656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1992564</v>
      </c>
      <c r="O16" s="44">
        <f t="shared" si="2"/>
        <v>65.14627607402079</v>
      </c>
      <c r="P16" s="9"/>
    </row>
    <row r="17" spans="1:119">
      <c r="A17" s="12"/>
      <c r="B17" s="42">
        <v>539</v>
      </c>
      <c r="C17" s="19" t="s">
        <v>60</v>
      </c>
      <c r="D17" s="43">
        <v>0</v>
      </c>
      <c r="E17" s="43">
        <v>0</v>
      </c>
      <c r="F17" s="43">
        <v>0</v>
      </c>
      <c r="G17" s="43">
        <v>14280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14280</v>
      </c>
      <c r="O17" s="44">
        <f t="shared" si="2"/>
        <v>0.46688027201987836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1041234</v>
      </c>
      <c r="E18" s="29">
        <f t="shared" si="5"/>
        <v>1428075</v>
      </c>
      <c r="F18" s="29">
        <f t="shared" si="5"/>
        <v>5100</v>
      </c>
      <c r="G18" s="29">
        <f t="shared" si="5"/>
        <v>550154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3024563</v>
      </c>
      <c r="O18" s="41">
        <f t="shared" si="2"/>
        <v>98.887170600928528</v>
      </c>
      <c r="P18" s="10"/>
    </row>
    <row r="19" spans="1:119">
      <c r="A19" s="12"/>
      <c r="B19" s="42">
        <v>541</v>
      </c>
      <c r="C19" s="19" t="s">
        <v>52</v>
      </c>
      <c r="D19" s="43">
        <v>963985</v>
      </c>
      <c r="E19" s="43">
        <v>1149673</v>
      </c>
      <c r="F19" s="43">
        <v>5100</v>
      </c>
      <c r="G19" s="43">
        <v>550154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2668912</v>
      </c>
      <c r="O19" s="44">
        <f t="shared" si="2"/>
        <v>87.259268946576867</v>
      </c>
      <c r="P19" s="9"/>
    </row>
    <row r="20" spans="1:119">
      <c r="A20" s="12"/>
      <c r="B20" s="42">
        <v>544</v>
      </c>
      <c r="C20" s="19" t="s">
        <v>61</v>
      </c>
      <c r="D20" s="43">
        <v>77249</v>
      </c>
      <c r="E20" s="43">
        <v>278402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355651</v>
      </c>
      <c r="O20" s="44">
        <f t="shared" si="2"/>
        <v>11.627901654351664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SUM(D22:D25)</f>
        <v>2972915</v>
      </c>
      <c r="E21" s="29">
        <f t="shared" si="6"/>
        <v>1120447</v>
      </c>
      <c r="F21" s="29">
        <f t="shared" si="6"/>
        <v>0</v>
      </c>
      <c r="G21" s="29">
        <f t="shared" si="6"/>
        <v>1080564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5173926</v>
      </c>
      <c r="O21" s="41">
        <f t="shared" si="2"/>
        <v>169.15994245733341</v>
      </c>
      <c r="P21" s="9"/>
    </row>
    <row r="22" spans="1:119">
      <c r="A22" s="12"/>
      <c r="B22" s="42">
        <v>572</v>
      </c>
      <c r="C22" s="19" t="s">
        <v>53</v>
      </c>
      <c r="D22" s="43">
        <v>2663121</v>
      </c>
      <c r="E22" s="43">
        <v>1120447</v>
      </c>
      <c r="F22" s="43">
        <v>0</v>
      </c>
      <c r="G22" s="43">
        <v>1080564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4864132</v>
      </c>
      <c r="O22" s="44">
        <f t="shared" si="2"/>
        <v>159.03132151964951</v>
      </c>
      <c r="P22" s="9"/>
    </row>
    <row r="23" spans="1:119">
      <c r="A23" s="12"/>
      <c r="B23" s="42">
        <v>573</v>
      </c>
      <c r="C23" s="19" t="s">
        <v>63</v>
      </c>
      <c r="D23" s="43">
        <v>47442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47442</v>
      </c>
      <c r="O23" s="44">
        <f t="shared" si="2"/>
        <v>1.5511018112862094</v>
      </c>
      <c r="P23" s="9"/>
    </row>
    <row r="24" spans="1:119">
      <c r="A24" s="12"/>
      <c r="B24" s="42">
        <v>574</v>
      </c>
      <c r="C24" s="19" t="s">
        <v>42</v>
      </c>
      <c r="D24" s="43">
        <v>142041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142041</v>
      </c>
      <c r="O24" s="44">
        <f t="shared" si="2"/>
        <v>4.643987445236383</v>
      </c>
      <c r="P24" s="9"/>
    </row>
    <row r="25" spans="1:119">
      <c r="A25" s="12"/>
      <c r="B25" s="42">
        <v>579</v>
      </c>
      <c r="C25" s="19" t="s">
        <v>64</v>
      </c>
      <c r="D25" s="43">
        <v>120311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120311</v>
      </c>
      <c r="O25" s="44">
        <f t="shared" si="2"/>
        <v>3.9335316811613157</v>
      </c>
      <c r="P25" s="9"/>
    </row>
    <row r="26" spans="1:119" ht="15.75">
      <c r="A26" s="26" t="s">
        <v>54</v>
      </c>
      <c r="B26" s="27"/>
      <c r="C26" s="28"/>
      <c r="D26" s="29">
        <f t="shared" ref="D26:M26" si="7">SUM(D27:D27)</f>
        <v>1577513</v>
      </c>
      <c r="E26" s="29">
        <f t="shared" si="7"/>
        <v>1593145</v>
      </c>
      <c r="F26" s="29">
        <f t="shared" si="7"/>
        <v>0</v>
      </c>
      <c r="G26" s="29">
        <f t="shared" si="7"/>
        <v>111416</v>
      </c>
      <c r="H26" s="29">
        <f t="shared" si="7"/>
        <v>0</v>
      </c>
      <c r="I26" s="29">
        <f t="shared" si="7"/>
        <v>468967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3751041</v>
      </c>
      <c r="O26" s="41">
        <f t="shared" si="2"/>
        <v>122.63914863009219</v>
      </c>
      <c r="P26" s="9"/>
    </row>
    <row r="27" spans="1:119" ht="15.75" thickBot="1">
      <c r="A27" s="12"/>
      <c r="B27" s="42">
        <v>581</v>
      </c>
      <c r="C27" s="19" t="s">
        <v>55</v>
      </c>
      <c r="D27" s="43">
        <v>1577513</v>
      </c>
      <c r="E27" s="43">
        <v>1593145</v>
      </c>
      <c r="F27" s="43">
        <v>0</v>
      </c>
      <c r="G27" s="43">
        <v>111416</v>
      </c>
      <c r="H27" s="43">
        <v>0</v>
      </c>
      <c r="I27" s="43">
        <v>468967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3751041</v>
      </c>
      <c r="O27" s="44">
        <f t="shared" si="2"/>
        <v>122.63914863009219</v>
      </c>
      <c r="P27" s="9"/>
    </row>
    <row r="28" spans="1:119" ht="16.5" thickBot="1">
      <c r="A28" s="13" t="s">
        <v>10</v>
      </c>
      <c r="B28" s="21"/>
      <c r="C28" s="20"/>
      <c r="D28" s="14">
        <f>SUM(D5,D12,D15,D18,D21,D26)</f>
        <v>17073128</v>
      </c>
      <c r="E28" s="14">
        <f t="shared" ref="E28:M28" si="8">SUM(E5,E12,E15,E18,E21,E26)</f>
        <v>6302290</v>
      </c>
      <c r="F28" s="14">
        <f t="shared" si="8"/>
        <v>553599</v>
      </c>
      <c r="G28" s="14">
        <f t="shared" si="8"/>
        <v>2811322</v>
      </c>
      <c r="H28" s="14">
        <f t="shared" si="8"/>
        <v>0</v>
      </c>
      <c r="I28" s="14">
        <f t="shared" si="8"/>
        <v>1406623</v>
      </c>
      <c r="J28" s="14">
        <f t="shared" si="8"/>
        <v>317078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28464040</v>
      </c>
      <c r="O28" s="35">
        <f t="shared" si="2"/>
        <v>930.6231609232982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72</v>
      </c>
      <c r="M30" s="90"/>
      <c r="N30" s="90"/>
      <c r="O30" s="39">
        <v>30586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4958538</v>
      </c>
      <c r="E5" s="24">
        <f t="shared" si="0"/>
        <v>0</v>
      </c>
      <c r="F5" s="24">
        <f t="shared" si="0"/>
        <v>2251625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7210163</v>
      </c>
      <c r="O5" s="30">
        <f t="shared" ref="O5:O28" si="2">(N5/O$30)</f>
        <v>236.74031389545573</v>
      </c>
      <c r="P5" s="6"/>
    </row>
    <row r="6" spans="1:133">
      <c r="A6" s="12"/>
      <c r="B6" s="42">
        <v>511</v>
      </c>
      <c r="C6" s="19" t="s">
        <v>19</v>
      </c>
      <c r="D6" s="43">
        <v>323933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323933</v>
      </c>
      <c r="O6" s="44">
        <f t="shared" si="2"/>
        <v>10.636097977410033</v>
      </c>
      <c r="P6" s="9"/>
    </row>
    <row r="7" spans="1:133">
      <c r="A7" s="12"/>
      <c r="B7" s="42">
        <v>512</v>
      </c>
      <c r="C7" s="19" t="s">
        <v>58</v>
      </c>
      <c r="D7" s="43">
        <v>195677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195677</v>
      </c>
      <c r="O7" s="44">
        <f t="shared" si="2"/>
        <v>6.4249080640924614</v>
      </c>
      <c r="P7" s="9"/>
    </row>
    <row r="8" spans="1:133">
      <c r="A8" s="12"/>
      <c r="B8" s="42">
        <v>513</v>
      </c>
      <c r="C8" s="19" t="s">
        <v>20</v>
      </c>
      <c r="D8" s="43">
        <v>3323143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3323143</v>
      </c>
      <c r="O8" s="44">
        <f t="shared" si="2"/>
        <v>109.1129169950092</v>
      </c>
      <c r="P8" s="9"/>
    </row>
    <row r="9" spans="1:133">
      <c r="A9" s="12"/>
      <c r="B9" s="42">
        <v>514</v>
      </c>
      <c r="C9" s="19" t="s">
        <v>21</v>
      </c>
      <c r="D9" s="43">
        <v>410545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410545</v>
      </c>
      <c r="O9" s="44">
        <f t="shared" si="2"/>
        <v>13.479938271604938</v>
      </c>
      <c r="P9" s="9"/>
    </row>
    <row r="10" spans="1:133">
      <c r="A10" s="12"/>
      <c r="B10" s="42">
        <v>515</v>
      </c>
      <c r="C10" s="19" t="s">
        <v>22</v>
      </c>
      <c r="D10" s="43">
        <v>551817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551817</v>
      </c>
      <c r="O10" s="44">
        <f t="shared" si="2"/>
        <v>18.118498817966902</v>
      </c>
      <c r="P10" s="9"/>
    </row>
    <row r="11" spans="1:133">
      <c r="A11" s="12"/>
      <c r="B11" s="42">
        <v>517</v>
      </c>
      <c r="C11" s="19" t="s">
        <v>23</v>
      </c>
      <c r="D11" s="43">
        <v>153423</v>
      </c>
      <c r="E11" s="43">
        <v>0</v>
      </c>
      <c r="F11" s="43">
        <v>2251625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2405048</v>
      </c>
      <c r="O11" s="44">
        <f t="shared" si="2"/>
        <v>78.967953769372215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7918694</v>
      </c>
      <c r="E12" s="29">
        <f t="shared" si="3"/>
        <v>17970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7936664</v>
      </c>
      <c r="O12" s="41">
        <f t="shared" si="2"/>
        <v>260.59443131074335</v>
      </c>
      <c r="P12" s="10"/>
    </row>
    <row r="13" spans="1:133">
      <c r="A13" s="12"/>
      <c r="B13" s="42">
        <v>521</v>
      </c>
      <c r="C13" s="19" t="s">
        <v>25</v>
      </c>
      <c r="D13" s="43">
        <v>6901929</v>
      </c>
      <c r="E13" s="43">
        <v>7080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6909009</v>
      </c>
      <c r="O13" s="44">
        <f t="shared" si="2"/>
        <v>226.85214736012608</v>
      </c>
      <c r="P13" s="9"/>
    </row>
    <row r="14" spans="1:133">
      <c r="A14" s="12"/>
      <c r="B14" s="42">
        <v>524</v>
      </c>
      <c r="C14" s="19" t="s">
        <v>59</v>
      </c>
      <c r="D14" s="43">
        <v>1016765</v>
      </c>
      <c r="E14" s="43">
        <v>10890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1027655</v>
      </c>
      <c r="O14" s="44">
        <f t="shared" si="2"/>
        <v>33.742283950617285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3050</v>
      </c>
      <c r="G15" s="29">
        <f t="shared" si="4"/>
        <v>1327742</v>
      </c>
      <c r="H15" s="29">
        <f t="shared" si="4"/>
        <v>0</v>
      </c>
      <c r="I15" s="29">
        <f t="shared" si="4"/>
        <v>818380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2149172</v>
      </c>
      <c r="O15" s="41">
        <f t="shared" si="2"/>
        <v>70.566456527449432</v>
      </c>
      <c r="P15" s="10"/>
    </row>
    <row r="16" spans="1:133">
      <c r="A16" s="12"/>
      <c r="B16" s="42">
        <v>538</v>
      </c>
      <c r="C16" s="19" t="s">
        <v>51</v>
      </c>
      <c r="D16" s="43">
        <v>0</v>
      </c>
      <c r="E16" s="43">
        <v>0</v>
      </c>
      <c r="F16" s="43">
        <v>3050</v>
      </c>
      <c r="G16" s="43">
        <v>1268042</v>
      </c>
      <c r="H16" s="43">
        <v>0</v>
      </c>
      <c r="I16" s="43">
        <v>818380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2089472</v>
      </c>
      <c r="O16" s="44">
        <f t="shared" si="2"/>
        <v>68.606251641712632</v>
      </c>
      <c r="P16" s="9"/>
    </row>
    <row r="17" spans="1:119">
      <c r="A17" s="12"/>
      <c r="B17" s="42">
        <v>539</v>
      </c>
      <c r="C17" s="19" t="s">
        <v>60</v>
      </c>
      <c r="D17" s="43">
        <v>0</v>
      </c>
      <c r="E17" s="43">
        <v>0</v>
      </c>
      <c r="F17" s="43">
        <v>0</v>
      </c>
      <c r="G17" s="43">
        <v>59700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59700</v>
      </c>
      <c r="O17" s="44">
        <f t="shared" si="2"/>
        <v>1.9602048857368006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1079861</v>
      </c>
      <c r="E18" s="29">
        <f t="shared" si="5"/>
        <v>1239412</v>
      </c>
      <c r="F18" s="29">
        <f t="shared" si="5"/>
        <v>0</v>
      </c>
      <c r="G18" s="29">
        <f t="shared" si="5"/>
        <v>1619651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3938924</v>
      </c>
      <c r="O18" s="41">
        <f t="shared" si="2"/>
        <v>129.33162595219332</v>
      </c>
      <c r="P18" s="10"/>
    </row>
    <row r="19" spans="1:119">
      <c r="A19" s="12"/>
      <c r="B19" s="42">
        <v>541</v>
      </c>
      <c r="C19" s="19" t="s">
        <v>52</v>
      </c>
      <c r="D19" s="43">
        <v>994472</v>
      </c>
      <c r="E19" s="43">
        <v>844111</v>
      </c>
      <c r="F19" s="43">
        <v>0</v>
      </c>
      <c r="G19" s="43">
        <v>1619651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3458234</v>
      </c>
      <c r="O19" s="44">
        <f t="shared" si="2"/>
        <v>113.54852902547938</v>
      </c>
      <c r="P19" s="9"/>
    </row>
    <row r="20" spans="1:119">
      <c r="A20" s="12"/>
      <c r="B20" s="42">
        <v>544</v>
      </c>
      <c r="C20" s="19" t="s">
        <v>61</v>
      </c>
      <c r="D20" s="43">
        <v>85389</v>
      </c>
      <c r="E20" s="43">
        <v>395301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480690</v>
      </c>
      <c r="O20" s="44">
        <f t="shared" si="2"/>
        <v>15.783096926713949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SUM(D22:D25)</f>
        <v>2852342</v>
      </c>
      <c r="E21" s="29">
        <f t="shared" si="6"/>
        <v>0</v>
      </c>
      <c r="F21" s="29">
        <f t="shared" si="6"/>
        <v>0</v>
      </c>
      <c r="G21" s="29">
        <f t="shared" si="6"/>
        <v>1321817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4174159</v>
      </c>
      <c r="O21" s="41">
        <f t="shared" si="2"/>
        <v>137.05539138429211</v>
      </c>
      <c r="P21" s="9"/>
    </row>
    <row r="22" spans="1:119">
      <c r="A22" s="12"/>
      <c r="B22" s="42">
        <v>572</v>
      </c>
      <c r="C22" s="19" t="s">
        <v>53</v>
      </c>
      <c r="D22" s="43">
        <v>2564564</v>
      </c>
      <c r="E22" s="43">
        <v>0</v>
      </c>
      <c r="F22" s="43">
        <v>0</v>
      </c>
      <c r="G22" s="43">
        <v>1321817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3886381</v>
      </c>
      <c r="O22" s="44">
        <f t="shared" si="2"/>
        <v>127.6064158129761</v>
      </c>
      <c r="P22" s="9"/>
    </row>
    <row r="23" spans="1:119">
      <c r="A23" s="12"/>
      <c r="B23" s="42">
        <v>573</v>
      </c>
      <c r="C23" s="19" t="s">
        <v>63</v>
      </c>
      <c r="D23" s="43">
        <v>40536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40536</v>
      </c>
      <c r="O23" s="44">
        <f t="shared" si="2"/>
        <v>1.3309692671394799</v>
      </c>
      <c r="P23" s="9"/>
    </row>
    <row r="24" spans="1:119">
      <c r="A24" s="12"/>
      <c r="B24" s="42">
        <v>574</v>
      </c>
      <c r="C24" s="19" t="s">
        <v>42</v>
      </c>
      <c r="D24" s="43">
        <v>126516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126516</v>
      </c>
      <c r="O24" s="44">
        <f t="shared" si="2"/>
        <v>4.154058313632782</v>
      </c>
      <c r="P24" s="9"/>
    </row>
    <row r="25" spans="1:119">
      <c r="A25" s="12"/>
      <c r="B25" s="42">
        <v>579</v>
      </c>
      <c r="C25" s="19" t="s">
        <v>64</v>
      </c>
      <c r="D25" s="43">
        <v>120726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120726</v>
      </c>
      <c r="O25" s="44">
        <f t="shared" si="2"/>
        <v>3.9639479905437351</v>
      </c>
      <c r="P25" s="9"/>
    </row>
    <row r="26" spans="1:119" ht="15.75">
      <c r="A26" s="26" t="s">
        <v>54</v>
      </c>
      <c r="B26" s="27"/>
      <c r="C26" s="28"/>
      <c r="D26" s="29">
        <f t="shared" ref="D26:M26" si="7">SUM(D27:D27)</f>
        <v>1727223</v>
      </c>
      <c r="E26" s="29">
        <f t="shared" si="7"/>
        <v>584103</v>
      </c>
      <c r="F26" s="29">
        <f t="shared" si="7"/>
        <v>372826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2684152</v>
      </c>
      <c r="O26" s="41">
        <f t="shared" si="2"/>
        <v>88.132125032834253</v>
      </c>
      <c r="P26" s="9"/>
    </row>
    <row r="27" spans="1:119" ht="15.75" thickBot="1">
      <c r="A27" s="12"/>
      <c r="B27" s="42">
        <v>581</v>
      </c>
      <c r="C27" s="19" t="s">
        <v>55</v>
      </c>
      <c r="D27" s="43">
        <v>1727223</v>
      </c>
      <c r="E27" s="43">
        <v>584103</v>
      </c>
      <c r="F27" s="43">
        <v>372826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2684152</v>
      </c>
      <c r="O27" s="44">
        <f t="shared" si="2"/>
        <v>88.132125032834253</v>
      </c>
      <c r="P27" s="9"/>
    </row>
    <row r="28" spans="1:119" ht="16.5" thickBot="1">
      <c r="A28" s="13" t="s">
        <v>10</v>
      </c>
      <c r="B28" s="21"/>
      <c r="C28" s="20"/>
      <c r="D28" s="14">
        <f>SUM(D5,D12,D15,D18,D21,D26)</f>
        <v>18536658</v>
      </c>
      <c r="E28" s="14">
        <f t="shared" ref="E28:M28" si="8">SUM(E5,E12,E15,E18,E21,E26)</f>
        <v>1841485</v>
      </c>
      <c r="F28" s="14">
        <f t="shared" si="8"/>
        <v>2627501</v>
      </c>
      <c r="G28" s="14">
        <f t="shared" si="8"/>
        <v>4269210</v>
      </c>
      <c r="H28" s="14">
        <f t="shared" si="8"/>
        <v>0</v>
      </c>
      <c r="I28" s="14">
        <f t="shared" si="8"/>
        <v>818380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28093234</v>
      </c>
      <c r="O28" s="35">
        <f t="shared" si="2"/>
        <v>922.42034410296822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70</v>
      </c>
      <c r="M30" s="90"/>
      <c r="N30" s="90"/>
      <c r="O30" s="39">
        <v>30456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4046445</v>
      </c>
      <c r="E5" s="24">
        <f t="shared" si="0"/>
        <v>0</v>
      </c>
      <c r="F5" s="24">
        <f t="shared" si="0"/>
        <v>705247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4751692</v>
      </c>
      <c r="O5" s="30">
        <f t="shared" ref="O5:O29" si="2">(N5/O$31)</f>
        <v>157.29391903075242</v>
      </c>
      <c r="P5" s="6"/>
    </row>
    <row r="6" spans="1:133">
      <c r="A6" s="12"/>
      <c r="B6" s="42">
        <v>511</v>
      </c>
      <c r="C6" s="19" t="s">
        <v>19</v>
      </c>
      <c r="D6" s="43">
        <v>412723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412723</v>
      </c>
      <c r="O6" s="44">
        <f t="shared" si="2"/>
        <v>13.662252970968916</v>
      </c>
      <c r="P6" s="9"/>
    </row>
    <row r="7" spans="1:133">
      <c r="A7" s="12"/>
      <c r="B7" s="42">
        <v>512</v>
      </c>
      <c r="C7" s="19" t="s">
        <v>58</v>
      </c>
      <c r="D7" s="43">
        <v>216272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216272</v>
      </c>
      <c r="O7" s="44">
        <f t="shared" si="2"/>
        <v>7.159190969578602</v>
      </c>
      <c r="P7" s="9"/>
    </row>
    <row r="8" spans="1:133">
      <c r="A8" s="12"/>
      <c r="B8" s="42">
        <v>513</v>
      </c>
      <c r="C8" s="19" t="s">
        <v>20</v>
      </c>
      <c r="D8" s="43">
        <v>1966093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1966093</v>
      </c>
      <c r="O8" s="44">
        <f t="shared" si="2"/>
        <v>65.083021616074674</v>
      </c>
      <c r="P8" s="9"/>
    </row>
    <row r="9" spans="1:133">
      <c r="A9" s="12"/>
      <c r="B9" s="42">
        <v>514</v>
      </c>
      <c r="C9" s="19" t="s">
        <v>21</v>
      </c>
      <c r="D9" s="43">
        <v>639789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639789</v>
      </c>
      <c r="O9" s="44">
        <f t="shared" si="2"/>
        <v>21.178754675758881</v>
      </c>
      <c r="P9" s="9"/>
    </row>
    <row r="10" spans="1:133">
      <c r="A10" s="12"/>
      <c r="B10" s="42">
        <v>515</v>
      </c>
      <c r="C10" s="19" t="s">
        <v>22</v>
      </c>
      <c r="D10" s="43">
        <v>658145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658145</v>
      </c>
      <c r="O10" s="44">
        <f t="shared" si="2"/>
        <v>21.786388162468139</v>
      </c>
      <c r="P10" s="9"/>
    </row>
    <row r="11" spans="1:133">
      <c r="A11" s="12"/>
      <c r="B11" s="42">
        <v>517</v>
      </c>
      <c r="C11" s="19" t="s">
        <v>23</v>
      </c>
      <c r="D11" s="43">
        <v>153423</v>
      </c>
      <c r="E11" s="43">
        <v>0</v>
      </c>
      <c r="F11" s="43">
        <v>705247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858670</v>
      </c>
      <c r="O11" s="44">
        <f t="shared" si="2"/>
        <v>28.424310635903208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SUM(D13:D14)</f>
        <v>7973823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7973823</v>
      </c>
      <c r="O12" s="41">
        <f t="shared" si="2"/>
        <v>263.95521202290706</v>
      </c>
      <c r="P12" s="10"/>
    </row>
    <row r="13" spans="1:133">
      <c r="A13" s="12"/>
      <c r="B13" s="42">
        <v>521</v>
      </c>
      <c r="C13" s="19" t="s">
        <v>25</v>
      </c>
      <c r="D13" s="43">
        <v>6900073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6900073</v>
      </c>
      <c r="O13" s="44">
        <f t="shared" si="2"/>
        <v>228.41116885696314</v>
      </c>
      <c r="P13" s="9"/>
    </row>
    <row r="14" spans="1:133">
      <c r="A14" s="12"/>
      <c r="B14" s="42">
        <v>524</v>
      </c>
      <c r="C14" s="19" t="s">
        <v>59</v>
      </c>
      <c r="D14" s="43">
        <v>1073750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1073750</v>
      </c>
      <c r="O14" s="44">
        <f t="shared" si="2"/>
        <v>35.544043165943926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0</v>
      </c>
      <c r="E15" s="29">
        <f t="shared" si="4"/>
        <v>0</v>
      </c>
      <c r="F15" s="29">
        <f t="shared" si="4"/>
        <v>0</v>
      </c>
      <c r="G15" s="29">
        <f t="shared" si="4"/>
        <v>793066</v>
      </c>
      <c r="H15" s="29">
        <f t="shared" si="4"/>
        <v>0</v>
      </c>
      <c r="I15" s="29">
        <f t="shared" si="4"/>
        <v>1033870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1826936</v>
      </c>
      <c r="O15" s="41">
        <f t="shared" si="2"/>
        <v>60.476546724486077</v>
      </c>
      <c r="P15" s="10"/>
    </row>
    <row r="16" spans="1:133">
      <c r="A16" s="12"/>
      <c r="B16" s="42">
        <v>538</v>
      </c>
      <c r="C16" s="19" t="s">
        <v>51</v>
      </c>
      <c r="D16" s="43">
        <v>0</v>
      </c>
      <c r="E16" s="43">
        <v>0</v>
      </c>
      <c r="F16" s="43">
        <v>0</v>
      </c>
      <c r="G16" s="43">
        <v>752000</v>
      </c>
      <c r="H16" s="43">
        <v>0</v>
      </c>
      <c r="I16" s="43">
        <v>1033870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1785870</v>
      </c>
      <c r="O16" s="44">
        <f t="shared" si="2"/>
        <v>59.117150518057535</v>
      </c>
      <c r="P16" s="9"/>
    </row>
    <row r="17" spans="1:119">
      <c r="A17" s="12"/>
      <c r="B17" s="42">
        <v>539</v>
      </c>
      <c r="C17" s="19" t="s">
        <v>60</v>
      </c>
      <c r="D17" s="43">
        <v>0</v>
      </c>
      <c r="E17" s="43">
        <v>0</v>
      </c>
      <c r="F17" s="43">
        <v>0</v>
      </c>
      <c r="G17" s="43">
        <v>41066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41066</v>
      </c>
      <c r="O17" s="44">
        <f t="shared" si="2"/>
        <v>1.3593962064285479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SUM(D19:D21)</f>
        <v>1041713</v>
      </c>
      <c r="E18" s="29">
        <f t="shared" si="5"/>
        <v>1267771</v>
      </c>
      <c r="F18" s="29">
        <f t="shared" si="5"/>
        <v>2000</v>
      </c>
      <c r="G18" s="29">
        <f t="shared" si="5"/>
        <v>604008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2915492</v>
      </c>
      <c r="O18" s="41">
        <f t="shared" si="2"/>
        <v>96.510708729186661</v>
      </c>
      <c r="P18" s="10"/>
    </row>
    <row r="19" spans="1:119">
      <c r="A19" s="12"/>
      <c r="B19" s="42">
        <v>541</v>
      </c>
      <c r="C19" s="19" t="s">
        <v>52</v>
      </c>
      <c r="D19" s="43">
        <v>956670</v>
      </c>
      <c r="E19" s="43">
        <v>935921</v>
      </c>
      <c r="F19" s="43">
        <v>0</v>
      </c>
      <c r="G19" s="43">
        <v>604008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2496599</v>
      </c>
      <c r="O19" s="44">
        <f t="shared" si="2"/>
        <v>82.644211989804361</v>
      </c>
      <c r="P19" s="9"/>
    </row>
    <row r="20" spans="1:119">
      <c r="A20" s="12"/>
      <c r="B20" s="42">
        <v>544</v>
      </c>
      <c r="C20" s="19" t="s">
        <v>61</v>
      </c>
      <c r="D20" s="43">
        <v>85043</v>
      </c>
      <c r="E20" s="43">
        <v>331850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416893</v>
      </c>
      <c r="O20" s="44">
        <f t="shared" si="2"/>
        <v>13.800291303916051</v>
      </c>
      <c r="P20" s="9"/>
    </row>
    <row r="21" spans="1:119">
      <c r="A21" s="12"/>
      <c r="B21" s="42">
        <v>549</v>
      </c>
      <c r="C21" s="19" t="s">
        <v>62</v>
      </c>
      <c r="D21" s="43">
        <v>0</v>
      </c>
      <c r="E21" s="43">
        <v>0</v>
      </c>
      <c r="F21" s="43">
        <v>2000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2000</v>
      </c>
      <c r="O21" s="44">
        <f t="shared" si="2"/>
        <v>6.620543546625178E-2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SUM(D23:D26)</f>
        <v>2753840</v>
      </c>
      <c r="E22" s="29">
        <f t="shared" si="6"/>
        <v>0</v>
      </c>
      <c r="F22" s="29">
        <f t="shared" si="6"/>
        <v>0</v>
      </c>
      <c r="G22" s="29">
        <f t="shared" si="6"/>
        <v>1831928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4585768</v>
      </c>
      <c r="O22" s="41">
        <f t="shared" si="2"/>
        <v>151.80138369360125</v>
      </c>
      <c r="P22" s="9"/>
    </row>
    <row r="23" spans="1:119">
      <c r="A23" s="12"/>
      <c r="B23" s="42">
        <v>572</v>
      </c>
      <c r="C23" s="19" t="s">
        <v>53</v>
      </c>
      <c r="D23" s="43">
        <v>2548470</v>
      </c>
      <c r="E23" s="43">
        <v>0</v>
      </c>
      <c r="F23" s="43">
        <v>0</v>
      </c>
      <c r="G23" s="43">
        <v>1831928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4380398</v>
      </c>
      <c r="O23" s="44">
        <f t="shared" si="2"/>
        <v>145.00307855274917</v>
      </c>
      <c r="P23" s="9"/>
    </row>
    <row r="24" spans="1:119">
      <c r="A24" s="12"/>
      <c r="B24" s="42">
        <v>573</v>
      </c>
      <c r="C24" s="19" t="s">
        <v>63</v>
      </c>
      <c r="D24" s="43">
        <v>30116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30116</v>
      </c>
      <c r="O24" s="44">
        <f t="shared" si="2"/>
        <v>0.99692144725081933</v>
      </c>
      <c r="P24" s="9"/>
    </row>
    <row r="25" spans="1:119">
      <c r="A25" s="12"/>
      <c r="B25" s="42">
        <v>574</v>
      </c>
      <c r="C25" s="19" t="s">
        <v>42</v>
      </c>
      <c r="D25" s="43">
        <v>118991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118991</v>
      </c>
      <c r="O25" s="44">
        <f t="shared" si="2"/>
        <v>3.9389254857823826</v>
      </c>
      <c r="P25" s="9"/>
    </row>
    <row r="26" spans="1:119">
      <c r="A26" s="12"/>
      <c r="B26" s="42">
        <v>579</v>
      </c>
      <c r="C26" s="19" t="s">
        <v>64</v>
      </c>
      <c r="D26" s="43">
        <v>56263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56263</v>
      </c>
      <c r="O26" s="44">
        <f t="shared" si="2"/>
        <v>1.8624582078188618</v>
      </c>
      <c r="P26" s="9"/>
    </row>
    <row r="27" spans="1:119" ht="15.75">
      <c r="A27" s="26" t="s">
        <v>54</v>
      </c>
      <c r="B27" s="27"/>
      <c r="C27" s="28"/>
      <c r="D27" s="29">
        <f t="shared" ref="D27:M27" si="7">SUM(D28:D28)</f>
        <v>623000</v>
      </c>
      <c r="E27" s="29">
        <f t="shared" si="7"/>
        <v>347046</v>
      </c>
      <c r="F27" s="29">
        <f t="shared" si="7"/>
        <v>386162</v>
      </c>
      <c r="G27" s="29">
        <f t="shared" si="7"/>
        <v>118164</v>
      </c>
      <c r="H27" s="29">
        <f t="shared" si="7"/>
        <v>0</v>
      </c>
      <c r="I27" s="29">
        <f t="shared" si="7"/>
        <v>500000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1974372</v>
      </c>
      <c r="O27" s="41">
        <f t="shared" si="2"/>
        <v>65.357079016187228</v>
      </c>
      <c r="P27" s="9"/>
    </row>
    <row r="28" spans="1:119" ht="15.75" thickBot="1">
      <c r="A28" s="12"/>
      <c r="B28" s="42">
        <v>581</v>
      </c>
      <c r="C28" s="19" t="s">
        <v>55</v>
      </c>
      <c r="D28" s="43">
        <v>623000</v>
      </c>
      <c r="E28" s="43">
        <v>347046</v>
      </c>
      <c r="F28" s="43">
        <v>386162</v>
      </c>
      <c r="G28" s="43">
        <v>118164</v>
      </c>
      <c r="H28" s="43">
        <v>0</v>
      </c>
      <c r="I28" s="43">
        <v>500000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1974372</v>
      </c>
      <c r="O28" s="44">
        <f t="shared" si="2"/>
        <v>65.357079016187228</v>
      </c>
      <c r="P28" s="9"/>
    </row>
    <row r="29" spans="1:119" ht="16.5" thickBot="1">
      <c r="A29" s="13" t="s">
        <v>10</v>
      </c>
      <c r="B29" s="21"/>
      <c r="C29" s="20"/>
      <c r="D29" s="14">
        <f>SUM(D5,D12,D15,D18,D22,D27)</f>
        <v>16438821</v>
      </c>
      <c r="E29" s="14">
        <f t="shared" ref="E29:M29" si="8">SUM(E5,E12,E15,E18,E22,E27)</f>
        <v>1614817</v>
      </c>
      <c r="F29" s="14">
        <f t="shared" si="8"/>
        <v>1093409</v>
      </c>
      <c r="G29" s="14">
        <f t="shared" si="8"/>
        <v>3347166</v>
      </c>
      <c r="H29" s="14">
        <f t="shared" si="8"/>
        <v>0</v>
      </c>
      <c r="I29" s="14">
        <f t="shared" si="8"/>
        <v>1533870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24028083</v>
      </c>
      <c r="O29" s="35">
        <f t="shared" si="2"/>
        <v>795.39484921712074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65</v>
      </c>
      <c r="M31" s="90"/>
      <c r="N31" s="90"/>
      <c r="O31" s="39">
        <v>30209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40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2024-05-29T20:47:15Z</cp:lastPrinted>
  <dcterms:created xsi:type="dcterms:W3CDTF">2000-08-31T21:26:31Z</dcterms:created>
  <dcterms:modified xsi:type="dcterms:W3CDTF">2024-05-29T20:47:18Z</dcterms:modified>
</cp:coreProperties>
</file>