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CE14CCE054E15D1D947AFB0A57038BC6B7AAA573" xr6:coauthVersionLast="47" xr6:coauthVersionMax="47" xr10:uidLastSave="{0767CB12-1105-459B-875A-DCD59E61632A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'2007'!$A$1:$O$28</definedName>
    <definedName name="_xlnm.Print_Area" localSheetId="15">'2008'!$A$1:$O$28</definedName>
    <definedName name="_xlnm.Print_Area" localSheetId="14">'2009'!$A$1:$O$31</definedName>
    <definedName name="_xlnm.Print_Area" localSheetId="13">'2010'!$A$1:$O$32</definedName>
    <definedName name="_xlnm.Print_Area" localSheetId="12">'2011'!$A$1:$O$32</definedName>
    <definedName name="_xlnm.Print_Area" localSheetId="11">'2012'!$A$1:$O$33</definedName>
    <definedName name="_xlnm.Print_Area" localSheetId="10">'2013'!$A$1:$O$33</definedName>
    <definedName name="_xlnm.Print_Area" localSheetId="9">'2014'!$A$1:$O$30</definedName>
    <definedName name="_xlnm.Print_Area" localSheetId="8">'2015'!$A$1:$O$32</definedName>
    <definedName name="_xlnm.Print_Area" localSheetId="7">'2016'!$A$1:$O$32</definedName>
    <definedName name="_xlnm.Print_Area" localSheetId="6">'2017'!$A$1:$O$33</definedName>
    <definedName name="_xlnm.Print_Area" localSheetId="5">'2018'!$A$1:$O$35</definedName>
    <definedName name="_xlnm.Print_Area" localSheetId="4">'2019'!$A$1:$O$34</definedName>
    <definedName name="_xlnm.Print_Area" localSheetId="3">'2020'!$A$1:$O$32</definedName>
    <definedName name="_xlnm.Print_Area" localSheetId="2">'2021'!$A$1:$P$34</definedName>
    <definedName name="_xlnm.Print_Area" localSheetId="1">'2022'!$A$1:$P$35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0" l="1"/>
  <c r="F30" i="50"/>
  <c r="G30" i="50"/>
  <c r="H30" i="50"/>
  <c r="I30" i="50"/>
  <c r="J30" i="50"/>
  <c r="K30" i="50"/>
  <c r="L30" i="50"/>
  <c r="M30" i="50"/>
  <c r="N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0" i="50" l="1"/>
  <c r="P20" i="50" s="1"/>
  <c r="O24" i="50"/>
  <c r="P24" i="50" s="1"/>
  <c r="O22" i="50"/>
  <c r="P22" i="50" s="1"/>
  <c r="O26" i="50"/>
  <c r="P26" i="50" s="1"/>
  <c r="O18" i="50"/>
  <c r="P18" i="50" s="1"/>
  <c r="O14" i="50"/>
  <c r="P14" i="50" s="1"/>
  <c r="O28" i="50"/>
  <c r="P28" i="50" s="1"/>
  <c r="O5" i="50"/>
  <c r="P5" i="50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J31" i="49" s="1"/>
  <c r="I5" i="49"/>
  <c r="H5" i="49"/>
  <c r="G5" i="49"/>
  <c r="F5" i="49"/>
  <c r="E5" i="49"/>
  <c r="D5" i="49"/>
  <c r="O30" i="50" l="1"/>
  <c r="P30" i="50" s="1"/>
  <c r="N31" i="49"/>
  <c r="K31" i="49"/>
  <c r="M31" i="49"/>
  <c r="D31" i="49"/>
  <c r="G31" i="49"/>
  <c r="H31" i="49"/>
  <c r="L31" i="49"/>
  <c r="E31" i="49"/>
  <c r="F31" i="49"/>
  <c r="I31" i="49"/>
  <c r="O29" i="49"/>
  <c r="P29" i="49" s="1"/>
  <c r="O26" i="49"/>
  <c r="P26" i="49" s="1"/>
  <c r="O24" i="49"/>
  <c r="P24" i="49" s="1"/>
  <c r="O22" i="49"/>
  <c r="P22" i="49" s="1"/>
  <c r="O20" i="49"/>
  <c r="P20" i="49" s="1"/>
  <c r="O18" i="49"/>
  <c r="P18" i="49" s="1"/>
  <c r="O14" i="49"/>
  <c r="P14" i="49" s="1"/>
  <c r="O5" i="49"/>
  <c r="P5" i="49" s="1"/>
  <c r="O31" i="49" l="1"/>
  <c r="P31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J30" i="48" s="1"/>
  <c r="I5" i="48"/>
  <c r="H5" i="48"/>
  <c r="G5" i="48"/>
  <c r="F5" i="48"/>
  <c r="E5" i="48"/>
  <c r="D5" i="48"/>
  <c r="N30" i="48" l="1"/>
  <c r="F30" i="48"/>
  <c r="K30" i="48"/>
  <c r="M30" i="48"/>
  <c r="G30" i="48"/>
  <c r="L30" i="48"/>
  <c r="D30" i="48"/>
  <c r="H30" i="48"/>
  <c r="E30" i="48"/>
  <c r="I30" i="48"/>
  <c r="O20" i="48"/>
  <c r="P20" i="48" s="1"/>
  <c r="O26" i="48"/>
  <c r="P26" i="48" s="1"/>
  <c r="O24" i="48"/>
  <c r="P24" i="48" s="1"/>
  <c r="O22" i="48"/>
  <c r="P22" i="48" s="1"/>
  <c r="O18" i="48"/>
  <c r="P18" i="48" s="1"/>
  <c r="O14" i="48"/>
  <c r="P14" i="48" s="1"/>
  <c r="O5" i="48"/>
  <c r="P5" i="48" s="1"/>
  <c r="O28" i="48"/>
  <c r="P28" i="48" s="1"/>
  <c r="O30" i="48" l="1"/>
  <c r="P30" i="48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28" i="46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J30" i="45" s="1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M20" i="42"/>
  <c r="M29" i="42" s="1"/>
  <c r="L20" i="42"/>
  <c r="K20" i="42"/>
  <c r="J20" i="42"/>
  <c r="I20" i="42"/>
  <c r="N20" i="42" s="1"/>
  <c r="O20" i="42" s="1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G29" i="42" s="1"/>
  <c r="F18" i="42"/>
  <c r="E18" i="42"/>
  <c r="D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F28" i="43" s="1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F24" i="41" s="1"/>
  <c r="E15" i="41"/>
  <c r="D15" i="41"/>
  <c r="N15" i="41" s="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27" i="40"/>
  <c r="O27" i="40" s="1"/>
  <c r="M26" i="40"/>
  <c r="L26" i="40"/>
  <c r="K26" i="40"/>
  <c r="J26" i="40"/>
  <c r="I26" i="40"/>
  <c r="H26" i="40"/>
  <c r="G26" i="40"/>
  <c r="F26" i="40"/>
  <c r="N26" i="40" s="1"/>
  <c r="O26" i="40" s="1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/>
  <c r="M21" i="40"/>
  <c r="L21" i="40"/>
  <c r="K21" i="40"/>
  <c r="N21" i="40" s="1"/>
  <c r="O21" i="40" s="1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F28" i="40" s="1"/>
  <c r="E19" i="40"/>
  <c r="D19" i="40"/>
  <c r="N19" i="40" s="1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H28" i="40" s="1"/>
  <c r="G5" i="40"/>
  <c r="G28" i="40" s="1"/>
  <c r="F5" i="40"/>
  <c r="E5" i="40"/>
  <c r="D5" i="40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J26" i="39" s="1"/>
  <c r="I16" i="39"/>
  <c r="H16" i="39"/>
  <c r="G16" i="39"/>
  <c r="G26" i="39" s="1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F26" i="39" s="1"/>
  <c r="E12" i="39"/>
  <c r="D12" i="39"/>
  <c r="N12" i="39" s="1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D26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N21" i="38" s="1"/>
  <c r="O21" i="38" s="1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H29" i="38" s="1"/>
  <c r="G17" i="38"/>
  <c r="F17" i="38"/>
  <c r="F29" i="38" s="1"/>
  <c r="E17" i="38"/>
  <c r="D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29" i="38" s="1"/>
  <c r="K5" i="38"/>
  <c r="J5" i="38"/>
  <c r="J29" i="38" s="1"/>
  <c r="I5" i="38"/>
  <c r="H5" i="38"/>
  <c r="G5" i="38"/>
  <c r="F5" i="38"/>
  <c r="E5" i="38"/>
  <c r="D5" i="38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J24" i="37"/>
  <c r="I18" i="37"/>
  <c r="H18" i="37"/>
  <c r="G18" i="37"/>
  <c r="F18" i="37"/>
  <c r="E18" i="37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E24" i="37" s="1"/>
  <c r="D15" i="37"/>
  <c r="N15" i="37" s="1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24" i="37" s="1"/>
  <c r="K5" i="37"/>
  <c r="K24" i="37" s="1"/>
  <c r="J5" i="37"/>
  <c r="I5" i="37"/>
  <c r="H5" i="37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N21" i="36" s="1"/>
  <c r="O21" i="36" s="1"/>
  <c r="E21" i="36"/>
  <c r="D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L29" i="36" s="1"/>
  <c r="K5" i="36"/>
  <c r="J5" i="36"/>
  <c r="I5" i="36"/>
  <c r="H5" i="36"/>
  <c r="G5" i="36"/>
  <c r="G29" i="36" s="1"/>
  <c r="F5" i="36"/>
  <c r="E5" i="36"/>
  <c r="D5" i="36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K28" i="35" s="1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M21" i="34"/>
  <c r="N21" i="34" s="1"/>
  <c r="O21" i="34" s="1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H28" i="34" s="1"/>
  <c r="G19" i="34"/>
  <c r="F19" i="34"/>
  <c r="E19" i="34"/>
  <c r="D19" i="34"/>
  <c r="D28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K28" i="34" s="1"/>
  <c r="J13" i="34"/>
  <c r="J28" i="34" s="1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N5" i="34"/>
  <c r="O5" i="34" s="1"/>
  <c r="K5" i="34"/>
  <c r="J5" i="34"/>
  <c r="I5" i="34"/>
  <c r="I28" i="34" s="1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N25" i="33"/>
  <c r="O25" i="33" s="1"/>
  <c r="E23" i="33"/>
  <c r="F23" i="33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M27" i="33" s="1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I27" i="33" s="1"/>
  <c r="J5" i="33"/>
  <c r="K5" i="33"/>
  <c r="L5" i="33"/>
  <c r="M5" i="33"/>
  <c r="D23" i="33"/>
  <c r="N23" i="33" s="1"/>
  <c r="O23" i="33" s="1"/>
  <c r="D18" i="33"/>
  <c r="D16" i="33"/>
  <c r="D12" i="33"/>
  <c r="N12" i="33" s="1"/>
  <c r="O12" i="33" s="1"/>
  <c r="D5" i="33"/>
  <c r="N26" i="33"/>
  <c r="O26" i="33"/>
  <c r="N24" i="33"/>
  <c r="O24" i="33" s="1"/>
  <c r="D20" i="33"/>
  <c r="N21" i="33"/>
  <c r="O21" i="33" s="1"/>
  <c r="N22" i="33"/>
  <c r="O22" i="33" s="1"/>
  <c r="N19" i="33"/>
  <c r="O19" i="33" s="1"/>
  <c r="N14" i="33"/>
  <c r="O14" i="33" s="1"/>
  <c r="N15" i="33"/>
  <c r="O15" i="33"/>
  <c r="N7" i="33"/>
  <c r="O7" i="33"/>
  <c r="N8" i="33"/>
  <c r="O8" i="33" s="1"/>
  <c r="N9" i="33"/>
  <c r="O9" i="33"/>
  <c r="N10" i="33"/>
  <c r="O10" i="33" s="1"/>
  <c r="N11" i="33"/>
  <c r="O11" i="33" s="1"/>
  <c r="N6" i="33"/>
  <c r="O6" i="33" s="1"/>
  <c r="N17" i="33"/>
  <c r="O17" i="33"/>
  <c r="N13" i="33"/>
  <c r="O13" i="33" s="1"/>
  <c r="N17" i="40"/>
  <c r="O17" i="40"/>
  <c r="L28" i="34"/>
  <c r="D28" i="35"/>
  <c r="N5" i="41"/>
  <c r="O5" i="41"/>
  <c r="N5" i="43"/>
  <c r="O5" i="43" s="1"/>
  <c r="N18" i="42"/>
  <c r="O18" i="42" s="1"/>
  <c r="N22" i="42"/>
  <c r="O22" i="42" s="1"/>
  <c r="K29" i="38" l="1"/>
  <c r="N17" i="35"/>
  <c r="O17" i="35" s="1"/>
  <c r="M24" i="37"/>
  <c r="N21" i="35"/>
  <c r="O21" i="35" s="1"/>
  <c r="N17" i="34"/>
  <c r="O17" i="34" s="1"/>
  <c r="D24" i="37"/>
  <c r="N19" i="34"/>
  <c r="O19" i="34" s="1"/>
  <c r="F29" i="36"/>
  <c r="N18" i="37"/>
  <c r="O18" i="37" s="1"/>
  <c r="N19" i="38"/>
  <c r="O19" i="38" s="1"/>
  <c r="M24" i="41"/>
  <c r="M28" i="43"/>
  <c r="N26" i="43"/>
  <c r="O26" i="43" s="1"/>
  <c r="N22" i="45"/>
  <c r="O22" i="45" s="1"/>
  <c r="N18" i="41"/>
  <c r="O18" i="41" s="1"/>
  <c r="M30" i="45"/>
  <c r="N5" i="40"/>
  <c r="O5" i="40" s="1"/>
  <c r="L28" i="40"/>
  <c r="N22" i="41"/>
  <c r="O22" i="41" s="1"/>
  <c r="N16" i="33"/>
  <c r="O16" i="33" s="1"/>
  <c r="M28" i="40"/>
  <c r="N26" i="35"/>
  <c r="O26" i="35" s="1"/>
  <c r="N24" i="39"/>
  <c r="O24" i="39" s="1"/>
  <c r="N24" i="43"/>
  <c r="O24" i="43" s="1"/>
  <c r="D29" i="42"/>
  <c r="N5" i="35"/>
  <c r="O5" i="35" s="1"/>
  <c r="D28" i="43"/>
  <c r="N28" i="43" s="1"/>
  <c r="O28" i="43" s="1"/>
  <c r="F31" i="44"/>
  <c r="E30" i="45"/>
  <c r="E28" i="46"/>
  <c r="G27" i="33"/>
  <c r="N19" i="35"/>
  <c r="O19" i="35" s="1"/>
  <c r="I28" i="35"/>
  <c r="J29" i="36"/>
  <c r="H26" i="39"/>
  <c r="N18" i="39"/>
  <c r="O18" i="39" s="1"/>
  <c r="E24" i="41"/>
  <c r="E28" i="43"/>
  <c r="N18" i="43"/>
  <c r="O18" i="43" s="1"/>
  <c r="H29" i="42"/>
  <c r="N29" i="42" s="1"/>
  <c r="O29" i="42" s="1"/>
  <c r="N14" i="42"/>
  <c r="O14" i="42" s="1"/>
  <c r="G31" i="44"/>
  <c r="E31" i="44"/>
  <c r="N19" i="44"/>
  <c r="O19" i="44" s="1"/>
  <c r="F30" i="45"/>
  <c r="N24" i="45"/>
  <c r="O24" i="45" s="1"/>
  <c r="F28" i="46"/>
  <c r="F27" i="33"/>
  <c r="E28" i="34"/>
  <c r="J28" i="35"/>
  <c r="N24" i="38"/>
  <c r="O24" i="38" s="1"/>
  <c r="I26" i="39"/>
  <c r="I29" i="42"/>
  <c r="H31" i="44"/>
  <c r="D30" i="45"/>
  <c r="G28" i="46"/>
  <c r="M29" i="38"/>
  <c r="M29" i="36"/>
  <c r="E26" i="39"/>
  <c r="N26" i="39" s="1"/>
  <c r="O26" i="39" s="1"/>
  <c r="H27" i="33"/>
  <c r="G24" i="41"/>
  <c r="N20" i="41"/>
  <c r="O20" i="41" s="1"/>
  <c r="G28" i="43"/>
  <c r="J29" i="42"/>
  <c r="I31" i="44"/>
  <c r="H30" i="45"/>
  <c r="H28" i="46"/>
  <c r="N14" i="46"/>
  <c r="O14" i="46" s="1"/>
  <c r="N20" i="46"/>
  <c r="O20" i="46" s="1"/>
  <c r="N14" i="43"/>
  <c r="O14" i="43" s="1"/>
  <c r="N5" i="33"/>
  <c r="O5" i="33" s="1"/>
  <c r="N27" i="36"/>
  <c r="O27" i="36" s="1"/>
  <c r="F28" i="34"/>
  <c r="H28" i="43"/>
  <c r="K29" i="42"/>
  <c r="J31" i="44"/>
  <c r="I30" i="45"/>
  <c r="K30" i="45"/>
  <c r="I28" i="46"/>
  <c r="N28" i="46" s="1"/>
  <c r="O28" i="46" s="1"/>
  <c r="I28" i="40"/>
  <c r="N28" i="40" s="1"/>
  <c r="O28" i="40" s="1"/>
  <c r="N27" i="45"/>
  <c r="O27" i="45" s="1"/>
  <c r="N22" i="37"/>
  <c r="O22" i="37" s="1"/>
  <c r="N21" i="44"/>
  <c r="O21" i="44" s="1"/>
  <c r="D29" i="36"/>
  <c r="N25" i="44"/>
  <c r="O25" i="44" s="1"/>
  <c r="J27" i="33"/>
  <c r="D27" i="33"/>
  <c r="N26" i="34"/>
  <c r="O26" i="34" s="1"/>
  <c r="N17" i="36"/>
  <c r="O17" i="36" s="1"/>
  <c r="L26" i="39"/>
  <c r="J28" i="40"/>
  <c r="N22" i="43"/>
  <c r="O22" i="43" s="1"/>
  <c r="L29" i="42"/>
  <c r="N23" i="44"/>
  <c r="O23" i="44" s="1"/>
  <c r="G30" i="45"/>
  <c r="N18" i="45"/>
  <c r="O18" i="45" s="1"/>
  <c r="J28" i="46"/>
  <c r="N24" i="46"/>
  <c r="O24" i="46" s="1"/>
  <c r="N20" i="43"/>
  <c r="O20" i="43" s="1"/>
  <c r="K29" i="36"/>
  <c r="N20" i="45"/>
  <c r="O20" i="45" s="1"/>
  <c r="H28" i="35"/>
  <c r="N17" i="38"/>
  <c r="O17" i="38" s="1"/>
  <c r="N20" i="39"/>
  <c r="O20" i="39" s="1"/>
  <c r="D24" i="41"/>
  <c r="E27" i="33"/>
  <c r="D29" i="38"/>
  <c r="M28" i="35"/>
  <c r="K26" i="39"/>
  <c r="L27" i="33"/>
  <c r="N5" i="37"/>
  <c r="O5" i="37" s="1"/>
  <c r="H24" i="37"/>
  <c r="G29" i="38"/>
  <c r="M26" i="39"/>
  <c r="J24" i="41"/>
  <c r="J28" i="43"/>
  <c r="L31" i="44"/>
  <c r="K28" i="46"/>
  <c r="N27" i="42"/>
  <c r="O27" i="42" s="1"/>
  <c r="I29" i="36"/>
  <c r="E29" i="42"/>
  <c r="F29" i="42"/>
  <c r="N23" i="35"/>
  <c r="O23" i="35" s="1"/>
  <c r="L28" i="35"/>
  <c r="N5" i="36"/>
  <c r="O5" i="36" s="1"/>
  <c r="N27" i="38"/>
  <c r="O27" i="38" s="1"/>
  <c r="N22" i="39"/>
  <c r="O22" i="39" s="1"/>
  <c r="D28" i="40"/>
  <c r="N13" i="40"/>
  <c r="O13" i="40" s="1"/>
  <c r="K24" i="41"/>
  <c r="K28" i="43"/>
  <c r="M31" i="44"/>
  <c r="K31" i="44"/>
  <c r="L30" i="45"/>
  <c r="L28" i="46"/>
  <c r="K28" i="40"/>
  <c r="D31" i="44"/>
  <c r="N31" i="44" s="1"/>
  <c r="O31" i="44" s="1"/>
  <c r="N16" i="39"/>
  <c r="O16" i="39" s="1"/>
  <c r="E29" i="38"/>
  <c r="N29" i="38" s="1"/>
  <c r="O29" i="38" s="1"/>
  <c r="H24" i="41"/>
  <c r="N18" i="33"/>
  <c r="O18" i="33" s="1"/>
  <c r="G28" i="34"/>
  <c r="E29" i="36"/>
  <c r="N24" i="36"/>
  <c r="O24" i="36" s="1"/>
  <c r="I24" i="37"/>
  <c r="I29" i="38"/>
  <c r="E28" i="40"/>
  <c r="L24" i="41"/>
  <c r="I24" i="41"/>
  <c r="L28" i="43"/>
  <c r="I28" i="43"/>
  <c r="N28" i="44"/>
  <c r="O28" i="44" s="1"/>
  <c r="M28" i="46"/>
  <c r="N30" i="45"/>
  <c r="O30" i="45" s="1"/>
  <c r="N27" i="33"/>
  <c r="O27" i="33" s="1"/>
  <c r="N5" i="46"/>
  <c r="O5" i="46" s="1"/>
  <c r="N5" i="42"/>
  <c r="O5" i="42" s="1"/>
  <c r="E28" i="35"/>
  <c r="N5" i="38"/>
  <c r="O5" i="38" s="1"/>
  <c r="N20" i="33"/>
  <c r="O20" i="33" s="1"/>
  <c r="F28" i="35"/>
  <c r="G24" i="37"/>
  <c r="K27" i="33"/>
  <c r="N5" i="39"/>
  <c r="O5" i="39" s="1"/>
  <c r="N13" i="34"/>
  <c r="O13" i="34" s="1"/>
  <c r="N19" i="36"/>
  <c r="O19" i="36" s="1"/>
  <c r="N5" i="45"/>
  <c r="O5" i="45" s="1"/>
  <c r="M28" i="34"/>
  <c r="N28" i="34" s="1"/>
  <c r="O28" i="34" s="1"/>
  <c r="F24" i="37"/>
  <c r="N24" i="37" s="1"/>
  <c r="O24" i="37" s="1"/>
  <c r="G28" i="35"/>
  <c r="N14" i="45"/>
  <c r="O14" i="45" s="1"/>
  <c r="N5" i="44"/>
  <c r="O5" i="44" s="1"/>
  <c r="H29" i="36"/>
  <c r="N13" i="35"/>
  <c r="O13" i="35" s="1"/>
  <c r="N29" i="36" l="1"/>
  <c r="O29" i="36" s="1"/>
  <c r="N24" i="41"/>
  <c r="O24" i="41" s="1"/>
  <c r="N28" i="35"/>
  <c r="O28" i="35" s="1"/>
</calcChain>
</file>

<file path=xl/sharedStrings.xml><?xml version="1.0" encoding="utf-8"?>
<sst xmlns="http://schemas.openxmlformats.org/spreadsheetml/2006/main" count="755" uniqueCount="95">
  <si>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</si>
  <si>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</si>
  <si>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</si>
  <si>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</si>
  <si>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</si>
  <si>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</si>
  <si>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</si>
  <si>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</si>
  <si>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</si>
  <si>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</si>
  <si>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</si>
  <si>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</si>
  <si>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</si>
  <si>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</si>
  <si>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</si>
  <si>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</si>
  <si>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</si>
  <si>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</si>
  <si>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</si>
  <si>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</si>
  <si>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</si>
  <si>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</si>
  <si>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</si>
  <si>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</si>
  <si>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</si>
  <si>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</si>
  <si>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</si>
  <si>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</si>
  <si>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</si>
  <si>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</si>
  <si>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Flood Control / Stormwater Management</t>
  </si>
  <si>
    <t>Transportation</t>
  </si>
  <si>
    <t>Road and Street Facilities</t>
  </si>
  <si>
    <t>Economic Environment</t>
  </si>
  <si>
    <t>Housing and Urban Development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</si>
  <si>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</si>
  <si>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</si>
  <si>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</si>
  <si>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</si>
  <si>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</si>
  <si>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</si>
  <si>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Miami Gardens Expenditures Reported by Account Code and Fund Type</t>
  </si>
  <si>
    <t>Local Fiscal Year Ended September 30, 2010</t>
  </si>
  <si>
    <t>Non-Court Information Systems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</si>
  <si>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</si>
  <si>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</si>
  <si>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</si>
  <si>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</si>
  <si>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</si>
  <si>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</si>
  <si>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</si>
  <si>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</si>
  <si>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Other Physical Environment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</si>
  <si>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</si>
  <si>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</si>
  <si>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</si>
  <si>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</si>
  <si>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</si>
  <si>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</si>
  <si>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</si>
  <si>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Human Services</t>
  </si>
  <si>
    <t>Other Human Services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</si>
  <si>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</si>
  <si>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</si>
  <si>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</si>
  <si>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</si>
  <si>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</si>
  <si>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Comprehensive Planning</t>
  </si>
  <si>
    <t>Other Culture / Recreation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</si>
  <si>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</si>
  <si>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</si>
  <si>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</si>
  <si>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</si>
  <si>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</si>
  <si>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</si>
  <si>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</si>
  <si>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</si>
  <si>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Emergency and Disaster Relief Services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</si>
  <si>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</si>
  <si>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</si>
  <si>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</si>
  <si>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</si>
  <si>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</si>
  <si>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</si>
  <si>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</si>
  <si>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</si>
  <si>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</si>
  <si>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</si>
  <si>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</si>
  <si>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</si>
  <si>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Industry Development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</si>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</sst>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0005-AD6B-4FD8-8E79-9546846FA99B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SUM(D6:D13)</f>
        <v>32940084</v>
      </c>
      <c r="E5" s="103">
        <f t="shared" si="0"/>
        <v>7322305</v>
      </c>
      <c r="F5" s="103">
        <f t="shared" si="0"/>
        <v>10346091</v>
      </c>
      <c r="G5" s="103">
        <f t="shared" si="0"/>
        <v>5441952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56050432</v>
      </c>
      <c r="P5" s="105">
        <f t="shared" ref="P5:P30" si="1">(O5/P$32)</f>
        <v>486.13111995767525</v>
      </c>
      <c r="Q5" s="106"/>
    </row>
    <row r="6" spans="1:134">
      <c r="A6" s="108"/>
      <c r="B6" s="109">
        <v>511</v>
      </c>
      <c r="C6" s="110" t="s">
        <v>19</v>
      </c>
      <c r="D6" s="111">
        <v>2016478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2016478</v>
      </c>
      <c r="P6" s="112">
        <f t="shared" si="1"/>
        <v>17.489119593404972</v>
      </c>
      <c r="Q6" s="113"/>
    </row>
    <row r="7" spans="1:134">
      <c r="A7" s="108"/>
      <c r="B7" s="109">
        <v>512</v>
      </c>
      <c r="C7" s="110" t="s">
        <v>20</v>
      </c>
      <c r="D7" s="111">
        <v>10983059</v>
      </c>
      <c r="E7" s="111">
        <v>0</v>
      </c>
      <c r="F7" s="111">
        <v>0</v>
      </c>
      <c r="G7" s="111">
        <v>5441952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2">SUM(D7:N7)</f>
        <v>16425011</v>
      </c>
      <c r="P7" s="112">
        <f t="shared" si="1"/>
        <v>142.45579753510438</v>
      </c>
      <c r="Q7" s="113"/>
    </row>
    <row r="8" spans="1:134">
      <c r="A8" s="108"/>
      <c r="B8" s="109">
        <v>513</v>
      </c>
      <c r="C8" s="110" t="s">
        <v>21</v>
      </c>
      <c r="D8" s="111">
        <v>4320942</v>
      </c>
      <c r="E8" s="111">
        <v>1953258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6274200</v>
      </c>
      <c r="P8" s="112">
        <f t="shared" si="1"/>
        <v>54.416777248718546</v>
      </c>
      <c r="Q8" s="113"/>
    </row>
    <row r="9" spans="1:134">
      <c r="A9" s="108"/>
      <c r="B9" s="109">
        <v>514</v>
      </c>
      <c r="C9" s="110" t="s">
        <v>22</v>
      </c>
      <c r="D9" s="111">
        <v>1042562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1042562</v>
      </c>
      <c r="P9" s="112">
        <f t="shared" si="1"/>
        <v>9.0422466803701678</v>
      </c>
      <c r="Q9" s="113"/>
    </row>
    <row r="10" spans="1:134">
      <c r="A10" s="108"/>
      <c r="B10" s="109">
        <v>515</v>
      </c>
      <c r="C10" s="110" t="s">
        <v>67</v>
      </c>
      <c r="D10" s="111">
        <v>917968</v>
      </c>
      <c r="E10" s="111">
        <v>438948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1356916</v>
      </c>
      <c r="P10" s="112">
        <f t="shared" si="1"/>
        <v>11.768671020563925</v>
      </c>
      <c r="Q10" s="113"/>
    </row>
    <row r="11" spans="1:134">
      <c r="A11" s="108"/>
      <c r="B11" s="109">
        <v>516</v>
      </c>
      <c r="C11" s="110" t="s">
        <v>43</v>
      </c>
      <c r="D11" s="111">
        <v>3245474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3245474</v>
      </c>
      <c r="P11" s="112">
        <f t="shared" si="1"/>
        <v>28.148327392258388</v>
      </c>
      <c r="Q11" s="113"/>
    </row>
    <row r="12" spans="1:134">
      <c r="A12" s="108"/>
      <c r="B12" s="109">
        <v>517</v>
      </c>
      <c r="C12" s="110" t="s">
        <v>23</v>
      </c>
      <c r="D12" s="111">
        <v>0</v>
      </c>
      <c r="E12" s="111">
        <v>0</v>
      </c>
      <c r="F12" s="111">
        <v>10346091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2"/>
        <v>10346091</v>
      </c>
      <c r="P12" s="112">
        <f t="shared" si="1"/>
        <v>89.732703666120258</v>
      </c>
      <c r="Q12" s="113"/>
    </row>
    <row r="13" spans="1:134">
      <c r="A13" s="108"/>
      <c r="B13" s="109">
        <v>519</v>
      </c>
      <c r="C13" s="110" t="s">
        <v>24</v>
      </c>
      <c r="D13" s="111">
        <v>10413601</v>
      </c>
      <c r="E13" s="111">
        <v>4930099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15343700</v>
      </c>
      <c r="P13" s="112">
        <f t="shared" si="1"/>
        <v>133.07747682113461</v>
      </c>
      <c r="Q13" s="113"/>
    </row>
    <row r="14" spans="1:134" ht="15.75">
      <c r="A14" s="114" t="s">
        <v>25</v>
      </c>
      <c r="B14" s="115"/>
      <c r="C14" s="116"/>
      <c r="D14" s="117">
        <f t="shared" ref="D14:N14" si="3">SUM(D15:D17)</f>
        <v>53333784</v>
      </c>
      <c r="E14" s="117">
        <f t="shared" si="3"/>
        <v>3998084</v>
      </c>
      <c r="F14" s="117">
        <f t="shared" si="3"/>
        <v>0</v>
      </c>
      <c r="G14" s="117">
        <f t="shared" si="3"/>
        <v>0</v>
      </c>
      <c r="H14" s="117">
        <f t="shared" si="3"/>
        <v>0</v>
      </c>
      <c r="I14" s="117">
        <f t="shared" si="3"/>
        <v>0</v>
      </c>
      <c r="J14" s="117">
        <f t="shared" si="3"/>
        <v>0</v>
      </c>
      <c r="K14" s="117">
        <f t="shared" si="3"/>
        <v>0</v>
      </c>
      <c r="L14" s="117">
        <f t="shared" si="3"/>
        <v>0</v>
      </c>
      <c r="M14" s="117">
        <f t="shared" si="3"/>
        <v>0</v>
      </c>
      <c r="N14" s="117">
        <f t="shared" si="3"/>
        <v>0</v>
      </c>
      <c r="O14" s="118">
        <f>SUM(D14:N14)</f>
        <v>57331868</v>
      </c>
      <c r="P14" s="119">
        <f t="shared" si="1"/>
        <v>497.2451452310948</v>
      </c>
      <c r="Q14" s="120"/>
    </row>
    <row r="15" spans="1:134">
      <c r="A15" s="108"/>
      <c r="B15" s="109">
        <v>521</v>
      </c>
      <c r="C15" s="110" t="s">
        <v>26</v>
      </c>
      <c r="D15" s="111">
        <v>51603589</v>
      </c>
      <c r="E15" s="111">
        <v>717467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52321056</v>
      </c>
      <c r="P15" s="112">
        <f t="shared" si="1"/>
        <v>453.78586110894281</v>
      </c>
      <c r="Q15" s="113"/>
    </row>
    <row r="16" spans="1:134">
      <c r="A16" s="108"/>
      <c r="B16" s="109">
        <v>524</v>
      </c>
      <c r="C16" s="110" t="s">
        <v>27</v>
      </c>
      <c r="D16" s="111">
        <v>0</v>
      </c>
      <c r="E16" s="111">
        <v>3280617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4">SUM(D16:N16)</f>
        <v>3280617</v>
      </c>
      <c r="P16" s="112">
        <f t="shared" si="1"/>
        <v>28.453126219654983</v>
      </c>
      <c r="Q16" s="113"/>
    </row>
    <row r="17" spans="1:120">
      <c r="A17" s="108"/>
      <c r="B17" s="109">
        <v>529</v>
      </c>
      <c r="C17" s="110" t="s">
        <v>28</v>
      </c>
      <c r="D17" s="111">
        <v>1730195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4"/>
        <v>1730195</v>
      </c>
      <c r="P17" s="112">
        <f t="shared" si="1"/>
        <v>15.006157902496986</v>
      </c>
      <c r="Q17" s="113"/>
    </row>
    <row r="18" spans="1:120" ht="15.75">
      <c r="A18" s="114" t="s">
        <v>29</v>
      </c>
      <c r="B18" s="115"/>
      <c r="C18" s="116"/>
      <c r="D18" s="117">
        <f t="shared" ref="D18:N18" si="5">SUM(D19:D19)</f>
        <v>0</v>
      </c>
      <c r="E18" s="117">
        <f t="shared" si="5"/>
        <v>0</v>
      </c>
      <c r="F18" s="117">
        <f t="shared" si="5"/>
        <v>0</v>
      </c>
      <c r="G18" s="117">
        <f t="shared" si="5"/>
        <v>0</v>
      </c>
      <c r="H18" s="117">
        <f t="shared" si="5"/>
        <v>0</v>
      </c>
      <c r="I18" s="117">
        <f t="shared" si="5"/>
        <v>3196514</v>
      </c>
      <c r="J18" s="117">
        <f t="shared" si="5"/>
        <v>0</v>
      </c>
      <c r="K18" s="117">
        <f t="shared" si="5"/>
        <v>0</v>
      </c>
      <c r="L18" s="117">
        <f t="shared" si="5"/>
        <v>0</v>
      </c>
      <c r="M18" s="117">
        <f t="shared" si="5"/>
        <v>0</v>
      </c>
      <c r="N18" s="117">
        <f t="shared" si="5"/>
        <v>0</v>
      </c>
      <c r="O18" s="118">
        <f>SUM(D18:N18)</f>
        <v>3196514</v>
      </c>
      <c r="P18" s="119">
        <f t="shared" si="1"/>
        <v>27.723692313029602</v>
      </c>
      <c r="Q18" s="120"/>
    </row>
    <row r="19" spans="1:120">
      <c r="A19" s="108"/>
      <c r="B19" s="109">
        <v>538</v>
      </c>
      <c r="C19" s="110" t="s">
        <v>30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3196514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27" si="6">SUM(D19:N19)</f>
        <v>3196514</v>
      </c>
      <c r="P19" s="112">
        <f t="shared" si="1"/>
        <v>27.723692313029602</v>
      </c>
      <c r="Q19" s="113"/>
    </row>
    <row r="20" spans="1:120" ht="15.75">
      <c r="A20" s="114" t="s">
        <v>31</v>
      </c>
      <c r="B20" s="115"/>
      <c r="C20" s="116"/>
      <c r="D20" s="117">
        <f t="shared" ref="D20:N20" si="7">SUM(D21:D21)</f>
        <v>0</v>
      </c>
      <c r="E20" s="117">
        <f t="shared" si="7"/>
        <v>11740248</v>
      </c>
      <c r="F20" s="117">
        <f t="shared" si="7"/>
        <v>0</v>
      </c>
      <c r="G20" s="117">
        <f t="shared" si="7"/>
        <v>0</v>
      </c>
      <c r="H20" s="117">
        <f t="shared" si="7"/>
        <v>0</v>
      </c>
      <c r="I20" s="117">
        <f t="shared" si="7"/>
        <v>0</v>
      </c>
      <c r="J20" s="117">
        <f t="shared" si="7"/>
        <v>0</v>
      </c>
      <c r="K20" s="117">
        <f t="shared" si="7"/>
        <v>0</v>
      </c>
      <c r="L20" s="117">
        <f t="shared" si="7"/>
        <v>0</v>
      </c>
      <c r="M20" s="117">
        <f t="shared" si="7"/>
        <v>0</v>
      </c>
      <c r="N20" s="117">
        <f t="shared" si="7"/>
        <v>0</v>
      </c>
      <c r="O20" s="117">
        <f t="shared" si="6"/>
        <v>11740248</v>
      </c>
      <c r="P20" s="119">
        <f t="shared" si="1"/>
        <v>101.82436968230427</v>
      </c>
      <c r="Q20" s="120"/>
    </row>
    <row r="21" spans="1:120">
      <c r="A21" s="108"/>
      <c r="B21" s="109">
        <v>541</v>
      </c>
      <c r="C21" s="110" t="s">
        <v>32</v>
      </c>
      <c r="D21" s="111">
        <v>0</v>
      </c>
      <c r="E21" s="111">
        <v>11740248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6"/>
        <v>11740248</v>
      </c>
      <c r="P21" s="112">
        <f t="shared" si="1"/>
        <v>101.82436968230427</v>
      </c>
      <c r="Q21" s="113"/>
    </row>
    <row r="22" spans="1:120" ht="15.75">
      <c r="A22" s="114" t="s">
        <v>33</v>
      </c>
      <c r="B22" s="115"/>
      <c r="C22" s="116"/>
      <c r="D22" s="117">
        <f t="shared" ref="D22:N22" si="8">SUM(D23:D23)</f>
        <v>0</v>
      </c>
      <c r="E22" s="117">
        <f t="shared" si="8"/>
        <v>412462</v>
      </c>
      <c r="F22" s="117">
        <f t="shared" si="8"/>
        <v>0</v>
      </c>
      <c r="G22" s="117">
        <f t="shared" si="8"/>
        <v>0</v>
      </c>
      <c r="H22" s="117">
        <f t="shared" si="8"/>
        <v>0</v>
      </c>
      <c r="I22" s="117">
        <f t="shared" si="8"/>
        <v>0</v>
      </c>
      <c r="J22" s="117">
        <f t="shared" si="8"/>
        <v>0</v>
      </c>
      <c r="K22" s="117">
        <f t="shared" si="8"/>
        <v>0</v>
      </c>
      <c r="L22" s="117">
        <f t="shared" si="8"/>
        <v>0</v>
      </c>
      <c r="M22" s="117">
        <f t="shared" si="8"/>
        <v>0</v>
      </c>
      <c r="N22" s="117">
        <f t="shared" si="8"/>
        <v>0</v>
      </c>
      <c r="O22" s="117">
        <f t="shared" si="6"/>
        <v>412462</v>
      </c>
      <c r="P22" s="119">
        <f t="shared" si="1"/>
        <v>3.5773250418477178</v>
      </c>
      <c r="Q22" s="120"/>
    </row>
    <row r="23" spans="1:120">
      <c r="A23" s="121"/>
      <c r="B23" s="122">
        <v>552</v>
      </c>
      <c r="C23" s="123" t="s">
        <v>90</v>
      </c>
      <c r="D23" s="111">
        <v>0</v>
      </c>
      <c r="E23" s="111">
        <v>412462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6"/>
        <v>412462</v>
      </c>
      <c r="P23" s="112">
        <f t="shared" si="1"/>
        <v>3.5773250418477178</v>
      </c>
      <c r="Q23" s="113"/>
    </row>
    <row r="24" spans="1:120" ht="15.75">
      <c r="A24" s="114" t="s">
        <v>60</v>
      </c>
      <c r="B24" s="115"/>
      <c r="C24" s="116"/>
      <c r="D24" s="117">
        <f t="shared" ref="D24:N24" si="9">SUM(D25:D25)</f>
        <v>0</v>
      </c>
      <c r="E24" s="117">
        <f t="shared" si="9"/>
        <v>1143688</v>
      </c>
      <c r="F24" s="117">
        <f t="shared" si="9"/>
        <v>0</v>
      </c>
      <c r="G24" s="117">
        <f t="shared" si="9"/>
        <v>0</v>
      </c>
      <c r="H24" s="117">
        <f t="shared" si="9"/>
        <v>0</v>
      </c>
      <c r="I24" s="117">
        <f t="shared" si="9"/>
        <v>0</v>
      </c>
      <c r="J24" s="117">
        <f t="shared" si="9"/>
        <v>0</v>
      </c>
      <c r="K24" s="117">
        <f t="shared" si="9"/>
        <v>0</v>
      </c>
      <c r="L24" s="117">
        <f t="shared" si="9"/>
        <v>0</v>
      </c>
      <c r="M24" s="117">
        <f t="shared" si="9"/>
        <v>0</v>
      </c>
      <c r="N24" s="117">
        <f t="shared" si="9"/>
        <v>0</v>
      </c>
      <c r="O24" s="117">
        <f t="shared" si="6"/>
        <v>1143688</v>
      </c>
      <c r="P24" s="119">
        <f t="shared" si="1"/>
        <v>9.9193228041873738</v>
      </c>
      <c r="Q24" s="120"/>
    </row>
    <row r="25" spans="1:120">
      <c r="A25" s="108"/>
      <c r="B25" s="109">
        <v>569</v>
      </c>
      <c r="C25" s="110" t="s">
        <v>61</v>
      </c>
      <c r="D25" s="111">
        <v>0</v>
      </c>
      <c r="E25" s="111">
        <v>1143688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6"/>
        <v>1143688</v>
      </c>
      <c r="P25" s="112">
        <f t="shared" si="1"/>
        <v>9.9193228041873738</v>
      </c>
      <c r="Q25" s="113"/>
    </row>
    <row r="26" spans="1:120" ht="15.75">
      <c r="A26" s="114" t="s">
        <v>36</v>
      </c>
      <c r="B26" s="115"/>
      <c r="C26" s="116"/>
      <c r="D26" s="117">
        <f t="shared" ref="D26:N26" si="10">SUM(D27:D27)</f>
        <v>9618994</v>
      </c>
      <c r="E26" s="117">
        <f t="shared" si="10"/>
        <v>1290011</v>
      </c>
      <c r="F26" s="117">
        <f t="shared" si="10"/>
        <v>0</v>
      </c>
      <c r="G26" s="117">
        <f t="shared" si="10"/>
        <v>0</v>
      </c>
      <c r="H26" s="117">
        <f t="shared" si="10"/>
        <v>0</v>
      </c>
      <c r="I26" s="117">
        <f t="shared" si="10"/>
        <v>0</v>
      </c>
      <c r="J26" s="117">
        <f t="shared" si="10"/>
        <v>0</v>
      </c>
      <c r="K26" s="117">
        <f t="shared" si="10"/>
        <v>0</v>
      </c>
      <c r="L26" s="117">
        <f t="shared" si="10"/>
        <v>0</v>
      </c>
      <c r="M26" s="117">
        <f t="shared" si="10"/>
        <v>0</v>
      </c>
      <c r="N26" s="117">
        <f t="shared" si="10"/>
        <v>0</v>
      </c>
      <c r="O26" s="117">
        <f>SUM(D26:N26)</f>
        <v>10909005</v>
      </c>
      <c r="P26" s="119">
        <f t="shared" si="1"/>
        <v>94.614914266385654</v>
      </c>
      <c r="Q26" s="113"/>
    </row>
    <row r="27" spans="1:120">
      <c r="A27" s="108"/>
      <c r="B27" s="109">
        <v>572</v>
      </c>
      <c r="C27" s="110" t="s">
        <v>37</v>
      </c>
      <c r="D27" s="111">
        <v>9618994</v>
      </c>
      <c r="E27" s="111">
        <v>1290011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6"/>
        <v>10909005</v>
      </c>
      <c r="P27" s="112">
        <f t="shared" si="1"/>
        <v>94.614914266385654</v>
      </c>
      <c r="Q27" s="113"/>
    </row>
    <row r="28" spans="1:120" ht="15.75">
      <c r="A28" s="114" t="s">
        <v>39</v>
      </c>
      <c r="B28" s="115"/>
      <c r="C28" s="116"/>
      <c r="D28" s="117">
        <f t="shared" ref="D28:N28" si="11">SUM(D29:D29)</f>
        <v>7501636</v>
      </c>
      <c r="E28" s="117">
        <f t="shared" si="11"/>
        <v>1963004</v>
      </c>
      <c r="F28" s="117">
        <f t="shared" si="11"/>
        <v>0</v>
      </c>
      <c r="G28" s="117">
        <f t="shared" si="11"/>
        <v>5579754</v>
      </c>
      <c r="H28" s="117">
        <f t="shared" si="11"/>
        <v>0</v>
      </c>
      <c r="I28" s="117">
        <f t="shared" si="11"/>
        <v>498797</v>
      </c>
      <c r="J28" s="117">
        <f t="shared" si="11"/>
        <v>0</v>
      </c>
      <c r="K28" s="117">
        <f t="shared" si="11"/>
        <v>0</v>
      </c>
      <c r="L28" s="117">
        <f t="shared" si="11"/>
        <v>0</v>
      </c>
      <c r="M28" s="117">
        <f t="shared" si="11"/>
        <v>0</v>
      </c>
      <c r="N28" s="117">
        <f t="shared" si="11"/>
        <v>0</v>
      </c>
      <c r="O28" s="117">
        <f>SUM(D28:N28)</f>
        <v>15543191</v>
      </c>
      <c r="P28" s="119">
        <f t="shared" si="1"/>
        <v>134.80768263384766</v>
      </c>
      <c r="Q28" s="113"/>
    </row>
    <row r="29" spans="1:120" ht="15.75" thickBot="1">
      <c r="A29" s="108"/>
      <c r="B29" s="109">
        <v>581</v>
      </c>
      <c r="C29" s="110" t="s">
        <v>88</v>
      </c>
      <c r="D29" s="111">
        <v>7501636</v>
      </c>
      <c r="E29" s="111">
        <v>1963004</v>
      </c>
      <c r="F29" s="111">
        <v>0</v>
      </c>
      <c r="G29" s="111">
        <v>5579754</v>
      </c>
      <c r="H29" s="111">
        <v>0</v>
      </c>
      <c r="I29" s="111">
        <v>498797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15543191</v>
      </c>
      <c r="P29" s="112">
        <f t="shared" si="1"/>
        <v>134.80768263384766</v>
      </c>
      <c r="Q29" s="113"/>
    </row>
    <row r="30" spans="1:120" ht="16.5" thickBot="1">
      <c r="A30" s="124" t="s">
        <v>10</v>
      </c>
      <c r="B30" s="125"/>
      <c r="C30" s="126"/>
      <c r="D30" s="127">
        <f>SUM(D5,D14,D18,D20,D22,D24,D26,D28)</f>
        <v>103394498</v>
      </c>
      <c r="E30" s="127">
        <f t="shared" ref="E30:N30" si="12">SUM(E5,E14,E18,E20,E22,E24,E26,E28)</f>
        <v>27869802</v>
      </c>
      <c r="F30" s="127">
        <f t="shared" si="12"/>
        <v>10346091</v>
      </c>
      <c r="G30" s="127">
        <f t="shared" si="12"/>
        <v>11021706</v>
      </c>
      <c r="H30" s="127">
        <f t="shared" si="12"/>
        <v>0</v>
      </c>
      <c r="I30" s="127">
        <f t="shared" si="12"/>
        <v>3695311</v>
      </c>
      <c r="J30" s="127">
        <f t="shared" si="12"/>
        <v>0</v>
      </c>
      <c r="K30" s="127">
        <f t="shared" si="12"/>
        <v>0</v>
      </c>
      <c r="L30" s="127">
        <f t="shared" si="12"/>
        <v>0</v>
      </c>
      <c r="M30" s="127">
        <f t="shared" si="12"/>
        <v>0</v>
      </c>
      <c r="N30" s="127">
        <f t="shared" si="12"/>
        <v>0</v>
      </c>
      <c r="O30" s="127">
        <f>SUM(D30:N30)</f>
        <v>156327408</v>
      </c>
      <c r="P30" s="128">
        <f t="shared" si="1"/>
        <v>1355.8435719303723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94</v>
      </c>
      <c r="N32" s="139"/>
      <c r="O32" s="139"/>
      <c r="P32" s="137">
        <v>115299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17349627</v>
      </c>
      <c r="E5" s="59">
        <f t="shared" si="0"/>
        <v>1725248</v>
      </c>
      <c r="F5" s="59">
        <f t="shared" si="0"/>
        <v>9912221</v>
      </c>
      <c r="G5" s="59">
        <f t="shared" si="0"/>
        <v>13141139</v>
      </c>
      <c r="H5" s="59">
        <f t="shared" si="0"/>
        <v>0</v>
      </c>
      <c r="I5" s="59">
        <f t="shared" si="0"/>
        <v>189772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6" si="1">SUM(D5:M5)</f>
        <v>42318007</v>
      </c>
      <c r="O5" s="61">
        <f t="shared" ref="O5:O26" si="2">(N5/O$28)</f>
        <v>391.25376294378697</v>
      </c>
      <c r="P5" s="62"/>
    </row>
    <row r="6" spans="1:133">
      <c r="A6" s="64"/>
      <c r="B6" s="65">
        <v>511</v>
      </c>
      <c r="C6" s="66" t="s">
        <v>19</v>
      </c>
      <c r="D6" s="67">
        <v>660898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660898</v>
      </c>
      <c r="O6" s="68">
        <f t="shared" si="2"/>
        <v>6.1103735207100591</v>
      </c>
      <c r="P6" s="69"/>
    </row>
    <row r="7" spans="1:133">
      <c r="A7" s="64"/>
      <c r="B7" s="65">
        <v>512</v>
      </c>
      <c r="C7" s="66" t="s">
        <v>20</v>
      </c>
      <c r="D7" s="67">
        <v>4796974</v>
      </c>
      <c r="E7" s="67">
        <v>0</v>
      </c>
      <c r="F7" s="67">
        <v>0</v>
      </c>
      <c r="G7" s="67">
        <v>13141139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17938113</v>
      </c>
      <c r="O7" s="68">
        <f t="shared" si="2"/>
        <v>165.84793823964498</v>
      </c>
      <c r="P7" s="69"/>
    </row>
    <row r="8" spans="1:133">
      <c r="A8" s="64"/>
      <c r="B8" s="65">
        <v>513</v>
      </c>
      <c r="C8" s="66" t="s">
        <v>21</v>
      </c>
      <c r="D8" s="67">
        <v>4801113</v>
      </c>
      <c r="E8" s="67">
        <v>1725248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6526361</v>
      </c>
      <c r="O8" s="68">
        <f t="shared" si="2"/>
        <v>60.339876109467454</v>
      </c>
      <c r="P8" s="69"/>
    </row>
    <row r="9" spans="1:133">
      <c r="A9" s="64"/>
      <c r="B9" s="65">
        <v>514</v>
      </c>
      <c r="C9" s="66" t="s">
        <v>22</v>
      </c>
      <c r="D9" s="67">
        <v>602111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602111</v>
      </c>
      <c r="O9" s="68">
        <f t="shared" si="2"/>
        <v>5.5668546597633135</v>
      </c>
      <c r="P9" s="69"/>
    </row>
    <row r="10" spans="1:133">
      <c r="A10" s="64"/>
      <c r="B10" s="65">
        <v>517</v>
      </c>
      <c r="C10" s="66" t="s">
        <v>23</v>
      </c>
      <c r="D10" s="67">
        <v>0</v>
      </c>
      <c r="E10" s="67">
        <v>0</v>
      </c>
      <c r="F10" s="67">
        <v>9912221</v>
      </c>
      <c r="G10" s="67">
        <v>0</v>
      </c>
      <c r="H10" s="67">
        <v>0</v>
      </c>
      <c r="I10" s="67">
        <v>189772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10101993</v>
      </c>
      <c r="O10" s="68">
        <f t="shared" si="2"/>
        <v>93.398603920118347</v>
      </c>
      <c r="P10" s="69"/>
    </row>
    <row r="11" spans="1:133">
      <c r="A11" s="64"/>
      <c r="B11" s="65">
        <v>519</v>
      </c>
      <c r="C11" s="66" t="s">
        <v>57</v>
      </c>
      <c r="D11" s="67">
        <v>6488531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6488531</v>
      </c>
      <c r="O11" s="68">
        <f t="shared" si="2"/>
        <v>59.990116494082841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34058814</v>
      </c>
      <c r="E12" s="73">
        <f t="shared" si="3"/>
        <v>1947145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36005959</v>
      </c>
      <c r="O12" s="75">
        <f t="shared" si="2"/>
        <v>332.89533099112424</v>
      </c>
      <c r="P12" s="76"/>
    </row>
    <row r="13" spans="1:133">
      <c r="A13" s="64"/>
      <c r="B13" s="65">
        <v>521</v>
      </c>
      <c r="C13" s="66" t="s">
        <v>26</v>
      </c>
      <c r="D13" s="67">
        <v>32727168</v>
      </c>
      <c r="E13" s="67">
        <v>162510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32889678</v>
      </c>
      <c r="O13" s="68">
        <f t="shared" si="2"/>
        <v>304.08356139053257</v>
      </c>
      <c r="P13" s="69"/>
    </row>
    <row r="14" spans="1:133">
      <c r="A14" s="64"/>
      <c r="B14" s="65">
        <v>524</v>
      </c>
      <c r="C14" s="66" t="s">
        <v>27</v>
      </c>
      <c r="D14" s="67">
        <v>0</v>
      </c>
      <c r="E14" s="67">
        <v>1784635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1784635</v>
      </c>
      <c r="O14" s="68">
        <f t="shared" si="2"/>
        <v>16.49995377218935</v>
      </c>
      <c r="P14" s="69"/>
    </row>
    <row r="15" spans="1:133">
      <c r="A15" s="64"/>
      <c r="B15" s="65">
        <v>529</v>
      </c>
      <c r="C15" s="66" t="s">
        <v>28</v>
      </c>
      <c r="D15" s="67">
        <v>1331646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1331646</v>
      </c>
      <c r="O15" s="68">
        <f t="shared" si="2"/>
        <v>12.311815828402366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SUM(D17:D17)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2369592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2369592</v>
      </c>
      <c r="O16" s="75">
        <f t="shared" si="2"/>
        <v>21.908210059171598</v>
      </c>
      <c r="P16" s="76"/>
    </row>
    <row r="17" spans="1:119">
      <c r="A17" s="64"/>
      <c r="B17" s="65">
        <v>538</v>
      </c>
      <c r="C17" s="66" t="s">
        <v>58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2369592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2369592</v>
      </c>
      <c r="O17" s="68">
        <f t="shared" si="2"/>
        <v>21.908210059171598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SUM(D19:D19)</f>
        <v>0</v>
      </c>
      <c r="E18" s="73">
        <f t="shared" si="5"/>
        <v>5973796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5973796</v>
      </c>
      <c r="O18" s="75">
        <f t="shared" si="2"/>
        <v>55.231102071005914</v>
      </c>
      <c r="P18" s="76"/>
    </row>
    <row r="19" spans="1:119">
      <c r="A19" s="64"/>
      <c r="B19" s="65">
        <v>541</v>
      </c>
      <c r="C19" s="66" t="s">
        <v>59</v>
      </c>
      <c r="D19" s="67">
        <v>0</v>
      </c>
      <c r="E19" s="67">
        <v>5973796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5973796</v>
      </c>
      <c r="O19" s="68">
        <f t="shared" si="2"/>
        <v>55.231102071005914</v>
      </c>
      <c r="P19" s="69"/>
    </row>
    <row r="20" spans="1:119" ht="15.75">
      <c r="A20" s="70" t="s">
        <v>60</v>
      </c>
      <c r="B20" s="71"/>
      <c r="C20" s="72"/>
      <c r="D20" s="73">
        <f t="shared" ref="D20:M20" si="6">SUM(D21:D21)</f>
        <v>0</v>
      </c>
      <c r="E20" s="73">
        <f t="shared" si="6"/>
        <v>28555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28555</v>
      </c>
      <c r="O20" s="75">
        <f t="shared" si="2"/>
        <v>0.26400702662721892</v>
      </c>
      <c r="P20" s="76"/>
    </row>
    <row r="21" spans="1:119">
      <c r="A21" s="64"/>
      <c r="B21" s="65">
        <v>569</v>
      </c>
      <c r="C21" s="66" t="s">
        <v>61</v>
      </c>
      <c r="D21" s="67">
        <v>0</v>
      </c>
      <c r="E21" s="67">
        <v>28555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28555</v>
      </c>
      <c r="O21" s="68">
        <f t="shared" si="2"/>
        <v>0.26400702662721892</v>
      </c>
      <c r="P21" s="69"/>
    </row>
    <row r="22" spans="1:119" ht="15.75">
      <c r="A22" s="70" t="s">
        <v>36</v>
      </c>
      <c r="B22" s="71"/>
      <c r="C22" s="72"/>
      <c r="D22" s="73">
        <f t="shared" ref="D22:M22" si="7">SUM(D23:D23)</f>
        <v>5217775</v>
      </c>
      <c r="E22" s="73">
        <f t="shared" si="7"/>
        <v>639284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5857059</v>
      </c>
      <c r="O22" s="75">
        <f t="shared" si="2"/>
        <v>54.151802884615385</v>
      </c>
      <c r="P22" s="69"/>
    </row>
    <row r="23" spans="1:119">
      <c r="A23" s="64"/>
      <c r="B23" s="65">
        <v>572</v>
      </c>
      <c r="C23" s="66" t="s">
        <v>62</v>
      </c>
      <c r="D23" s="67">
        <v>5217775</v>
      </c>
      <c r="E23" s="67">
        <v>639284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5857059</v>
      </c>
      <c r="O23" s="68">
        <f t="shared" si="2"/>
        <v>54.151802884615385</v>
      </c>
      <c r="P23" s="69"/>
    </row>
    <row r="24" spans="1:119" ht="15.75">
      <c r="A24" s="70" t="s">
        <v>63</v>
      </c>
      <c r="B24" s="71"/>
      <c r="C24" s="72"/>
      <c r="D24" s="73">
        <f t="shared" ref="D24:M24" si="8">SUM(D25:D25)</f>
        <v>7731484</v>
      </c>
      <c r="E24" s="73">
        <f t="shared" si="8"/>
        <v>1245659</v>
      </c>
      <c r="F24" s="73">
        <f t="shared" si="8"/>
        <v>0</v>
      </c>
      <c r="G24" s="73">
        <f t="shared" si="8"/>
        <v>6071477</v>
      </c>
      <c r="H24" s="73">
        <f t="shared" si="8"/>
        <v>0</v>
      </c>
      <c r="I24" s="73">
        <f t="shared" si="8"/>
        <v>431004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1"/>
        <v>15479624</v>
      </c>
      <c r="O24" s="75">
        <f t="shared" si="2"/>
        <v>143.11782544378698</v>
      </c>
      <c r="P24" s="69"/>
    </row>
    <row r="25" spans="1:119" ht="15.75" thickBot="1">
      <c r="A25" s="64"/>
      <c r="B25" s="65">
        <v>581</v>
      </c>
      <c r="C25" s="66" t="s">
        <v>64</v>
      </c>
      <c r="D25" s="67">
        <v>7731484</v>
      </c>
      <c r="E25" s="67">
        <v>1245659</v>
      </c>
      <c r="F25" s="67">
        <v>0</v>
      </c>
      <c r="G25" s="67">
        <v>6071477</v>
      </c>
      <c r="H25" s="67">
        <v>0</v>
      </c>
      <c r="I25" s="67">
        <v>431004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15479624</v>
      </c>
      <c r="O25" s="68">
        <f t="shared" si="2"/>
        <v>143.11782544378698</v>
      </c>
      <c r="P25" s="69"/>
    </row>
    <row r="26" spans="1:119" ht="16.5" thickBot="1">
      <c r="A26" s="77" t="s">
        <v>10</v>
      </c>
      <c r="B26" s="78"/>
      <c r="C26" s="79"/>
      <c r="D26" s="80">
        <f>SUM(D5,D12,D16,D18,D20,D22,D24)</f>
        <v>64357700</v>
      </c>
      <c r="E26" s="80">
        <f t="shared" ref="E26:M26" si="9">SUM(E5,E12,E16,E18,E20,E22,E24)</f>
        <v>11559687</v>
      </c>
      <c r="F26" s="80">
        <f t="shared" si="9"/>
        <v>9912221</v>
      </c>
      <c r="G26" s="80">
        <f t="shared" si="9"/>
        <v>19212616</v>
      </c>
      <c r="H26" s="80">
        <f t="shared" si="9"/>
        <v>0</v>
      </c>
      <c r="I26" s="80">
        <f t="shared" si="9"/>
        <v>2990368</v>
      </c>
      <c r="J26" s="80">
        <f t="shared" si="9"/>
        <v>0</v>
      </c>
      <c r="K26" s="80">
        <f t="shared" si="9"/>
        <v>0</v>
      </c>
      <c r="L26" s="80">
        <f t="shared" si="9"/>
        <v>0</v>
      </c>
      <c r="M26" s="80">
        <f t="shared" si="9"/>
        <v>0</v>
      </c>
      <c r="N26" s="80">
        <f t="shared" si="1"/>
        <v>108032592</v>
      </c>
      <c r="O26" s="81">
        <f t="shared" si="2"/>
        <v>998.82204142011835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77" t="s">
        <v>65</v>
      </c>
      <c r="M28" s="177"/>
      <c r="N28" s="177"/>
      <c r="O28" s="91">
        <v>108160</v>
      </c>
    </row>
    <row r="29" spans="1:119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  <row r="30" spans="1:119" ht="15.75" customHeight="1" thickBot="1">
      <c r="A30" s="181" t="s">
        <v>46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15669395</v>
      </c>
      <c r="E5" s="26">
        <f t="shared" si="0"/>
        <v>0</v>
      </c>
      <c r="F5" s="26">
        <f t="shared" si="0"/>
        <v>10506967</v>
      </c>
      <c r="G5" s="26">
        <f t="shared" si="0"/>
        <v>31776335</v>
      </c>
      <c r="H5" s="26">
        <f t="shared" si="0"/>
        <v>0</v>
      </c>
      <c r="I5" s="26">
        <f t="shared" si="0"/>
        <v>370756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58323453</v>
      </c>
      <c r="O5" s="32">
        <f t="shared" ref="O5:O29" si="1">(N5/O$31)</f>
        <v>543.05396698293282</v>
      </c>
      <c r="P5" s="6"/>
    </row>
    <row r="6" spans="1:133">
      <c r="A6" s="12"/>
      <c r="B6" s="44">
        <v>511</v>
      </c>
      <c r="C6" s="20" t="s">
        <v>19</v>
      </c>
      <c r="D6" s="46">
        <v>429442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429442</v>
      </c>
      <c r="O6" s="47">
        <f t="shared" si="1"/>
        <v>3.998566094656375</v>
      </c>
      <c r="P6" s="9"/>
    </row>
    <row r="7" spans="1:133">
      <c r="A7" s="12"/>
      <c r="B7" s="44">
        <v>512</v>
      </c>
      <c r="C7" s="20" t="s">
        <v>20</v>
      </c>
      <c r="D7" s="46">
        <v>1168701</v>
      </c>
      <c r="E7" s="46">
        <v>0</v>
      </c>
      <c r="F7" s="46">
        <v>0</v>
      </c>
      <c r="G7" s="46">
        <v>31776335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32945036</v>
      </c>
      <c r="O7" s="47">
        <f t="shared" si="1"/>
        <v>306.75365692417995</v>
      </c>
      <c r="P7" s="9"/>
    </row>
    <row r="8" spans="1:133">
      <c r="A8" s="12"/>
      <c r="B8" s="44">
        <v>513</v>
      </c>
      <c r="C8" s="20" t="s">
        <v>21</v>
      </c>
      <c r="D8" s="46">
        <v>2301879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2301879</v>
      </c>
      <c r="O8" s="47">
        <f t="shared" si="1"/>
        <v>21.432964925185523</v>
      </c>
      <c r="P8" s="9"/>
    </row>
    <row r="9" spans="1:133">
      <c r="A9" s="12"/>
      <c r="B9" s="44">
        <v>514</v>
      </c>
      <c r="C9" s="20" t="s">
        <v>22</v>
      </c>
      <c r="D9" s="46">
        <v>512160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512160</v>
      </c>
      <c r="O9" s="47">
        <f t="shared" si="1"/>
        <v>4.7687594856562914</v>
      </c>
      <c r="P9" s="9"/>
    </row>
    <row r="10" spans="1:133">
      <c r="A10" s="12"/>
      <c r="B10" s="44">
        <v>516</v>
      </c>
      <c r="C10" s="20" t="s">
        <v>43</v>
      </c>
      <c r="D10" s="46">
        <v>2465722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2465722</v>
      </c>
      <c r="O10" s="47">
        <f t="shared" si="1"/>
        <v>22.958519166845129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10506967</v>
      </c>
      <c r="G11" s="46">
        <v>0</v>
      </c>
      <c r="H11" s="46">
        <v>0</v>
      </c>
      <c r="I11" s="46">
        <v>370756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10877723</v>
      </c>
      <c r="O11" s="47">
        <f t="shared" si="1"/>
        <v>101.28328010502891</v>
      </c>
      <c r="P11" s="9"/>
    </row>
    <row r="12" spans="1:133">
      <c r="A12" s="12"/>
      <c r="B12" s="44">
        <v>519</v>
      </c>
      <c r="C12" s="20" t="s">
        <v>24</v>
      </c>
      <c r="D12" s="46">
        <v>8791491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8791491</v>
      </c>
      <c r="O12" s="47">
        <f t="shared" si="1"/>
        <v>81.858220281380639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33441867</v>
      </c>
      <c r="E13" s="31">
        <f t="shared" si="3"/>
        <v>2304759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35746626</v>
      </c>
      <c r="O13" s="43">
        <f t="shared" si="1"/>
        <v>332.83946777902958</v>
      </c>
      <c r="P13" s="10"/>
    </row>
    <row r="14" spans="1:133">
      <c r="A14" s="12"/>
      <c r="B14" s="44">
        <v>521</v>
      </c>
      <c r="C14" s="20" t="s">
        <v>26</v>
      </c>
      <c r="D14" s="46">
        <v>32011384</v>
      </c>
      <c r="E14" s="46">
        <v>340615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32351999</v>
      </c>
      <c r="O14" s="47">
        <f t="shared" si="1"/>
        <v>301.23184573413158</v>
      </c>
      <c r="P14" s="9"/>
    </row>
    <row r="15" spans="1:133">
      <c r="A15" s="12"/>
      <c r="B15" s="44">
        <v>524</v>
      </c>
      <c r="C15" s="20" t="s">
        <v>27</v>
      </c>
      <c r="D15" s="46">
        <v>0</v>
      </c>
      <c r="E15" s="46">
        <v>1964144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1964144</v>
      </c>
      <c r="O15" s="47">
        <f t="shared" si="1"/>
        <v>18.288289462657939</v>
      </c>
      <c r="P15" s="9"/>
    </row>
    <row r="16" spans="1:133">
      <c r="A16" s="12"/>
      <c r="B16" s="44">
        <v>529</v>
      </c>
      <c r="C16" s="20" t="s">
        <v>28</v>
      </c>
      <c r="D16" s="46">
        <v>1430483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1430483</v>
      </c>
      <c r="O16" s="47">
        <f t="shared" si="1"/>
        <v>13.319332582240058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2524031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2524031</v>
      </c>
      <c r="O17" s="43">
        <f t="shared" si="1"/>
        <v>23.501438560880455</v>
      </c>
      <c r="P17" s="10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2524031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2524031</v>
      </c>
      <c r="O18" s="47">
        <f t="shared" si="1"/>
        <v>23.501438560880455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7324563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7324563</v>
      </c>
      <c r="O19" s="43">
        <f t="shared" si="1"/>
        <v>68.199545619605402</v>
      </c>
      <c r="P19" s="10"/>
    </row>
    <row r="20" spans="1:119">
      <c r="A20" s="12"/>
      <c r="B20" s="44">
        <v>541</v>
      </c>
      <c r="C20" s="20" t="s">
        <v>32</v>
      </c>
      <c r="D20" s="46">
        <v>0</v>
      </c>
      <c r="E20" s="46">
        <v>7324563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7324563</v>
      </c>
      <c r="O20" s="47">
        <f t="shared" si="1"/>
        <v>68.199545619605402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0</v>
      </c>
      <c r="E21" s="31">
        <f t="shared" si="7"/>
        <v>2607172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2607172</v>
      </c>
      <c r="O21" s="43">
        <f t="shared" si="1"/>
        <v>24.275570536038511</v>
      </c>
      <c r="P21" s="10"/>
    </row>
    <row r="22" spans="1:119">
      <c r="A22" s="13"/>
      <c r="B22" s="45">
        <v>554</v>
      </c>
      <c r="C22" s="21" t="s">
        <v>34</v>
      </c>
      <c r="D22" s="46">
        <v>0</v>
      </c>
      <c r="E22" s="46">
        <v>60113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60113</v>
      </c>
      <c r="O22" s="47">
        <f t="shared" si="1"/>
        <v>0.55971657091779248</v>
      </c>
      <c r="P22" s="9"/>
    </row>
    <row r="23" spans="1:119">
      <c r="A23" s="13"/>
      <c r="B23" s="45">
        <v>559</v>
      </c>
      <c r="C23" s="21" t="s">
        <v>35</v>
      </c>
      <c r="D23" s="46">
        <v>0</v>
      </c>
      <c r="E23" s="46">
        <v>2547059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2547059</v>
      </c>
      <c r="O23" s="47">
        <f t="shared" si="1"/>
        <v>23.715853965120719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SUM(D25:D26)</f>
        <v>8758807</v>
      </c>
      <c r="E24" s="31">
        <f t="shared" si="8"/>
        <v>313279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9072086</v>
      </c>
      <c r="O24" s="43">
        <f t="shared" si="1"/>
        <v>84.470860994981336</v>
      </c>
      <c r="P24" s="9"/>
    </row>
    <row r="25" spans="1:119">
      <c r="A25" s="12"/>
      <c r="B25" s="44">
        <v>572</v>
      </c>
      <c r="C25" s="20" t="s">
        <v>37</v>
      </c>
      <c r="D25" s="46">
        <v>5611746</v>
      </c>
      <c r="E25" s="46">
        <v>313279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5925025</v>
      </c>
      <c r="O25" s="47">
        <f t="shared" si="1"/>
        <v>55.168344211771057</v>
      </c>
      <c r="P25" s="9"/>
    </row>
    <row r="26" spans="1:119">
      <c r="A26" s="12"/>
      <c r="B26" s="44">
        <v>574</v>
      </c>
      <c r="C26" s="20" t="s">
        <v>44</v>
      </c>
      <c r="D26" s="46">
        <v>3147061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3147061</v>
      </c>
      <c r="O26" s="47">
        <f t="shared" si="1"/>
        <v>29.302516783210272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8129044</v>
      </c>
      <c r="E27" s="31">
        <f t="shared" si="9"/>
        <v>1659853</v>
      </c>
      <c r="F27" s="31">
        <f t="shared" si="9"/>
        <v>0</v>
      </c>
      <c r="G27" s="31">
        <f t="shared" si="9"/>
        <v>4610934</v>
      </c>
      <c r="H27" s="31">
        <f t="shared" si="9"/>
        <v>0</v>
      </c>
      <c r="I27" s="31">
        <f t="shared" si="9"/>
        <v>422553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14822384</v>
      </c>
      <c r="O27" s="43">
        <f t="shared" si="1"/>
        <v>138.0123092393784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8129044</v>
      </c>
      <c r="E28" s="46">
        <v>1659853</v>
      </c>
      <c r="F28" s="46">
        <v>0</v>
      </c>
      <c r="G28" s="46">
        <v>4610934</v>
      </c>
      <c r="H28" s="46">
        <v>0</v>
      </c>
      <c r="I28" s="46">
        <v>422553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14822384</v>
      </c>
      <c r="O28" s="47">
        <f t="shared" si="1"/>
        <v>138.0123092393784</v>
      </c>
      <c r="P28" s="9"/>
    </row>
    <row r="29" spans="1:119" ht="16.5" thickBot="1">
      <c r="A29" s="14" t="s">
        <v>10</v>
      </c>
      <c r="B29" s="23"/>
      <c r="C29" s="22"/>
      <c r="D29" s="15">
        <f>SUM(D5,D13,D17,D19,D21,D24,D27)</f>
        <v>65999113</v>
      </c>
      <c r="E29" s="15">
        <f t="shared" ref="E29:M29" si="10">SUM(E5,E13,E17,E19,E21,E24,E27)</f>
        <v>14209626</v>
      </c>
      <c r="F29" s="15">
        <f t="shared" si="10"/>
        <v>10506967</v>
      </c>
      <c r="G29" s="15">
        <f t="shared" si="10"/>
        <v>36387269</v>
      </c>
      <c r="H29" s="15">
        <f t="shared" si="10"/>
        <v>0</v>
      </c>
      <c r="I29" s="15">
        <f t="shared" si="10"/>
        <v>3317340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4"/>
        <v>130420315</v>
      </c>
      <c r="O29" s="37">
        <f t="shared" si="1"/>
        <v>1214.3531597128465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55</v>
      </c>
      <c r="M31" s="163"/>
      <c r="N31" s="163"/>
      <c r="O31" s="41">
        <v>107399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11819788</v>
      </c>
      <c r="E5" s="26">
        <f t="shared" si="0"/>
        <v>0</v>
      </c>
      <c r="F5" s="26">
        <f t="shared" si="0"/>
        <v>9602097</v>
      </c>
      <c r="G5" s="26">
        <f t="shared" si="0"/>
        <v>7807843</v>
      </c>
      <c r="H5" s="26">
        <f t="shared" si="0"/>
        <v>0</v>
      </c>
      <c r="I5" s="26">
        <f t="shared" si="0"/>
        <v>382506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29612234</v>
      </c>
      <c r="O5" s="32">
        <f t="shared" ref="O5:O29" si="1">(N5/O$31)</f>
        <v>276.37016435364501</v>
      </c>
      <c r="P5" s="6"/>
    </row>
    <row r="6" spans="1:133">
      <c r="A6" s="12"/>
      <c r="B6" s="44">
        <v>511</v>
      </c>
      <c r="C6" s="20" t="s">
        <v>19</v>
      </c>
      <c r="D6" s="46">
        <v>369183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369183</v>
      </c>
      <c r="O6" s="47">
        <f t="shared" si="1"/>
        <v>3.4455747711088502</v>
      </c>
      <c r="P6" s="9"/>
    </row>
    <row r="7" spans="1:133">
      <c r="A7" s="12"/>
      <c r="B7" s="44">
        <v>512</v>
      </c>
      <c r="C7" s="20" t="s">
        <v>20</v>
      </c>
      <c r="D7" s="46">
        <v>964156</v>
      </c>
      <c r="E7" s="46">
        <v>0</v>
      </c>
      <c r="F7" s="46">
        <v>0</v>
      </c>
      <c r="G7" s="46">
        <v>637321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1601477</v>
      </c>
      <c r="O7" s="47">
        <f t="shared" si="1"/>
        <v>14.946540733758294</v>
      </c>
      <c r="P7" s="9"/>
    </row>
    <row r="8" spans="1:133">
      <c r="A8" s="12"/>
      <c r="B8" s="44">
        <v>513</v>
      </c>
      <c r="C8" s="20" t="s">
        <v>21</v>
      </c>
      <c r="D8" s="46">
        <v>2220037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2220037</v>
      </c>
      <c r="O8" s="47">
        <f t="shared" si="1"/>
        <v>20.719544177625131</v>
      </c>
      <c r="P8" s="9"/>
    </row>
    <row r="9" spans="1:133">
      <c r="A9" s="12"/>
      <c r="B9" s="44">
        <v>514</v>
      </c>
      <c r="C9" s="20" t="s">
        <v>22</v>
      </c>
      <c r="D9" s="46">
        <v>483116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483116</v>
      </c>
      <c r="O9" s="47">
        <f t="shared" si="1"/>
        <v>4.5089083222115409</v>
      </c>
      <c r="P9" s="9"/>
    </row>
    <row r="10" spans="1:133">
      <c r="A10" s="12"/>
      <c r="B10" s="44">
        <v>516</v>
      </c>
      <c r="C10" s="20" t="s">
        <v>43</v>
      </c>
      <c r="D10" s="46">
        <v>2010948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2010948</v>
      </c>
      <c r="O10" s="47">
        <f t="shared" si="1"/>
        <v>18.768122299271095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9602097</v>
      </c>
      <c r="G11" s="46">
        <v>0</v>
      </c>
      <c r="H11" s="46">
        <v>0</v>
      </c>
      <c r="I11" s="46">
        <v>382506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9984603</v>
      </c>
      <c r="O11" s="47">
        <f t="shared" si="1"/>
        <v>93.186024807040795</v>
      </c>
      <c r="P11" s="9"/>
    </row>
    <row r="12" spans="1:133">
      <c r="A12" s="12"/>
      <c r="B12" s="44">
        <v>519</v>
      </c>
      <c r="C12" s="20" t="s">
        <v>24</v>
      </c>
      <c r="D12" s="46">
        <v>5772348</v>
      </c>
      <c r="E12" s="46">
        <v>0</v>
      </c>
      <c r="F12" s="46">
        <v>0</v>
      </c>
      <c r="G12" s="46">
        <v>7170522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12942870</v>
      </c>
      <c r="O12" s="47">
        <f t="shared" si="1"/>
        <v>120.79544924262929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30519583</v>
      </c>
      <c r="E13" s="31">
        <f t="shared" si="3"/>
        <v>2071020</v>
      </c>
      <c r="F13" s="31">
        <f t="shared" si="3"/>
        <v>0</v>
      </c>
      <c r="G13" s="31">
        <f t="shared" si="3"/>
        <v>188825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32779428</v>
      </c>
      <c r="O13" s="43">
        <f t="shared" si="1"/>
        <v>305.92949872604925</v>
      </c>
      <c r="P13" s="10"/>
    </row>
    <row r="14" spans="1:133">
      <c r="A14" s="12"/>
      <c r="B14" s="44">
        <v>521</v>
      </c>
      <c r="C14" s="20" t="s">
        <v>26</v>
      </c>
      <c r="D14" s="46">
        <v>29265973</v>
      </c>
      <c r="E14" s="46">
        <v>129391</v>
      </c>
      <c r="F14" s="46">
        <v>0</v>
      </c>
      <c r="G14" s="46">
        <v>188825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29584189</v>
      </c>
      <c r="O14" s="47">
        <f t="shared" si="1"/>
        <v>276.10842114104923</v>
      </c>
      <c r="P14" s="9"/>
    </row>
    <row r="15" spans="1:133">
      <c r="A15" s="12"/>
      <c r="B15" s="44">
        <v>524</v>
      </c>
      <c r="C15" s="20" t="s">
        <v>27</v>
      </c>
      <c r="D15" s="46">
        <v>0</v>
      </c>
      <c r="E15" s="46">
        <v>1941629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1941629</v>
      </c>
      <c r="O15" s="47">
        <f t="shared" si="1"/>
        <v>18.121169981427386</v>
      </c>
      <c r="P15" s="9"/>
    </row>
    <row r="16" spans="1:133">
      <c r="A16" s="12"/>
      <c r="B16" s="44">
        <v>529</v>
      </c>
      <c r="C16" s="20" t="s">
        <v>28</v>
      </c>
      <c r="D16" s="46">
        <v>1253610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1253610</v>
      </c>
      <c r="O16" s="47">
        <f t="shared" si="1"/>
        <v>11.699907603572662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2740439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2740439</v>
      </c>
      <c r="O17" s="43">
        <f t="shared" si="1"/>
        <v>25.576441710920513</v>
      </c>
      <c r="P17" s="10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2740439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2740439</v>
      </c>
      <c r="O18" s="47">
        <f t="shared" si="1"/>
        <v>25.576441710920513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2644551</v>
      </c>
      <c r="F19" s="31">
        <f t="shared" si="6"/>
        <v>0</v>
      </c>
      <c r="G19" s="31">
        <f t="shared" si="6"/>
        <v>2238798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4883349</v>
      </c>
      <c r="O19" s="43">
        <f t="shared" si="1"/>
        <v>45.576161721746757</v>
      </c>
      <c r="P19" s="10"/>
    </row>
    <row r="20" spans="1:119">
      <c r="A20" s="12"/>
      <c r="B20" s="44">
        <v>541</v>
      </c>
      <c r="C20" s="20" t="s">
        <v>32</v>
      </c>
      <c r="D20" s="46">
        <v>0</v>
      </c>
      <c r="E20" s="46">
        <v>2644551</v>
      </c>
      <c r="F20" s="46">
        <v>0</v>
      </c>
      <c r="G20" s="46">
        <v>2238798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4883349</v>
      </c>
      <c r="O20" s="47">
        <f t="shared" si="1"/>
        <v>45.576161721746757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0</v>
      </c>
      <c r="E21" s="31">
        <f t="shared" si="7"/>
        <v>6172561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6172561</v>
      </c>
      <c r="O21" s="43">
        <f t="shared" si="1"/>
        <v>57.608341810783315</v>
      </c>
      <c r="P21" s="10"/>
    </row>
    <row r="22" spans="1:119">
      <c r="A22" s="13"/>
      <c r="B22" s="45">
        <v>554</v>
      </c>
      <c r="C22" s="21" t="s">
        <v>34</v>
      </c>
      <c r="D22" s="46">
        <v>0</v>
      </c>
      <c r="E22" s="46">
        <v>49765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49765</v>
      </c>
      <c r="O22" s="47">
        <f t="shared" si="1"/>
        <v>0.46445537439219015</v>
      </c>
      <c r="P22" s="9"/>
    </row>
    <row r="23" spans="1:119">
      <c r="A23" s="13"/>
      <c r="B23" s="45">
        <v>559</v>
      </c>
      <c r="C23" s="21" t="s">
        <v>35</v>
      </c>
      <c r="D23" s="46">
        <v>0</v>
      </c>
      <c r="E23" s="46">
        <v>6122796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6122796</v>
      </c>
      <c r="O23" s="47">
        <f t="shared" si="1"/>
        <v>57.143886436391128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SUM(D25:D26)</f>
        <v>8174222</v>
      </c>
      <c r="E24" s="31">
        <f t="shared" si="8"/>
        <v>0</v>
      </c>
      <c r="F24" s="31">
        <f t="shared" si="8"/>
        <v>0</v>
      </c>
      <c r="G24" s="31">
        <f t="shared" si="8"/>
        <v>259714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8433936</v>
      </c>
      <c r="O24" s="43">
        <f t="shared" si="1"/>
        <v>78.713692403893717</v>
      </c>
      <c r="P24" s="9"/>
    </row>
    <row r="25" spans="1:119">
      <c r="A25" s="12"/>
      <c r="B25" s="44">
        <v>572</v>
      </c>
      <c r="C25" s="20" t="s">
        <v>37</v>
      </c>
      <c r="D25" s="46">
        <v>5493700</v>
      </c>
      <c r="E25" s="46">
        <v>0</v>
      </c>
      <c r="F25" s="46">
        <v>0</v>
      </c>
      <c r="G25" s="46">
        <v>259714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5753414</v>
      </c>
      <c r="O25" s="47">
        <f t="shared" si="1"/>
        <v>53.696454403763056</v>
      </c>
      <c r="P25" s="9"/>
    </row>
    <row r="26" spans="1:119">
      <c r="A26" s="12"/>
      <c r="B26" s="44">
        <v>574</v>
      </c>
      <c r="C26" s="20" t="s">
        <v>44</v>
      </c>
      <c r="D26" s="46">
        <v>2680522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2680522</v>
      </c>
      <c r="O26" s="47">
        <f t="shared" si="1"/>
        <v>25.017238000130661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5970124</v>
      </c>
      <c r="E27" s="31">
        <f t="shared" si="9"/>
        <v>1493686</v>
      </c>
      <c r="F27" s="31">
        <f t="shared" si="9"/>
        <v>0</v>
      </c>
      <c r="G27" s="31">
        <f t="shared" si="9"/>
        <v>4184532</v>
      </c>
      <c r="H27" s="31">
        <f t="shared" si="9"/>
        <v>0</v>
      </c>
      <c r="I27" s="31">
        <f t="shared" si="9"/>
        <v>381101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12029443</v>
      </c>
      <c r="O27" s="43">
        <f t="shared" si="1"/>
        <v>112.27046020887192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5970124</v>
      </c>
      <c r="E28" s="46">
        <v>1493686</v>
      </c>
      <c r="F28" s="46">
        <v>0</v>
      </c>
      <c r="G28" s="46">
        <v>4184532</v>
      </c>
      <c r="H28" s="46">
        <v>0</v>
      </c>
      <c r="I28" s="46">
        <v>381101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12029443</v>
      </c>
      <c r="O28" s="47">
        <f t="shared" si="1"/>
        <v>112.27046020887192</v>
      </c>
      <c r="P28" s="9"/>
    </row>
    <row r="29" spans="1:119" ht="16.5" thickBot="1">
      <c r="A29" s="14" t="s">
        <v>10</v>
      </c>
      <c r="B29" s="23"/>
      <c r="C29" s="22"/>
      <c r="D29" s="15">
        <f>SUM(D5,D13,D17,D19,D21,D24,D27)</f>
        <v>56483717</v>
      </c>
      <c r="E29" s="15">
        <f t="shared" ref="E29:M29" si="10">SUM(E5,E13,E17,E19,E21,E24,E27)</f>
        <v>12381818</v>
      </c>
      <c r="F29" s="15">
        <f t="shared" si="10"/>
        <v>9602097</v>
      </c>
      <c r="G29" s="15">
        <f t="shared" si="10"/>
        <v>14679712</v>
      </c>
      <c r="H29" s="15">
        <f t="shared" si="10"/>
        <v>0</v>
      </c>
      <c r="I29" s="15">
        <f t="shared" si="10"/>
        <v>3504046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4"/>
        <v>96651390</v>
      </c>
      <c r="O29" s="37">
        <f t="shared" si="1"/>
        <v>902.04476093591052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50</v>
      </c>
      <c r="M31" s="163"/>
      <c r="N31" s="163"/>
      <c r="O31" s="41">
        <v>107147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11905121</v>
      </c>
      <c r="E5" s="26">
        <f t="shared" si="0"/>
        <v>0</v>
      </c>
      <c r="F5" s="26">
        <f t="shared" si="0"/>
        <v>9388361</v>
      </c>
      <c r="G5" s="26">
        <f t="shared" si="0"/>
        <v>5138490</v>
      </c>
      <c r="H5" s="26">
        <f t="shared" si="0"/>
        <v>0</v>
      </c>
      <c r="I5" s="26">
        <f t="shared" si="0"/>
        <v>377375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26809347</v>
      </c>
      <c r="O5" s="32">
        <f t="shared" ref="O5:O28" si="1">(N5/O$30)</f>
        <v>250.34407507703801</v>
      </c>
      <c r="P5" s="6"/>
    </row>
    <row r="6" spans="1:133">
      <c r="A6" s="12"/>
      <c r="B6" s="44">
        <v>511</v>
      </c>
      <c r="C6" s="20" t="s">
        <v>19</v>
      </c>
      <c r="D6" s="46">
        <v>389676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389676</v>
      </c>
      <c r="O6" s="47">
        <f t="shared" si="1"/>
        <v>3.6387711270893641</v>
      </c>
      <c r="P6" s="9"/>
    </row>
    <row r="7" spans="1:133">
      <c r="A7" s="12"/>
      <c r="B7" s="44">
        <v>512</v>
      </c>
      <c r="C7" s="20" t="s">
        <v>20</v>
      </c>
      <c r="D7" s="46">
        <v>982723</v>
      </c>
      <c r="E7" s="46">
        <v>0</v>
      </c>
      <c r="F7" s="46">
        <v>0</v>
      </c>
      <c r="G7" s="46">
        <v>742291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1725014</v>
      </c>
      <c r="O7" s="47">
        <f t="shared" si="1"/>
        <v>16.108077318143618</v>
      </c>
      <c r="P7" s="9"/>
    </row>
    <row r="8" spans="1:133">
      <c r="A8" s="12"/>
      <c r="B8" s="44">
        <v>513</v>
      </c>
      <c r="C8" s="20" t="s">
        <v>21</v>
      </c>
      <c r="D8" s="46">
        <v>2369986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2369986</v>
      </c>
      <c r="O8" s="47">
        <f t="shared" si="1"/>
        <v>22.13078718834625</v>
      </c>
      <c r="P8" s="9"/>
    </row>
    <row r="9" spans="1:133">
      <c r="A9" s="12"/>
      <c r="B9" s="44">
        <v>514</v>
      </c>
      <c r="C9" s="20" t="s">
        <v>22</v>
      </c>
      <c r="D9" s="46">
        <v>544635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544635</v>
      </c>
      <c r="O9" s="47">
        <f t="shared" si="1"/>
        <v>5.0857689793631522</v>
      </c>
      <c r="P9" s="9"/>
    </row>
    <row r="10" spans="1:133">
      <c r="A10" s="12"/>
      <c r="B10" s="44">
        <v>516</v>
      </c>
      <c r="C10" s="20" t="s">
        <v>43</v>
      </c>
      <c r="D10" s="46">
        <v>2213112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2213112</v>
      </c>
      <c r="O10" s="47">
        <f t="shared" si="1"/>
        <v>20.665907180875898</v>
      </c>
      <c r="P10" s="9"/>
    </row>
    <row r="11" spans="1:133">
      <c r="A11" s="12"/>
      <c r="B11" s="44">
        <v>517</v>
      </c>
      <c r="C11" s="20" t="s">
        <v>23</v>
      </c>
      <c r="D11" s="46">
        <v>2722</v>
      </c>
      <c r="E11" s="46">
        <v>0</v>
      </c>
      <c r="F11" s="46">
        <v>9388361</v>
      </c>
      <c r="G11" s="46">
        <v>1640941</v>
      </c>
      <c r="H11" s="46">
        <v>0</v>
      </c>
      <c r="I11" s="46">
        <v>377375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11409399</v>
      </c>
      <c r="O11" s="47">
        <f t="shared" si="1"/>
        <v>106.54028387337753</v>
      </c>
      <c r="P11" s="9"/>
    </row>
    <row r="12" spans="1:133">
      <c r="A12" s="12"/>
      <c r="B12" s="44">
        <v>519</v>
      </c>
      <c r="C12" s="20" t="s">
        <v>24</v>
      </c>
      <c r="D12" s="46">
        <v>5402267</v>
      </c>
      <c r="E12" s="46">
        <v>0</v>
      </c>
      <c r="F12" s="46">
        <v>0</v>
      </c>
      <c r="G12" s="46">
        <v>2755258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8157525</v>
      </c>
      <c r="O12" s="47">
        <f t="shared" si="1"/>
        <v>76.174479409842192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32319269</v>
      </c>
      <c r="E13" s="31">
        <f t="shared" si="3"/>
        <v>2175631</v>
      </c>
      <c r="F13" s="31">
        <f t="shared" si="3"/>
        <v>0</v>
      </c>
      <c r="G13" s="31">
        <f t="shared" si="3"/>
        <v>185063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34679963</v>
      </c>
      <c r="O13" s="43">
        <f t="shared" si="1"/>
        <v>323.83941544495286</v>
      </c>
      <c r="P13" s="10"/>
    </row>
    <row r="14" spans="1:133">
      <c r="A14" s="12"/>
      <c r="B14" s="44">
        <v>521</v>
      </c>
      <c r="C14" s="20" t="s">
        <v>26</v>
      </c>
      <c r="D14" s="46">
        <v>31031300</v>
      </c>
      <c r="E14" s="46">
        <v>51405</v>
      </c>
      <c r="F14" s="46">
        <v>0</v>
      </c>
      <c r="G14" s="46">
        <v>185063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31267768</v>
      </c>
      <c r="O14" s="47">
        <f t="shared" si="1"/>
        <v>291.97654309459335</v>
      </c>
      <c r="P14" s="9"/>
    </row>
    <row r="15" spans="1:133">
      <c r="A15" s="12"/>
      <c r="B15" s="44">
        <v>524</v>
      </c>
      <c r="C15" s="20" t="s">
        <v>27</v>
      </c>
      <c r="D15" s="46">
        <v>0</v>
      </c>
      <c r="E15" s="46">
        <v>2124226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2124226</v>
      </c>
      <c r="O15" s="47">
        <f t="shared" si="1"/>
        <v>19.835895041553833</v>
      </c>
      <c r="P15" s="9"/>
    </row>
    <row r="16" spans="1:133">
      <c r="A16" s="12"/>
      <c r="B16" s="44">
        <v>529</v>
      </c>
      <c r="C16" s="20" t="s">
        <v>28</v>
      </c>
      <c r="D16" s="46">
        <v>1287969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1287969</v>
      </c>
      <c r="O16" s="47">
        <f t="shared" si="1"/>
        <v>12.026977308805677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2497744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2497744</v>
      </c>
      <c r="O17" s="43">
        <f t="shared" si="1"/>
        <v>23.323783733308431</v>
      </c>
      <c r="P17" s="10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2497744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2497744</v>
      </c>
      <c r="O18" s="47">
        <f t="shared" si="1"/>
        <v>23.323783733308431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2619674</v>
      </c>
      <c r="F19" s="31">
        <f t="shared" si="6"/>
        <v>0</v>
      </c>
      <c r="G19" s="31">
        <f t="shared" si="6"/>
        <v>2663150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5282824</v>
      </c>
      <c r="O19" s="43">
        <f t="shared" si="1"/>
        <v>49.330693808945746</v>
      </c>
      <c r="P19" s="10"/>
    </row>
    <row r="20" spans="1:119">
      <c r="A20" s="12"/>
      <c r="B20" s="44">
        <v>541</v>
      </c>
      <c r="C20" s="20" t="s">
        <v>32</v>
      </c>
      <c r="D20" s="46">
        <v>0</v>
      </c>
      <c r="E20" s="46">
        <v>2619674</v>
      </c>
      <c r="F20" s="46">
        <v>0</v>
      </c>
      <c r="G20" s="46">
        <v>2663150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5282824</v>
      </c>
      <c r="O20" s="47">
        <f t="shared" si="1"/>
        <v>49.330693808945746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SUM(D22:D22)</f>
        <v>0</v>
      </c>
      <c r="E21" s="31">
        <f t="shared" si="7"/>
        <v>5320371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5320371</v>
      </c>
      <c r="O21" s="43">
        <f t="shared" si="1"/>
        <v>49.681305444019053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5320371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5320371</v>
      </c>
      <c r="O22" s="47">
        <f t="shared" si="1"/>
        <v>49.681305444019053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SUM(D24:D25)</f>
        <v>8819128</v>
      </c>
      <c r="E23" s="31">
        <f t="shared" si="8"/>
        <v>0</v>
      </c>
      <c r="F23" s="31">
        <f t="shared" si="8"/>
        <v>0</v>
      </c>
      <c r="G23" s="31">
        <f t="shared" si="8"/>
        <v>3276922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12096050</v>
      </c>
      <c r="O23" s="43">
        <f t="shared" si="1"/>
        <v>112.95218974694183</v>
      </c>
      <c r="P23" s="9"/>
    </row>
    <row r="24" spans="1:119">
      <c r="A24" s="12"/>
      <c r="B24" s="44">
        <v>572</v>
      </c>
      <c r="C24" s="20" t="s">
        <v>37</v>
      </c>
      <c r="D24" s="46">
        <v>6236622</v>
      </c>
      <c r="E24" s="46">
        <v>0</v>
      </c>
      <c r="F24" s="46">
        <v>0</v>
      </c>
      <c r="G24" s="46">
        <v>3276922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9513544</v>
      </c>
      <c r="O24" s="47">
        <f t="shared" si="1"/>
        <v>88.836903539079273</v>
      </c>
      <c r="P24" s="9"/>
    </row>
    <row r="25" spans="1:119">
      <c r="A25" s="12"/>
      <c r="B25" s="44">
        <v>574</v>
      </c>
      <c r="C25" s="20" t="s">
        <v>44</v>
      </c>
      <c r="D25" s="46">
        <v>2582506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2582506</v>
      </c>
      <c r="O25" s="47">
        <f t="shared" si="1"/>
        <v>24.115286207862546</v>
      </c>
      <c r="P25" s="9"/>
    </row>
    <row r="26" spans="1:119" ht="15.75">
      <c r="A26" s="28" t="s">
        <v>39</v>
      </c>
      <c r="B26" s="29"/>
      <c r="C26" s="30"/>
      <c r="D26" s="31">
        <f t="shared" ref="D26:M26" si="9">SUM(D27:D27)</f>
        <v>7237266</v>
      </c>
      <c r="E26" s="31">
        <f t="shared" si="9"/>
        <v>1569738</v>
      </c>
      <c r="F26" s="31">
        <f t="shared" si="9"/>
        <v>0</v>
      </c>
      <c r="G26" s="31">
        <f t="shared" si="9"/>
        <v>2836284</v>
      </c>
      <c r="H26" s="31">
        <f t="shared" si="9"/>
        <v>0</v>
      </c>
      <c r="I26" s="31">
        <f t="shared" si="9"/>
        <v>309061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11952349</v>
      </c>
      <c r="O26" s="43">
        <f t="shared" si="1"/>
        <v>111.61031842375571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7237266</v>
      </c>
      <c r="E27" s="46">
        <v>1569738</v>
      </c>
      <c r="F27" s="46">
        <v>0</v>
      </c>
      <c r="G27" s="46">
        <v>2836284</v>
      </c>
      <c r="H27" s="46">
        <v>0</v>
      </c>
      <c r="I27" s="46">
        <v>309061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11952349</v>
      </c>
      <c r="O27" s="47">
        <f t="shared" si="1"/>
        <v>111.61031842375571</v>
      </c>
      <c r="P27" s="9"/>
    </row>
    <row r="28" spans="1:119" ht="16.5" thickBot="1">
      <c r="A28" s="14" t="s">
        <v>10</v>
      </c>
      <c r="B28" s="23"/>
      <c r="C28" s="22"/>
      <c r="D28" s="15">
        <f>SUM(D5,D13,D17,D19,D21,D23,D26)</f>
        <v>60280784</v>
      </c>
      <c r="E28" s="15">
        <f t="shared" ref="E28:M28" si="10">SUM(E5,E13,E17,E19,E21,E23,E26)</f>
        <v>11685414</v>
      </c>
      <c r="F28" s="15">
        <f t="shared" si="10"/>
        <v>9388361</v>
      </c>
      <c r="G28" s="15">
        <f t="shared" si="10"/>
        <v>14099909</v>
      </c>
      <c r="H28" s="15">
        <f t="shared" si="10"/>
        <v>0</v>
      </c>
      <c r="I28" s="15">
        <f t="shared" si="10"/>
        <v>3184180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98638648</v>
      </c>
      <c r="O28" s="37">
        <f t="shared" si="1"/>
        <v>921.08178167896165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48</v>
      </c>
      <c r="M30" s="163"/>
      <c r="N30" s="163"/>
      <c r="O30" s="41">
        <v>107090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10874466</v>
      </c>
      <c r="E5" s="26">
        <f t="shared" si="0"/>
        <v>0</v>
      </c>
      <c r="F5" s="26">
        <f t="shared" si="0"/>
        <v>6637910</v>
      </c>
      <c r="G5" s="26">
        <f t="shared" si="0"/>
        <v>1087716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18600092</v>
      </c>
      <c r="O5" s="32">
        <f t="shared" ref="O5:O28" si="1">(N5/O$30)</f>
        <v>173.56336897896722</v>
      </c>
      <c r="P5" s="6"/>
    </row>
    <row r="6" spans="1:133">
      <c r="A6" s="12"/>
      <c r="B6" s="44">
        <v>511</v>
      </c>
      <c r="C6" s="20" t="s">
        <v>19</v>
      </c>
      <c r="D6" s="46">
        <v>676527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676527</v>
      </c>
      <c r="O6" s="47">
        <f t="shared" si="1"/>
        <v>6.3128884161021217</v>
      </c>
      <c r="P6" s="9"/>
    </row>
    <row r="7" spans="1:133">
      <c r="A7" s="12"/>
      <c r="B7" s="44">
        <v>512</v>
      </c>
      <c r="C7" s="20" t="s">
        <v>20</v>
      </c>
      <c r="D7" s="46">
        <v>1025847</v>
      </c>
      <c r="E7" s="46">
        <v>0</v>
      </c>
      <c r="F7" s="46">
        <v>0</v>
      </c>
      <c r="G7" s="46">
        <v>1087716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2113563</v>
      </c>
      <c r="O7" s="47">
        <f t="shared" si="1"/>
        <v>19.722327977156933</v>
      </c>
      <c r="P7" s="9"/>
    </row>
    <row r="8" spans="1:133">
      <c r="A8" s="12"/>
      <c r="B8" s="44">
        <v>513</v>
      </c>
      <c r="C8" s="20" t="s">
        <v>21</v>
      </c>
      <c r="D8" s="46">
        <v>2270199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2270199</v>
      </c>
      <c r="O8" s="47">
        <f t="shared" si="1"/>
        <v>21.183948267174291</v>
      </c>
      <c r="P8" s="9"/>
    </row>
    <row r="9" spans="1:133">
      <c r="A9" s="12"/>
      <c r="B9" s="44">
        <v>514</v>
      </c>
      <c r="C9" s="20" t="s">
        <v>22</v>
      </c>
      <c r="D9" s="46">
        <v>571809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571809</v>
      </c>
      <c r="O9" s="47">
        <f t="shared" si="1"/>
        <v>5.335731481999888</v>
      </c>
      <c r="P9" s="9"/>
    </row>
    <row r="10" spans="1:133">
      <c r="A10" s="12"/>
      <c r="B10" s="44">
        <v>516</v>
      </c>
      <c r="C10" s="20" t="s">
        <v>43</v>
      </c>
      <c r="D10" s="46">
        <v>2215723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2215723</v>
      </c>
      <c r="O10" s="47">
        <f t="shared" si="1"/>
        <v>20.675615400406844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6637910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6637910</v>
      </c>
      <c r="O11" s="47">
        <f t="shared" si="1"/>
        <v>61.940447530000185</v>
      </c>
      <c r="P11" s="9"/>
    </row>
    <row r="12" spans="1:133">
      <c r="A12" s="12"/>
      <c r="B12" s="44">
        <v>519</v>
      </c>
      <c r="C12" s="20" t="s">
        <v>24</v>
      </c>
      <c r="D12" s="46">
        <v>4114361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4114361</v>
      </c>
      <c r="O12" s="47">
        <f t="shared" si="1"/>
        <v>38.392409906126943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35944406</v>
      </c>
      <c r="E13" s="31">
        <f t="shared" si="3"/>
        <v>2587069</v>
      </c>
      <c r="F13" s="31">
        <f t="shared" si="3"/>
        <v>0</v>
      </c>
      <c r="G13" s="31">
        <f t="shared" si="3"/>
        <v>107794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38639269</v>
      </c>
      <c r="O13" s="43">
        <f t="shared" si="1"/>
        <v>360.55529738909729</v>
      </c>
      <c r="P13" s="10"/>
    </row>
    <row r="14" spans="1:133">
      <c r="A14" s="12"/>
      <c r="B14" s="44">
        <v>521</v>
      </c>
      <c r="C14" s="20" t="s">
        <v>26</v>
      </c>
      <c r="D14" s="46">
        <v>34294828</v>
      </c>
      <c r="E14" s="46">
        <v>36642</v>
      </c>
      <c r="F14" s="46">
        <v>0</v>
      </c>
      <c r="G14" s="46">
        <v>107794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34439264</v>
      </c>
      <c r="O14" s="47">
        <f t="shared" si="1"/>
        <v>321.36371610398822</v>
      </c>
      <c r="P14" s="9"/>
    </row>
    <row r="15" spans="1:133">
      <c r="A15" s="12"/>
      <c r="B15" s="44">
        <v>524</v>
      </c>
      <c r="C15" s="20" t="s">
        <v>27</v>
      </c>
      <c r="D15" s="46">
        <v>0</v>
      </c>
      <c r="E15" s="46">
        <v>2550427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2550427</v>
      </c>
      <c r="O15" s="47">
        <f t="shared" si="1"/>
        <v>23.798844782860236</v>
      </c>
      <c r="P15" s="9"/>
    </row>
    <row r="16" spans="1:133">
      <c r="A16" s="12"/>
      <c r="B16" s="44">
        <v>529</v>
      </c>
      <c r="C16" s="20" t="s">
        <v>28</v>
      </c>
      <c r="D16" s="46">
        <v>1649578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1649578</v>
      </c>
      <c r="O16" s="47">
        <f t="shared" si="1"/>
        <v>15.392736502248848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2301921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2301921</v>
      </c>
      <c r="O17" s="43">
        <f t="shared" si="1"/>
        <v>21.479956329432841</v>
      </c>
      <c r="P17" s="10"/>
    </row>
    <row r="18" spans="1:119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2301921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2301921</v>
      </c>
      <c r="O18" s="47">
        <f t="shared" si="1"/>
        <v>21.479956329432841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2698136</v>
      </c>
      <c r="F19" s="31">
        <f t="shared" si="6"/>
        <v>0</v>
      </c>
      <c r="G19" s="31">
        <f t="shared" si="6"/>
        <v>1590562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4288698</v>
      </c>
      <c r="O19" s="43">
        <f t="shared" si="1"/>
        <v>40.019203851967973</v>
      </c>
      <c r="P19" s="10"/>
    </row>
    <row r="20" spans="1:119">
      <c r="A20" s="12"/>
      <c r="B20" s="44">
        <v>541</v>
      </c>
      <c r="C20" s="20" t="s">
        <v>32</v>
      </c>
      <c r="D20" s="46">
        <v>0</v>
      </c>
      <c r="E20" s="46">
        <v>2698136</v>
      </c>
      <c r="F20" s="46">
        <v>0</v>
      </c>
      <c r="G20" s="46">
        <v>1590562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4288698</v>
      </c>
      <c r="O20" s="47">
        <f t="shared" si="1"/>
        <v>40.019203851967973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SUM(D22:D22)</f>
        <v>0</v>
      </c>
      <c r="E21" s="31">
        <f t="shared" si="7"/>
        <v>6007116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6007116</v>
      </c>
      <c r="O21" s="43">
        <f t="shared" si="1"/>
        <v>56.054308269413809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6007116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6007116</v>
      </c>
      <c r="O22" s="47">
        <f t="shared" si="1"/>
        <v>56.054308269413809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SUM(D24:D25)</f>
        <v>9447138</v>
      </c>
      <c r="E23" s="31">
        <f t="shared" si="8"/>
        <v>137803</v>
      </c>
      <c r="F23" s="31">
        <f t="shared" si="8"/>
        <v>0</v>
      </c>
      <c r="G23" s="31">
        <f t="shared" si="8"/>
        <v>5711362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15296303</v>
      </c>
      <c r="O23" s="43">
        <f t="shared" si="1"/>
        <v>142.73466397924716</v>
      </c>
      <c r="P23" s="9"/>
    </row>
    <row r="24" spans="1:119">
      <c r="A24" s="12"/>
      <c r="B24" s="44">
        <v>572</v>
      </c>
      <c r="C24" s="20" t="s">
        <v>37</v>
      </c>
      <c r="D24" s="46">
        <v>6730319</v>
      </c>
      <c r="E24" s="46">
        <v>137803</v>
      </c>
      <c r="F24" s="46">
        <v>0</v>
      </c>
      <c r="G24" s="46">
        <v>5711362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12579484</v>
      </c>
      <c r="O24" s="47">
        <f t="shared" si="1"/>
        <v>117.38316257021816</v>
      </c>
      <c r="P24" s="9"/>
    </row>
    <row r="25" spans="1:119">
      <c r="A25" s="12"/>
      <c r="B25" s="44">
        <v>574</v>
      </c>
      <c r="C25" s="20" t="s">
        <v>44</v>
      </c>
      <c r="D25" s="46">
        <v>2716819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2716819</v>
      </c>
      <c r="O25" s="47">
        <f t="shared" si="1"/>
        <v>25.351501409028984</v>
      </c>
      <c r="P25" s="9"/>
    </row>
    <row r="26" spans="1:119" ht="15.75">
      <c r="A26" s="28" t="s">
        <v>39</v>
      </c>
      <c r="B26" s="29"/>
      <c r="C26" s="30"/>
      <c r="D26" s="31">
        <f t="shared" ref="D26:M26" si="9">SUM(D27:D27)</f>
        <v>9586885</v>
      </c>
      <c r="E26" s="31">
        <f t="shared" si="9"/>
        <v>2584157</v>
      </c>
      <c r="F26" s="31">
        <f t="shared" si="9"/>
        <v>0</v>
      </c>
      <c r="G26" s="31">
        <f t="shared" si="9"/>
        <v>187628</v>
      </c>
      <c r="H26" s="31">
        <f t="shared" si="9"/>
        <v>0</v>
      </c>
      <c r="I26" s="31">
        <f t="shared" si="9"/>
        <v>654111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13012781</v>
      </c>
      <c r="O26" s="43">
        <f t="shared" si="1"/>
        <v>121.42639456544053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9586885</v>
      </c>
      <c r="E27" s="46">
        <v>2584157</v>
      </c>
      <c r="F27" s="46">
        <v>0</v>
      </c>
      <c r="G27" s="46">
        <v>187628</v>
      </c>
      <c r="H27" s="46">
        <v>0</v>
      </c>
      <c r="I27" s="46">
        <v>654111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13012781</v>
      </c>
      <c r="O27" s="47">
        <f t="shared" si="1"/>
        <v>121.42639456544053</v>
      </c>
      <c r="P27" s="9"/>
    </row>
    <row r="28" spans="1:119" ht="16.5" thickBot="1">
      <c r="A28" s="14" t="s">
        <v>10</v>
      </c>
      <c r="B28" s="23"/>
      <c r="C28" s="22"/>
      <c r="D28" s="15">
        <f>SUM(D5,D13,D17,D19,D21,D23,D26)</f>
        <v>65852895</v>
      </c>
      <c r="E28" s="15">
        <f t="shared" ref="E28:M28" si="10">SUM(E5,E13,E17,E19,E21,E23,E26)</f>
        <v>14014281</v>
      </c>
      <c r="F28" s="15">
        <f t="shared" si="10"/>
        <v>6637910</v>
      </c>
      <c r="G28" s="15">
        <f t="shared" si="10"/>
        <v>8685062</v>
      </c>
      <c r="H28" s="15">
        <f t="shared" si="10"/>
        <v>0</v>
      </c>
      <c r="I28" s="15">
        <f t="shared" si="10"/>
        <v>2956032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98146180</v>
      </c>
      <c r="O28" s="37">
        <f t="shared" si="1"/>
        <v>915.83319336356681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45</v>
      </c>
      <c r="M30" s="163"/>
      <c r="N30" s="163"/>
      <c r="O30" s="41">
        <v>107166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19313011</v>
      </c>
      <c r="E5" s="26">
        <f t="shared" si="0"/>
        <v>148685</v>
      </c>
      <c r="F5" s="26">
        <f t="shared" si="0"/>
        <v>6012341</v>
      </c>
      <c r="G5" s="26">
        <f t="shared" si="0"/>
        <v>16765532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42239569</v>
      </c>
      <c r="O5" s="32">
        <f t="shared" ref="O5:O27" si="2">(N5/O$29)</f>
        <v>384.94093684498313</v>
      </c>
      <c r="P5" s="6"/>
    </row>
    <row r="6" spans="1:133">
      <c r="A6" s="12"/>
      <c r="B6" s="44">
        <v>511</v>
      </c>
      <c r="C6" s="20" t="s">
        <v>19</v>
      </c>
      <c r="D6" s="46">
        <v>575428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575428</v>
      </c>
      <c r="O6" s="47">
        <f t="shared" si="2"/>
        <v>5.2440353595188185</v>
      </c>
      <c r="P6" s="9"/>
    </row>
    <row r="7" spans="1:133">
      <c r="A7" s="12"/>
      <c r="B7" s="44">
        <v>512</v>
      </c>
      <c r="C7" s="20" t="s">
        <v>20</v>
      </c>
      <c r="D7" s="46">
        <v>3323662</v>
      </c>
      <c r="E7" s="46">
        <v>20075</v>
      </c>
      <c r="F7" s="46">
        <v>0</v>
      </c>
      <c r="G7" s="46">
        <v>383663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3727400</v>
      </c>
      <c r="O7" s="47">
        <f t="shared" si="2"/>
        <v>33.96883258908229</v>
      </c>
      <c r="P7" s="9"/>
    </row>
    <row r="8" spans="1:133">
      <c r="A8" s="12"/>
      <c r="B8" s="44">
        <v>513</v>
      </c>
      <c r="C8" s="20" t="s">
        <v>21</v>
      </c>
      <c r="D8" s="46">
        <v>4145022</v>
      </c>
      <c r="E8" s="46">
        <v>128610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4273632</v>
      </c>
      <c r="O8" s="47">
        <f t="shared" si="2"/>
        <v>38.946796682766788</v>
      </c>
      <c r="P8" s="9"/>
    </row>
    <row r="9" spans="1:133">
      <c r="A9" s="12"/>
      <c r="B9" s="44">
        <v>514</v>
      </c>
      <c r="C9" s="20" t="s">
        <v>22</v>
      </c>
      <c r="D9" s="46">
        <v>494072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494072</v>
      </c>
      <c r="O9" s="47">
        <f t="shared" si="2"/>
        <v>4.5026155107992345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6012341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6012341</v>
      </c>
      <c r="O10" s="47">
        <f t="shared" si="2"/>
        <v>54.792135241046203</v>
      </c>
      <c r="P10" s="9"/>
    </row>
    <row r="11" spans="1:133">
      <c r="A11" s="12"/>
      <c r="B11" s="44">
        <v>519</v>
      </c>
      <c r="C11" s="20" t="s">
        <v>24</v>
      </c>
      <c r="D11" s="46">
        <v>10774827</v>
      </c>
      <c r="E11" s="46">
        <v>0</v>
      </c>
      <c r="F11" s="46">
        <v>0</v>
      </c>
      <c r="G11" s="46">
        <v>16381869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27156696</v>
      </c>
      <c r="O11" s="47">
        <f t="shared" si="2"/>
        <v>247.4865214617698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33340552</v>
      </c>
      <c r="E12" s="31">
        <f t="shared" si="3"/>
        <v>2980340</v>
      </c>
      <c r="F12" s="31">
        <f t="shared" si="3"/>
        <v>0</v>
      </c>
      <c r="G12" s="31">
        <f t="shared" si="3"/>
        <v>682764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37003656</v>
      </c>
      <c r="O12" s="43">
        <f t="shared" si="2"/>
        <v>337.22460585072452</v>
      </c>
      <c r="P12" s="10"/>
    </row>
    <row r="13" spans="1:133">
      <c r="A13" s="12"/>
      <c r="B13" s="44">
        <v>521</v>
      </c>
      <c r="C13" s="20" t="s">
        <v>26</v>
      </c>
      <c r="D13" s="46">
        <v>31858933</v>
      </c>
      <c r="E13" s="46">
        <v>120366</v>
      </c>
      <c r="F13" s="46">
        <v>0</v>
      </c>
      <c r="G13" s="46">
        <v>682764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32662063</v>
      </c>
      <c r="O13" s="47">
        <f t="shared" si="2"/>
        <v>297.65846167866584</v>
      </c>
      <c r="P13" s="9"/>
    </row>
    <row r="14" spans="1:133">
      <c r="A14" s="12"/>
      <c r="B14" s="44">
        <v>524</v>
      </c>
      <c r="C14" s="20" t="s">
        <v>27</v>
      </c>
      <c r="D14" s="46">
        <v>0</v>
      </c>
      <c r="E14" s="46">
        <v>2859974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2859974</v>
      </c>
      <c r="O14" s="47">
        <f t="shared" si="2"/>
        <v>26.063738266654514</v>
      </c>
      <c r="P14" s="9"/>
    </row>
    <row r="15" spans="1:133">
      <c r="A15" s="12"/>
      <c r="B15" s="44">
        <v>529</v>
      </c>
      <c r="C15" s="20" t="s">
        <v>28</v>
      </c>
      <c r="D15" s="46">
        <v>1481619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1481619</v>
      </c>
      <c r="O15" s="47">
        <f t="shared" si="2"/>
        <v>13.502405905404174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2200414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2200414</v>
      </c>
      <c r="O16" s="43">
        <f t="shared" si="2"/>
        <v>20.052984598560101</v>
      </c>
      <c r="P16" s="10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2200414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2200414</v>
      </c>
      <c r="O17" s="47">
        <f t="shared" si="2"/>
        <v>20.052984598560101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2948463</v>
      </c>
      <c r="F18" s="31">
        <f t="shared" si="5"/>
        <v>0</v>
      </c>
      <c r="G18" s="31">
        <f t="shared" si="5"/>
        <v>1573873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4522336</v>
      </c>
      <c r="O18" s="43">
        <f t="shared" si="2"/>
        <v>41.213305385947322</v>
      </c>
      <c r="P18" s="10"/>
    </row>
    <row r="19" spans="1:119">
      <c r="A19" s="12"/>
      <c r="B19" s="44">
        <v>541</v>
      </c>
      <c r="C19" s="20" t="s">
        <v>32</v>
      </c>
      <c r="D19" s="46">
        <v>0</v>
      </c>
      <c r="E19" s="46">
        <v>2948463</v>
      </c>
      <c r="F19" s="46">
        <v>0</v>
      </c>
      <c r="G19" s="46">
        <v>1573873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4522336</v>
      </c>
      <c r="O19" s="47">
        <f t="shared" si="2"/>
        <v>41.213305385947322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SUM(D21:D22)</f>
        <v>0</v>
      </c>
      <c r="E20" s="31">
        <f t="shared" si="6"/>
        <v>4272833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4272833</v>
      </c>
      <c r="O20" s="43">
        <f t="shared" si="2"/>
        <v>38.939515173607944</v>
      </c>
      <c r="P20" s="10"/>
    </row>
    <row r="21" spans="1:119">
      <c r="A21" s="13"/>
      <c r="B21" s="45">
        <v>554</v>
      </c>
      <c r="C21" s="21" t="s">
        <v>34</v>
      </c>
      <c r="D21" s="46">
        <v>0</v>
      </c>
      <c r="E21" s="46">
        <v>362033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362033</v>
      </c>
      <c r="O21" s="47">
        <f t="shared" si="2"/>
        <v>3.2993073908684956</v>
      </c>
      <c r="P21" s="9"/>
    </row>
    <row r="22" spans="1:119">
      <c r="A22" s="13"/>
      <c r="B22" s="45">
        <v>559</v>
      </c>
      <c r="C22" s="21" t="s">
        <v>35</v>
      </c>
      <c r="D22" s="46">
        <v>0</v>
      </c>
      <c r="E22" s="46">
        <v>3910800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3910800</v>
      </c>
      <c r="O22" s="47">
        <f t="shared" si="2"/>
        <v>35.640207782739452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6810516</v>
      </c>
      <c r="E23" s="31">
        <f t="shared" si="7"/>
        <v>471969</v>
      </c>
      <c r="F23" s="31">
        <f t="shared" si="7"/>
        <v>0</v>
      </c>
      <c r="G23" s="31">
        <f t="shared" si="7"/>
        <v>12595719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19878204</v>
      </c>
      <c r="O23" s="43">
        <f t="shared" si="2"/>
        <v>181.15560010935934</v>
      </c>
      <c r="P23" s="9"/>
    </row>
    <row r="24" spans="1:119">
      <c r="A24" s="12"/>
      <c r="B24" s="44">
        <v>572</v>
      </c>
      <c r="C24" s="20" t="s">
        <v>37</v>
      </c>
      <c r="D24" s="46">
        <v>6810516</v>
      </c>
      <c r="E24" s="46">
        <v>471969</v>
      </c>
      <c r="F24" s="46">
        <v>0</v>
      </c>
      <c r="G24" s="46">
        <v>12595719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19878204</v>
      </c>
      <c r="O24" s="47">
        <f t="shared" si="2"/>
        <v>181.15560010935934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8025299</v>
      </c>
      <c r="E25" s="31">
        <f t="shared" si="8"/>
        <v>2049959</v>
      </c>
      <c r="F25" s="31">
        <f t="shared" si="8"/>
        <v>0</v>
      </c>
      <c r="G25" s="31">
        <f t="shared" si="8"/>
        <v>720110</v>
      </c>
      <c r="H25" s="31">
        <f t="shared" si="8"/>
        <v>0</v>
      </c>
      <c r="I25" s="31">
        <f t="shared" si="8"/>
        <v>593983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11389351</v>
      </c>
      <c r="O25" s="43">
        <f t="shared" si="2"/>
        <v>103.79432242777727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8025299</v>
      </c>
      <c r="E26" s="46">
        <v>2049959</v>
      </c>
      <c r="F26" s="46">
        <v>0</v>
      </c>
      <c r="G26" s="46">
        <v>720110</v>
      </c>
      <c r="H26" s="46">
        <v>0</v>
      </c>
      <c r="I26" s="46">
        <v>593983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11389351</v>
      </c>
      <c r="O26" s="47">
        <f t="shared" si="2"/>
        <v>103.79432242777727</v>
      </c>
      <c r="P26" s="9"/>
    </row>
    <row r="27" spans="1:119" ht="16.5" thickBot="1">
      <c r="A27" s="14" t="s">
        <v>10</v>
      </c>
      <c r="B27" s="23"/>
      <c r="C27" s="22"/>
      <c r="D27" s="15">
        <f>SUM(D5,D12,D16,D18,D20,D23,D25)</f>
        <v>67489378</v>
      </c>
      <c r="E27" s="15">
        <f t="shared" ref="E27:M27" si="9">SUM(E5,E12,E16,E18,E20,E23,E25)</f>
        <v>12872249</v>
      </c>
      <c r="F27" s="15">
        <f t="shared" si="9"/>
        <v>6012341</v>
      </c>
      <c r="G27" s="15">
        <f t="shared" si="9"/>
        <v>32337998</v>
      </c>
      <c r="H27" s="15">
        <f t="shared" si="9"/>
        <v>0</v>
      </c>
      <c r="I27" s="15">
        <f t="shared" si="9"/>
        <v>2794397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121506363</v>
      </c>
      <c r="O27" s="37">
        <f t="shared" si="2"/>
        <v>1107.3212703909596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109730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15343797</v>
      </c>
      <c r="E5" s="26">
        <f t="shared" si="0"/>
        <v>8679</v>
      </c>
      <c r="F5" s="26">
        <f t="shared" si="0"/>
        <v>0</v>
      </c>
      <c r="G5" s="26">
        <f t="shared" si="0"/>
        <v>8100696</v>
      </c>
      <c r="H5" s="26">
        <f t="shared" si="0"/>
        <v>0</v>
      </c>
      <c r="I5" s="26">
        <f t="shared" si="0"/>
        <v>418344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23871516</v>
      </c>
      <c r="O5" s="32">
        <f t="shared" ref="O5:O24" si="2">(N5/O$26)</f>
        <v>214.72790565884989</v>
      </c>
      <c r="P5" s="6"/>
    </row>
    <row r="6" spans="1:133">
      <c r="A6" s="12"/>
      <c r="B6" s="44">
        <v>511</v>
      </c>
      <c r="C6" s="20" t="s">
        <v>19</v>
      </c>
      <c r="D6" s="46">
        <v>426192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426192</v>
      </c>
      <c r="O6" s="47">
        <f t="shared" si="2"/>
        <v>3.8336616563672181</v>
      </c>
      <c r="P6" s="9"/>
    </row>
    <row r="7" spans="1:133">
      <c r="A7" s="12"/>
      <c r="B7" s="44">
        <v>512</v>
      </c>
      <c r="C7" s="20" t="s">
        <v>20</v>
      </c>
      <c r="D7" s="46">
        <v>977564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977564</v>
      </c>
      <c r="O7" s="47">
        <f t="shared" si="2"/>
        <v>8.7933363916848819</v>
      </c>
      <c r="P7" s="9"/>
    </row>
    <row r="8" spans="1:133">
      <c r="A8" s="12"/>
      <c r="B8" s="44">
        <v>513</v>
      </c>
      <c r="C8" s="20" t="s">
        <v>21</v>
      </c>
      <c r="D8" s="46">
        <v>612996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612996</v>
      </c>
      <c r="O8" s="47">
        <f t="shared" si="2"/>
        <v>5.5139919583344579</v>
      </c>
      <c r="P8" s="9"/>
    </row>
    <row r="9" spans="1:133">
      <c r="A9" s="12"/>
      <c r="B9" s="44">
        <v>514</v>
      </c>
      <c r="C9" s="20" t="s">
        <v>22</v>
      </c>
      <c r="D9" s="46">
        <v>275214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275214</v>
      </c>
      <c r="O9" s="47">
        <f t="shared" si="2"/>
        <v>2.4755916560973636</v>
      </c>
      <c r="P9" s="9"/>
    </row>
    <row r="10" spans="1:133">
      <c r="A10" s="12"/>
      <c r="B10" s="44">
        <v>517</v>
      </c>
      <c r="C10" s="20" t="s">
        <v>23</v>
      </c>
      <c r="D10" s="46">
        <v>3336749</v>
      </c>
      <c r="E10" s="46">
        <v>0</v>
      </c>
      <c r="F10" s="46">
        <v>0</v>
      </c>
      <c r="G10" s="46">
        <v>2248987</v>
      </c>
      <c r="H10" s="46">
        <v>0</v>
      </c>
      <c r="I10" s="46">
        <v>418344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6004080</v>
      </c>
      <c r="O10" s="47">
        <f t="shared" si="2"/>
        <v>54.007609898264832</v>
      </c>
      <c r="P10" s="9"/>
    </row>
    <row r="11" spans="1:133">
      <c r="A11" s="12"/>
      <c r="B11" s="44">
        <v>519</v>
      </c>
      <c r="C11" s="20" t="s">
        <v>24</v>
      </c>
      <c r="D11" s="46">
        <v>9715082</v>
      </c>
      <c r="E11" s="46">
        <v>8679</v>
      </c>
      <c r="F11" s="46">
        <v>0</v>
      </c>
      <c r="G11" s="46">
        <v>5851709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15575470</v>
      </c>
      <c r="O11" s="47">
        <f t="shared" si="2"/>
        <v>140.10371409810114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33501295</v>
      </c>
      <c r="E12" s="31">
        <f t="shared" si="3"/>
        <v>3028222</v>
      </c>
      <c r="F12" s="31">
        <f t="shared" si="3"/>
        <v>0</v>
      </c>
      <c r="G12" s="31">
        <f t="shared" si="3"/>
        <v>2957299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39486816</v>
      </c>
      <c r="O12" s="43">
        <f t="shared" si="2"/>
        <v>355.18989664570796</v>
      </c>
      <c r="P12" s="10"/>
    </row>
    <row r="13" spans="1:133">
      <c r="A13" s="12"/>
      <c r="B13" s="44">
        <v>521</v>
      </c>
      <c r="C13" s="20" t="s">
        <v>26</v>
      </c>
      <c r="D13" s="46">
        <v>32098796</v>
      </c>
      <c r="E13" s="46">
        <v>165518</v>
      </c>
      <c r="F13" s="46">
        <v>0</v>
      </c>
      <c r="G13" s="46">
        <v>2957299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35221613</v>
      </c>
      <c r="O13" s="47">
        <f t="shared" si="2"/>
        <v>316.82374899928936</v>
      </c>
      <c r="P13" s="9"/>
    </row>
    <row r="14" spans="1:133">
      <c r="A14" s="12"/>
      <c r="B14" s="44">
        <v>524</v>
      </c>
      <c r="C14" s="20" t="s">
        <v>27</v>
      </c>
      <c r="D14" s="46">
        <v>1402499</v>
      </c>
      <c r="E14" s="46">
        <v>2862704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4265203</v>
      </c>
      <c r="O14" s="47">
        <f t="shared" si="2"/>
        <v>38.366147646418582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SUM(D16:D17)</f>
        <v>0</v>
      </c>
      <c r="E15" s="31">
        <f t="shared" si="4"/>
        <v>2108239</v>
      </c>
      <c r="F15" s="31">
        <f t="shared" si="4"/>
        <v>0</v>
      </c>
      <c r="G15" s="31">
        <f t="shared" si="4"/>
        <v>124119</v>
      </c>
      <c r="H15" s="31">
        <f t="shared" si="4"/>
        <v>0</v>
      </c>
      <c r="I15" s="31">
        <f t="shared" si="4"/>
        <v>1934278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4166636</v>
      </c>
      <c r="O15" s="43">
        <f t="shared" si="2"/>
        <v>37.479522537352366</v>
      </c>
      <c r="P15" s="10"/>
    </row>
    <row r="16" spans="1:133">
      <c r="A16" s="12"/>
      <c r="B16" s="44">
        <v>538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1934278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1934278</v>
      </c>
      <c r="O16" s="47">
        <f t="shared" si="2"/>
        <v>17.399123872232867</v>
      </c>
      <c r="P16" s="9"/>
    </row>
    <row r="17" spans="1:119">
      <c r="A17" s="12"/>
      <c r="B17" s="44">
        <v>539</v>
      </c>
      <c r="C17" s="20" t="s">
        <v>52</v>
      </c>
      <c r="D17" s="46">
        <v>0</v>
      </c>
      <c r="E17" s="46">
        <v>2108239</v>
      </c>
      <c r="F17" s="46">
        <v>0</v>
      </c>
      <c r="G17" s="46">
        <v>124119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2232358</v>
      </c>
      <c r="O17" s="47">
        <f t="shared" si="2"/>
        <v>20.0803986651195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2700124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2700124</v>
      </c>
      <c r="O18" s="43">
        <f t="shared" si="2"/>
        <v>24.28802475465724</v>
      </c>
      <c r="P18" s="10"/>
    </row>
    <row r="19" spans="1:119">
      <c r="A19" s="12"/>
      <c r="B19" s="44">
        <v>541</v>
      </c>
      <c r="C19" s="20" t="s">
        <v>32</v>
      </c>
      <c r="D19" s="46">
        <v>0</v>
      </c>
      <c r="E19" s="46">
        <v>2700124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2700124</v>
      </c>
      <c r="O19" s="47">
        <f t="shared" si="2"/>
        <v>24.28802475465724</v>
      </c>
      <c r="P19" s="9"/>
    </row>
    <row r="20" spans="1:119" ht="15.75">
      <c r="A20" s="28" t="s">
        <v>36</v>
      </c>
      <c r="B20" s="29"/>
      <c r="C20" s="30"/>
      <c r="D20" s="31">
        <f t="shared" ref="D20:M20" si="6">SUM(D21:D21)</f>
        <v>6302325</v>
      </c>
      <c r="E20" s="31">
        <f t="shared" si="6"/>
        <v>6900</v>
      </c>
      <c r="F20" s="31">
        <f t="shared" si="6"/>
        <v>0</v>
      </c>
      <c r="G20" s="31">
        <f t="shared" si="6"/>
        <v>5156477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11465702</v>
      </c>
      <c r="O20" s="43">
        <f t="shared" si="2"/>
        <v>103.13572784269279</v>
      </c>
      <c r="P20" s="9"/>
    </row>
    <row r="21" spans="1:119">
      <c r="A21" s="12"/>
      <c r="B21" s="44">
        <v>572</v>
      </c>
      <c r="C21" s="20" t="s">
        <v>37</v>
      </c>
      <c r="D21" s="46">
        <v>6302325</v>
      </c>
      <c r="E21" s="46">
        <v>6900</v>
      </c>
      <c r="F21" s="46">
        <v>0</v>
      </c>
      <c r="G21" s="46">
        <v>5156477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11465702</v>
      </c>
      <c r="O21" s="47">
        <f t="shared" si="2"/>
        <v>103.13572784269279</v>
      </c>
      <c r="P21" s="9"/>
    </row>
    <row r="22" spans="1:119" ht="15.75">
      <c r="A22" s="28" t="s">
        <v>39</v>
      </c>
      <c r="B22" s="29"/>
      <c r="C22" s="30"/>
      <c r="D22" s="31">
        <f t="shared" ref="D22:M22" si="7">SUM(D23:D23)</f>
        <v>5636096</v>
      </c>
      <c r="E22" s="31">
        <f t="shared" si="7"/>
        <v>2990902</v>
      </c>
      <c r="F22" s="31">
        <f t="shared" si="7"/>
        <v>0</v>
      </c>
      <c r="G22" s="31">
        <f t="shared" si="7"/>
        <v>410655</v>
      </c>
      <c r="H22" s="31">
        <f t="shared" si="7"/>
        <v>0</v>
      </c>
      <c r="I22" s="31">
        <f t="shared" si="7"/>
        <v>1007263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10044916</v>
      </c>
      <c r="O22" s="43">
        <f t="shared" si="2"/>
        <v>90.355542362666526</v>
      </c>
      <c r="P22" s="9"/>
    </row>
    <row r="23" spans="1:119" ht="15.75" thickBot="1">
      <c r="A23" s="12"/>
      <c r="B23" s="44">
        <v>581</v>
      </c>
      <c r="C23" s="20" t="s">
        <v>38</v>
      </c>
      <c r="D23" s="46">
        <v>5636096</v>
      </c>
      <c r="E23" s="46">
        <v>2990902</v>
      </c>
      <c r="F23" s="46">
        <v>0</v>
      </c>
      <c r="G23" s="46">
        <v>410655</v>
      </c>
      <c r="H23" s="46">
        <v>0</v>
      </c>
      <c r="I23" s="46">
        <v>1007263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10044916</v>
      </c>
      <c r="O23" s="47">
        <f t="shared" si="2"/>
        <v>90.355542362666526</v>
      </c>
      <c r="P23" s="9"/>
    </row>
    <row r="24" spans="1:119" ht="16.5" thickBot="1">
      <c r="A24" s="14" t="s">
        <v>10</v>
      </c>
      <c r="B24" s="23"/>
      <c r="C24" s="22"/>
      <c r="D24" s="15">
        <f>SUM(D5,D12,D15,D18,D20,D22)</f>
        <v>60783513</v>
      </c>
      <c r="E24" s="15">
        <f t="shared" ref="E24:M24" si="8">SUM(E5,E12,E15,E18,E20,E22)</f>
        <v>10843066</v>
      </c>
      <c r="F24" s="15">
        <f t="shared" si="8"/>
        <v>0</v>
      </c>
      <c r="G24" s="15">
        <f t="shared" si="8"/>
        <v>16749246</v>
      </c>
      <c r="H24" s="15">
        <f t="shared" si="8"/>
        <v>0</v>
      </c>
      <c r="I24" s="15">
        <f t="shared" si="8"/>
        <v>3359885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91735710</v>
      </c>
      <c r="O24" s="37">
        <f t="shared" si="2"/>
        <v>825.17661980192679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53</v>
      </c>
      <c r="M26" s="163"/>
      <c r="N26" s="163"/>
      <c r="O26" s="41">
        <v>111171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12086858</v>
      </c>
      <c r="E5" s="26">
        <f t="shared" si="0"/>
        <v>395579</v>
      </c>
      <c r="F5" s="26">
        <f t="shared" si="0"/>
        <v>0</v>
      </c>
      <c r="G5" s="26">
        <f t="shared" si="0"/>
        <v>11277208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23759645</v>
      </c>
      <c r="O5" s="32">
        <f t="shared" ref="O5:O24" si="2">(N5/O$26)</f>
        <v>217.57916666666668</v>
      </c>
      <c r="P5" s="6"/>
    </row>
    <row r="6" spans="1:133">
      <c r="A6" s="12"/>
      <c r="B6" s="44">
        <v>511</v>
      </c>
      <c r="C6" s="20" t="s">
        <v>19</v>
      </c>
      <c r="D6" s="46">
        <v>365964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365964</v>
      </c>
      <c r="O6" s="47">
        <f t="shared" si="2"/>
        <v>3.3513186813186815</v>
      </c>
      <c r="P6" s="9"/>
    </row>
    <row r="7" spans="1:133">
      <c r="A7" s="12"/>
      <c r="B7" s="44">
        <v>512</v>
      </c>
      <c r="C7" s="20" t="s">
        <v>20</v>
      </c>
      <c r="D7" s="46">
        <v>2134008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2134008</v>
      </c>
      <c r="O7" s="47">
        <f t="shared" si="2"/>
        <v>19.542197802197801</v>
      </c>
      <c r="P7" s="9"/>
    </row>
    <row r="8" spans="1:133">
      <c r="A8" s="12"/>
      <c r="B8" s="44">
        <v>513</v>
      </c>
      <c r="C8" s="20" t="s">
        <v>21</v>
      </c>
      <c r="D8" s="46">
        <v>399464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399464</v>
      </c>
      <c r="O8" s="47">
        <f t="shared" si="2"/>
        <v>3.6580952380952381</v>
      </c>
      <c r="P8" s="9"/>
    </row>
    <row r="9" spans="1:133">
      <c r="A9" s="12"/>
      <c r="B9" s="44">
        <v>514</v>
      </c>
      <c r="C9" s="20" t="s">
        <v>22</v>
      </c>
      <c r="D9" s="46">
        <v>293644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293644</v>
      </c>
      <c r="O9" s="47">
        <f t="shared" si="2"/>
        <v>2.6890476190476189</v>
      </c>
      <c r="P9" s="9"/>
    </row>
    <row r="10" spans="1:133">
      <c r="A10" s="12"/>
      <c r="B10" s="44">
        <v>517</v>
      </c>
      <c r="C10" s="20" t="s">
        <v>23</v>
      </c>
      <c r="D10" s="46">
        <v>1005202</v>
      </c>
      <c r="E10" s="46">
        <v>388563</v>
      </c>
      <c r="F10" s="46">
        <v>0</v>
      </c>
      <c r="G10" s="46">
        <v>361842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1755607</v>
      </c>
      <c r="O10" s="47">
        <f t="shared" si="2"/>
        <v>16.07698717948718</v>
      </c>
      <c r="P10" s="9"/>
    </row>
    <row r="11" spans="1:133">
      <c r="A11" s="12"/>
      <c r="B11" s="44">
        <v>519</v>
      </c>
      <c r="C11" s="20" t="s">
        <v>24</v>
      </c>
      <c r="D11" s="46">
        <v>7888576</v>
      </c>
      <c r="E11" s="46">
        <v>7016</v>
      </c>
      <c r="F11" s="46">
        <v>0</v>
      </c>
      <c r="G11" s="46">
        <v>10915366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18810958</v>
      </c>
      <c r="O11" s="47">
        <f t="shared" si="2"/>
        <v>172.26152014652016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32216016</v>
      </c>
      <c r="E12" s="31">
        <f t="shared" si="3"/>
        <v>3363960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35579976</v>
      </c>
      <c r="O12" s="43">
        <f t="shared" si="2"/>
        <v>325.82395604395606</v>
      </c>
      <c r="P12" s="10"/>
    </row>
    <row r="13" spans="1:133">
      <c r="A13" s="12"/>
      <c r="B13" s="44">
        <v>521</v>
      </c>
      <c r="C13" s="20" t="s">
        <v>26</v>
      </c>
      <c r="D13" s="46">
        <v>31164791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31164791</v>
      </c>
      <c r="O13" s="47">
        <f t="shared" si="2"/>
        <v>285.39185897435897</v>
      </c>
      <c r="P13" s="9"/>
    </row>
    <row r="14" spans="1:133">
      <c r="A14" s="12"/>
      <c r="B14" s="44">
        <v>524</v>
      </c>
      <c r="C14" s="20" t="s">
        <v>27</v>
      </c>
      <c r="D14" s="46">
        <v>1051225</v>
      </c>
      <c r="E14" s="46">
        <v>3363960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4415185</v>
      </c>
      <c r="O14" s="47">
        <f t="shared" si="2"/>
        <v>40.43209706959707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SUM(D16:D17)</f>
        <v>0</v>
      </c>
      <c r="E15" s="31">
        <f t="shared" si="4"/>
        <v>9741156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9741156</v>
      </c>
      <c r="O15" s="43">
        <f t="shared" si="2"/>
        <v>89.204725274725277</v>
      </c>
      <c r="P15" s="10"/>
    </row>
    <row r="16" spans="1:133">
      <c r="A16" s="12"/>
      <c r="B16" s="44">
        <v>538</v>
      </c>
      <c r="C16" s="20" t="s">
        <v>30</v>
      </c>
      <c r="D16" s="46">
        <v>0</v>
      </c>
      <c r="E16" s="46">
        <v>9048506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9048506</v>
      </c>
      <c r="O16" s="47">
        <f t="shared" si="2"/>
        <v>82.861776556776562</v>
      </c>
      <c r="P16" s="9"/>
    </row>
    <row r="17" spans="1:119">
      <c r="A17" s="12"/>
      <c r="B17" s="44">
        <v>539</v>
      </c>
      <c r="C17" s="20" t="s">
        <v>52</v>
      </c>
      <c r="D17" s="46">
        <v>0</v>
      </c>
      <c r="E17" s="46">
        <v>692650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692650</v>
      </c>
      <c r="O17" s="47">
        <f t="shared" si="2"/>
        <v>6.3429487179487181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2823270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2823270</v>
      </c>
      <c r="O18" s="43">
        <f t="shared" si="2"/>
        <v>25.854120879120877</v>
      </c>
      <c r="P18" s="10"/>
    </row>
    <row r="19" spans="1:119">
      <c r="A19" s="12"/>
      <c r="B19" s="44">
        <v>541</v>
      </c>
      <c r="C19" s="20" t="s">
        <v>32</v>
      </c>
      <c r="D19" s="46">
        <v>0</v>
      </c>
      <c r="E19" s="46">
        <v>2823270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2823270</v>
      </c>
      <c r="O19" s="47">
        <f t="shared" si="2"/>
        <v>25.854120879120877</v>
      </c>
      <c r="P19" s="9"/>
    </row>
    <row r="20" spans="1:119" ht="15.75">
      <c r="A20" s="28" t="s">
        <v>36</v>
      </c>
      <c r="B20" s="29"/>
      <c r="C20" s="30"/>
      <c r="D20" s="31">
        <f t="shared" ref="D20:M20" si="6">SUM(D21:D21)</f>
        <v>5250395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5250395</v>
      </c>
      <c r="O20" s="43">
        <f t="shared" si="2"/>
        <v>48.080540293040293</v>
      </c>
      <c r="P20" s="9"/>
    </row>
    <row r="21" spans="1:119">
      <c r="A21" s="12"/>
      <c r="B21" s="44">
        <v>572</v>
      </c>
      <c r="C21" s="20" t="s">
        <v>37</v>
      </c>
      <c r="D21" s="46">
        <v>5250395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5250395</v>
      </c>
      <c r="O21" s="47">
        <f t="shared" si="2"/>
        <v>48.080540293040293</v>
      </c>
      <c r="P21" s="9"/>
    </row>
    <row r="22" spans="1:119" ht="15.75">
      <c r="A22" s="28" t="s">
        <v>39</v>
      </c>
      <c r="B22" s="29"/>
      <c r="C22" s="30"/>
      <c r="D22" s="31">
        <f t="shared" ref="D22:M22" si="7">SUM(D23:D23)</f>
        <v>7500000</v>
      </c>
      <c r="E22" s="31">
        <f t="shared" si="7"/>
        <v>3601889</v>
      </c>
      <c r="F22" s="31">
        <f t="shared" si="7"/>
        <v>0</v>
      </c>
      <c r="G22" s="31">
        <f t="shared" si="7"/>
        <v>212025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11313914</v>
      </c>
      <c r="O22" s="43">
        <f t="shared" si="2"/>
        <v>103.60727106227107</v>
      </c>
      <c r="P22" s="9"/>
    </row>
    <row r="23" spans="1:119" ht="15.75" thickBot="1">
      <c r="A23" s="12"/>
      <c r="B23" s="44">
        <v>581</v>
      </c>
      <c r="C23" s="20" t="s">
        <v>38</v>
      </c>
      <c r="D23" s="46">
        <v>7500000</v>
      </c>
      <c r="E23" s="46">
        <v>3601889</v>
      </c>
      <c r="F23" s="46">
        <v>0</v>
      </c>
      <c r="G23" s="46">
        <v>212025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11313914</v>
      </c>
      <c r="O23" s="47">
        <f t="shared" si="2"/>
        <v>103.60727106227107</v>
      </c>
      <c r="P23" s="9"/>
    </row>
    <row r="24" spans="1:119" ht="16.5" thickBot="1">
      <c r="A24" s="14" t="s">
        <v>10</v>
      </c>
      <c r="B24" s="23"/>
      <c r="C24" s="22"/>
      <c r="D24" s="15">
        <f>SUM(D5,D12,D15,D18,D20,D22)</f>
        <v>57053269</v>
      </c>
      <c r="E24" s="15">
        <f t="shared" ref="E24:M24" si="8">SUM(E5,E12,E15,E18,E20,E22)</f>
        <v>19925854</v>
      </c>
      <c r="F24" s="15">
        <f t="shared" si="8"/>
        <v>0</v>
      </c>
      <c r="G24" s="15">
        <f t="shared" si="8"/>
        <v>11489233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88468356</v>
      </c>
      <c r="O24" s="37">
        <f t="shared" si="2"/>
        <v>810.14978021978027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71</v>
      </c>
      <c r="M26" s="163"/>
      <c r="N26" s="163"/>
      <c r="O26" s="41">
        <v>109200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28842348</v>
      </c>
      <c r="E5" s="26">
        <f t="shared" si="0"/>
        <v>5875129</v>
      </c>
      <c r="F5" s="26">
        <f t="shared" si="0"/>
        <v>14403534</v>
      </c>
      <c r="G5" s="26">
        <f t="shared" si="0"/>
        <v>637049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49758060</v>
      </c>
      <c r="P5" s="32">
        <f t="shared" ref="P5:P31" si="1">(O5/P$33)</f>
        <v>432.47946598524157</v>
      </c>
      <c r="Q5" s="6"/>
    </row>
    <row r="6" spans="1:134">
      <c r="A6" s="12"/>
      <c r="B6" s="44">
        <v>511</v>
      </c>
      <c r="C6" s="20" t="s">
        <v>19</v>
      </c>
      <c r="D6" s="46">
        <v>1861854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1861854</v>
      </c>
      <c r="P6" s="47">
        <f t="shared" si="1"/>
        <v>16.182576725509112</v>
      </c>
      <c r="Q6" s="9"/>
    </row>
    <row r="7" spans="1:134">
      <c r="A7" s="12"/>
      <c r="B7" s="44">
        <v>512</v>
      </c>
      <c r="C7" s="20" t="s">
        <v>20</v>
      </c>
      <c r="D7" s="46">
        <v>2745219</v>
      </c>
      <c r="E7" s="46">
        <v>0</v>
      </c>
      <c r="F7" s="46">
        <v>0</v>
      </c>
      <c r="G7" s="46">
        <v>633549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3378768</v>
      </c>
      <c r="P7" s="47">
        <f t="shared" si="1"/>
        <v>29.367056921592656</v>
      </c>
      <c r="Q7" s="9"/>
    </row>
    <row r="8" spans="1:134">
      <c r="A8" s="12"/>
      <c r="B8" s="44">
        <v>513</v>
      </c>
      <c r="C8" s="20" t="s">
        <v>21</v>
      </c>
      <c r="D8" s="46">
        <v>3811340</v>
      </c>
      <c r="E8" s="46">
        <v>1698895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5510235</v>
      </c>
      <c r="P8" s="47">
        <f t="shared" si="1"/>
        <v>47.893014523741229</v>
      </c>
      <c r="Q8" s="9"/>
    </row>
    <row r="9" spans="1:134">
      <c r="A9" s="12"/>
      <c r="B9" s="44">
        <v>514</v>
      </c>
      <c r="C9" s="20" t="s">
        <v>22</v>
      </c>
      <c r="D9" s="46">
        <v>1233085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1233085</v>
      </c>
      <c r="P9" s="47">
        <f t="shared" si="1"/>
        <v>10.717538873388786</v>
      </c>
      <c r="Q9" s="9"/>
    </row>
    <row r="10" spans="1:134">
      <c r="A10" s="12"/>
      <c r="B10" s="44">
        <v>515</v>
      </c>
      <c r="C10" s="20" t="s">
        <v>67</v>
      </c>
      <c r="D10" s="46">
        <v>741160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741160</v>
      </c>
      <c r="P10" s="47">
        <f t="shared" si="1"/>
        <v>6.4419006892475643</v>
      </c>
      <c r="Q10" s="9"/>
    </row>
    <row r="11" spans="1:134">
      <c r="A11" s="12"/>
      <c r="B11" s="44">
        <v>516</v>
      </c>
      <c r="C11" s="20" t="s">
        <v>43</v>
      </c>
      <c r="D11" s="46">
        <v>2691356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2691356</v>
      </c>
      <c r="P11" s="47">
        <f t="shared" si="1"/>
        <v>23.392314846201316</v>
      </c>
      <c r="Q11" s="9"/>
    </row>
    <row r="12" spans="1:134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14403534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14403534</v>
      </c>
      <c r="P12" s="47">
        <f t="shared" si="1"/>
        <v>125.19042528226122</v>
      </c>
      <c r="Q12" s="9"/>
    </row>
    <row r="13" spans="1:134">
      <c r="A13" s="12"/>
      <c r="B13" s="44">
        <v>519</v>
      </c>
      <c r="C13" s="20" t="s">
        <v>24</v>
      </c>
      <c r="D13" s="46">
        <v>15758334</v>
      </c>
      <c r="E13" s="46">
        <v>4176234</v>
      </c>
      <c r="F13" s="46">
        <v>0</v>
      </c>
      <c r="G13" s="46">
        <v>3500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19938068</v>
      </c>
      <c r="P13" s="47">
        <f t="shared" si="1"/>
        <v>173.29463812329971</v>
      </c>
      <c r="Q13" s="9"/>
    </row>
    <row r="14" spans="1:134" ht="15.75">
      <c r="A14" s="28" t="s">
        <v>25</v>
      </c>
      <c r="B14" s="29"/>
      <c r="C14" s="30"/>
      <c r="D14" s="31">
        <f t="shared" ref="D14:N14" si="3">SUM(D15:D17)</f>
        <v>44448977</v>
      </c>
      <c r="E14" s="31">
        <f t="shared" si="3"/>
        <v>3325424</v>
      </c>
      <c r="F14" s="31">
        <f t="shared" si="3"/>
        <v>0</v>
      </c>
      <c r="G14" s="31">
        <f t="shared" si="3"/>
        <v>8981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47783382</v>
      </c>
      <c r="P14" s="43">
        <f t="shared" si="1"/>
        <v>415.31626293968867</v>
      </c>
      <c r="Q14" s="10"/>
    </row>
    <row r="15" spans="1:134">
      <c r="A15" s="12"/>
      <c r="B15" s="44">
        <v>521</v>
      </c>
      <c r="C15" s="20" t="s">
        <v>26</v>
      </c>
      <c r="D15" s="46">
        <v>42728462</v>
      </c>
      <c r="E15" s="46">
        <v>377578</v>
      </c>
      <c r="F15" s="46">
        <v>0</v>
      </c>
      <c r="G15" s="46">
        <v>8981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43115021</v>
      </c>
      <c r="P15" s="47">
        <f t="shared" si="1"/>
        <v>374.74051958662528</v>
      </c>
      <c r="Q15" s="9"/>
    </row>
    <row r="16" spans="1:134">
      <c r="A16" s="12"/>
      <c r="B16" s="44">
        <v>524</v>
      </c>
      <c r="C16" s="20" t="s">
        <v>27</v>
      </c>
      <c r="D16" s="46">
        <v>0</v>
      </c>
      <c r="E16" s="46">
        <v>2947846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2947846</v>
      </c>
      <c r="P16" s="47">
        <f t="shared" si="1"/>
        <v>25.621635246364718</v>
      </c>
      <c r="Q16" s="9"/>
    </row>
    <row r="17" spans="1:120">
      <c r="A17" s="12"/>
      <c r="B17" s="44">
        <v>529</v>
      </c>
      <c r="C17" s="20" t="s">
        <v>28</v>
      </c>
      <c r="D17" s="46">
        <v>1720515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1720515</v>
      </c>
      <c r="P17" s="47">
        <f t="shared" si="1"/>
        <v>14.954108106698651</v>
      </c>
      <c r="Q17" s="9"/>
    </row>
    <row r="18" spans="1:120" ht="15.75">
      <c r="A18" s="28" t="s">
        <v>29</v>
      </c>
      <c r="B18" s="29"/>
      <c r="C18" s="30"/>
      <c r="D18" s="31">
        <f t="shared" ref="D18:N18" si="5">SUM(D19:D19)</f>
        <v>0</v>
      </c>
      <c r="E18" s="31">
        <f t="shared" si="5"/>
        <v>57155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2981170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3038325</v>
      </c>
      <c r="P18" s="43">
        <f t="shared" si="1"/>
        <v>26.40804672629136</v>
      </c>
      <c r="Q18" s="10"/>
    </row>
    <row r="19" spans="1:120">
      <c r="A19" s="12"/>
      <c r="B19" s="44">
        <v>538</v>
      </c>
      <c r="C19" s="20" t="s">
        <v>30</v>
      </c>
      <c r="D19" s="46">
        <v>0</v>
      </c>
      <c r="E19" s="46">
        <v>57155</v>
      </c>
      <c r="F19" s="46">
        <v>0</v>
      </c>
      <c r="G19" s="46">
        <v>0</v>
      </c>
      <c r="H19" s="46">
        <v>0</v>
      </c>
      <c r="I19" s="46">
        <v>2981170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6">SUM(D19:N19)</f>
        <v>3038325</v>
      </c>
      <c r="P19" s="47">
        <f t="shared" si="1"/>
        <v>26.40804672629136</v>
      </c>
      <c r="Q19" s="9"/>
    </row>
    <row r="20" spans="1:120" ht="15.75">
      <c r="A20" s="28" t="s">
        <v>31</v>
      </c>
      <c r="B20" s="29"/>
      <c r="C20" s="30"/>
      <c r="D20" s="31">
        <f t="shared" ref="D20:N20" si="7">SUM(D21:D21)</f>
        <v>0</v>
      </c>
      <c r="E20" s="31">
        <f t="shared" si="7"/>
        <v>8425760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8425760</v>
      </c>
      <c r="P20" s="43">
        <f t="shared" si="1"/>
        <v>73.2337270649179</v>
      </c>
      <c r="Q20" s="10"/>
    </row>
    <row r="21" spans="1:120">
      <c r="A21" s="12"/>
      <c r="B21" s="44">
        <v>541</v>
      </c>
      <c r="C21" s="20" t="s">
        <v>32</v>
      </c>
      <c r="D21" s="46">
        <v>0</v>
      </c>
      <c r="E21" s="46">
        <v>8425760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8425760</v>
      </c>
      <c r="P21" s="47">
        <f t="shared" si="1"/>
        <v>73.2337270649179</v>
      </c>
      <c r="Q21" s="9"/>
    </row>
    <row r="22" spans="1:120" ht="15.75">
      <c r="A22" s="28" t="s">
        <v>33</v>
      </c>
      <c r="B22" s="29"/>
      <c r="C22" s="30"/>
      <c r="D22" s="31">
        <f t="shared" ref="D22:N22" si="8">SUM(D23:D23)</f>
        <v>0</v>
      </c>
      <c r="E22" s="31">
        <f t="shared" si="8"/>
        <v>8862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8862</v>
      </c>
      <c r="P22" s="43">
        <f t="shared" si="1"/>
        <v>7.7025370916012623E-2</v>
      </c>
      <c r="Q22" s="10"/>
    </row>
    <row r="23" spans="1:120">
      <c r="A23" s="13"/>
      <c r="B23" s="45">
        <v>552</v>
      </c>
      <c r="C23" s="21" t="s">
        <v>90</v>
      </c>
      <c r="D23" s="46">
        <v>0</v>
      </c>
      <c r="E23" s="46">
        <v>8862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8862</v>
      </c>
      <c r="P23" s="47">
        <f t="shared" si="1"/>
        <v>7.7025370916012623E-2</v>
      </c>
      <c r="Q23" s="9"/>
    </row>
    <row r="24" spans="1:120" ht="15.75">
      <c r="A24" s="28" t="s">
        <v>60</v>
      </c>
      <c r="B24" s="29"/>
      <c r="C24" s="30"/>
      <c r="D24" s="31">
        <f t="shared" ref="D24:N24" si="9">SUM(D25:D25)</f>
        <v>0</v>
      </c>
      <c r="E24" s="31">
        <f t="shared" si="9"/>
        <v>1006947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6"/>
        <v>1006947</v>
      </c>
      <c r="P24" s="43">
        <f t="shared" si="1"/>
        <v>8.7520273265364654</v>
      </c>
      <c r="Q24" s="10"/>
    </row>
    <row r="25" spans="1:120">
      <c r="A25" s="12"/>
      <c r="B25" s="44">
        <v>569</v>
      </c>
      <c r="C25" s="20" t="s">
        <v>61</v>
      </c>
      <c r="D25" s="46">
        <v>0</v>
      </c>
      <c r="E25" s="46">
        <v>1006947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1006947</v>
      </c>
      <c r="P25" s="47">
        <f t="shared" si="1"/>
        <v>8.7520273265364654</v>
      </c>
      <c r="Q25" s="9"/>
    </row>
    <row r="26" spans="1:120" ht="15.75">
      <c r="A26" s="28" t="s">
        <v>36</v>
      </c>
      <c r="B26" s="29"/>
      <c r="C26" s="30"/>
      <c r="D26" s="31">
        <f t="shared" ref="D26:N26" si="10">SUM(D27:D28)</f>
        <v>13587211</v>
      </c>
      <c r="E26" s="31">
        <f t="shared" si="10"/>
        <v>524634</v>
      </c>
      <c r="F26" s="31">
        <f t="shared" si="10"/>
        <v>0</v>
      </c>
      <c r="G26" s="31">
        <f t="shared" si="10"/>
        <v>4916201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19028046</v>
      </c>
      <c r="P26" s="43">
        <f t="shared" si="1"/>
        <v>165.38504862976194</v>
      </c>
      <c r="Q26" s="9"/>
    </row>
    <row r="27" spans="1:120">
      <c r="A27" s="12"/>
      <c r="B27" s="44">
        <v>572</v>
      </c>
      <c r="C27" s="20" t="s">
        <v>37</v>
      </c>
      <c r="D27" s="46">
        <v>7693874</v>
      </c>
      <c r="E27" s="46">
        <v>524634</v>
      </c>
      <c r="F27" s="46">
        <v>0</v>
      </c>
      <c r="G27" s="46">
        <v>4916201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13134709</v>
      </c>
      <c r="P27" s="47">
        <f t="shared" si="1"/>
        <v>114.16224696444247</v>
      </c>
      <c r="Q27" s="9"/>
    </row>
    <row r="28" spans="1:120">
      <c r="A28" s="12"/>
      <c r="B28" s="44">
        <v>574</v>
      </c>
      <c r="C28" s="20" t="s">
        <v>44</v>
      </c>
      <c r="D28" s="46">
        <v>5893337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5893337</v>
      </c>
      <c r="P28" s="47">
        <f t="shared" si="1"/>
        <v>51.222801665319459</v>
      </c>
      <c r="Q28" s="9"/>
    </row>
    <row r="29" spans="1:120" ht="15.75">
      <c r="A29" s="28" t="s">
        <v>39</v>
      </c>
      <c r="B29" s="29"/>
      <c r="C29" s="30"/>
      <c r="D29" s="31">
        <f t="shared" ref="D29:N29" si="11">SUM(D30:D30)</f>
        <v>10593985</v>
      </c>
      <c r="E29" s="31">
        <f t="shared" si="11"/>
        <v>11862628</v>
      </c>
      <c r="F29" s="31">
        <f t="shared" si="11"/>
        <v>0</v>
      </c>
      <c r="G29" s="31">
        <f t="shared" si="11"/>
        <v>5918591</v>
      </c>
      <c r="H29" s="31">
        <f t="shared" si="11"/>
        <v>0</v>
      </c>
      <c r="I29" s="31">
        <f t="shared" si="11"/>
        <v>445235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1"/>
        <v>0</v>
      </c>
      <c r="O29" s="31">
        <f>SUM(D29:N29)</f>
        <v>28820439</v>
      </c>
      <c r="P29" s="43">
        <f t="shared" si="1"/>
        <v>250.49706656932022</v>
      </c>
      <c r="Q29" s="9"/>
    </row>
    <row r="30" spans="1:120" ht="15.75" thickBot="1">
      <c r="A30" s="12"/>
      <c r="B30" s="44">
        <v>581</v>
      </c>
      <c r="C30" s="20" t="s">
        <v>88</v>
      </c>
      <c r="D30" s="46">
        <v>10593985</v>
      </c>
      <c r="E30" s="46">
        <v>11862628</v>
      </c>
      <c r="F30" s="46">
        <v>0</v>
      </c>
      <c r="G30" s="46">
        <v>5918591</v>
      </c>
      <c r="H30" s="46">
        <v>0</v>
      </c>
      <c r="I30" s="46">
        <v>445235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28820439</v>
      </c>
      <c r="P30" s="47">
        <f t="shared" si="1"/>
        <v>250.49706656932022</v>
      </c>
      <c r="Q30" s="9"/>
    </row>
    <row r="31" spans="1:120" ht="16.5" thickBot="1">
      <c r="A31" s="14" t="s">
        <v>10</v>
      </c>
      <c r="B31" s="23"/>
      <c r="C31" s="22"/>
      <c r="D31" s="15">
        <f>SUM(D5,D14,D18,D20,D22,D24,D26,D29)</f>
        <v>97472521</v>
      </c>
      <c r="E31" s="15">
        <f t="shared" ref="E31:N31" si="12">SUM(E5,E14,E18,E20,E22,E24,E26,E29)</f>
        <v>31086539</v>
      </c>
      <c r="F31" s="15">
        <f t="shared" si="12"/>
        <v>14403534</v>
      </c>
      <c r="G31" s="15">
        <f t="shared" si="12"/>
        <v>11480822</v>
      </c>
      <c r="H31" s="15">
        <f t="shared" si="12"/>
        <v>0</v>
      </c>
      <c r="I31" s="15">
        <f t="shared" si="12"/>
        <v>3426405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12"/>
        <v>0</v>
      </c>
      <c r="O31" s="15">
        <f>SUM(D31:N31)</f>
        <v>157869821</v>
      </c>
      <c r="P31" s="37">
        <f t="shared" si="1"/>
        <v>1372.1486706126741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92</v>
      </c>
      <c r="N33" s="163"/>
      <c r="O33" s="163"/>
      <c r="P33" s="41">
        <v>115053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20357051</v>
      </c>
      <c r="E5" s="26">
        <f t="shared" si="0"/>
        <v>1590745</v>
      </c>
      <c r="F5" s="26">
        <f t="shared" si="0"/>
        <v>11285044</v>
      </c>
      <c r="G5" s="26">
        <f t="shared" si="0"/>
        <v>848093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34080933</v>
      </c>
      <c r="P5" s="32">
        <f t="shared" ref="P5:P30" si="1">(O5/P$32)</f>
        <v>302.9200856827959</v>
      </c>
      <c r="Q5" s="6"/>
    </row>
    <row r="6" spans="1:134">
      <c r="A6" s="12"/>
      <c r="B6" s="44">
        <v>511</v>
      </c>
      <c r="C6" s="20" t="s">
        <v>19</v>
      </c>
      <c r="D6" s="46">
        <v>1713214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1713214</v>
      </c>
      <c r="P6" s="47">
        <f t="shared" si="1"/>
        <v>15.22748604543677</v>
      </c>
      <c r="Q6" s="9"/>
    </row>
    <row r="7" spans="1:134">
      <c r="A7" s="12"/>
      <c r="B7" s="44">
        <v>512</v>
      </c>
      <c r="C7" s="20" t="s">
        <v>20</v>
      </c>
      <c r="D7" s="46">
        <v>2520385</v>
      </c>
      <c r="E7" s="46">
        <v>0</v>
      </c>
      <c r="F7" s="46">
        <v>0</v>
      </c>
      <c r="G7" s="46">
        <v>844593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3364978</v>
      </c>
      <c r="P7" s="47">
        <f t="shared" si="1"/>
        <v>29.908788708358518</v>
      </c>
      <c r="Q7" s="9"/>
    </row>
    <row r="8" spans="1:134">
      <c r="A8" s="12"/>
      <c r="B8" s="44">
        <v>513</v>
      </c>
      <c r="C8" s="20" t="s">
        <v>21</v>
      </c>
      <c r="D8" s="46">
        <v>3552978</v>
      </c>
      <c r="E8" s="46">
        <v>1583007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5135985</v>
      </c>
      <c r="P8" s="47">
        <f t="shared" si="1"/>
        <v>45.649953781064461</v>
      </c>
      <c r="Q8" s="9"/>
    </row>
    <row r="9" spans="1:134">
      <c r="A9" s="12"/>
      <c r="B9" s="44">
        <v>514</v>
      </c>
      <c r="C9" s="20" t="s">
        <v>22</v>
      </c>
      <c r="D9" s="46">
        <v>987171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987171</v>
      </c>
      <c r="P9" s="47">
        <f t="shared" si="1"/>
        <v>8.7742293881323992</v>
      </c>
      <c r="Q9" s="9"/>
    </row>
    <row r="10" spans="1:134">
      <c r="A10" s="12"/>
      <c r="B10" s="44">
        <v>515</v>
      </c>
      <c r="C10" s="20" t="s">
        <v>67</v>
      </c>
      <c r="D10" s="46">
        <v>834605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834605</v>
      </c>
      <c r="P10" s="47">
        <f t="shared" si="1"/>
        <v>7.4181835958331854</v>
      </c>
      <c r="Q10" s="9"/>
    </row>
    <row r="11" spans="1:134">
      <c r="A11" s="12"/>
      <c r="B11" s="44">
        <v>516</v>
      </c>
      <c r="C11" s="20" t="s">
        <v>43</v>
      </c>
      <c r="D11" s="46">
        <v>2580043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2580043</v>
      </c>
      <c r="P11" s="47">
        <f t="shared" si="1"/>
        <v>22.932084829523234</v>
      </c>
      <c r="Q11" s="9"/>
    </row>
    <row r="12" spans="1:134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11285044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11285044</v>
      </c>
      <c r="P12" s="47">
        <f t="shared" si="1"/>
        <v>100.30436946706013</v>
      </c>
      <c r="Q12" s="9"/>
    </row>
    <row r="13" spans="1:134">
      <c r="A13" s="12"/>
      <c r="B13" s="44">
        <v>519</v>
      </c>
      <c r="C13" s="20" t="s">
        <v>24</v>
      </c>
      <c r="D13" s="46">
        <v>8168655</v>
      </c>
      <c r="E13" s="46">
        <v>7738</v>
      </c>
      <c r="F13" s="46">
        <v>0</v>
      </c>
      <c r="G13" s="46">
        <v>3500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8179893</v>
      </c>
      <c r="P13" s="47">
        <f t="shared" si="1"/>
        <v>72.704989867387212</v>
      </c>
      <c r="Q13" s="9"/>
    </row>
    <row r="14" spans="1:134" ht="15.75">
      <c r="A14" s="28" t="s">
        <v>25</v>
      </c>
      <c r="B14" s="29"/>
      <c r="C14" s="30"/>
      <c r="D14" s="31">
        <f t="shared" ref="D14:N14" si="3">SUM(D15:D17)</f>
        <v>41712729</v>
      </c>
      <c r="E14" s="31">
        <f t="shared" si="3"/>
        <v>3115551</v>
      </c>
      <c r="F14" s="31">
        <f t="shared" si="3"/>
        <v>0</v>
      </c>
      <c r="G14" s="31">
        <f t="shared" si="3"/>
        <v>751987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45580267</v>
      </c>
      <c r="P14" s="43">
        <f t="shared" si="1"/>
        <v>405.12911970704306</v>
      </c>
      <c r="Q14" s="10"/>
    </row>
    <row r="15" spans="1:134">
      <c r="A15" s="12"/>
      <c r="B15" s="44">
        <v>521</v>
      </c>
      <c r="C15" s="20" t="s">
        <v>26</v>
      </c>
      <c r="D15" s="46">
        <v>40141345</v>
      </c>
      <c r="E15" s="46">
        <v>245825</v>
      </c>
      <c r="F15" s="46">
        <v>0</v>
      </c>
      <c r="G15" s="46">
        <v>751987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41139157</v>
      </c>
      <c r="P15" s="47">
        <f t="shared" si="1"/>
        <v>365.65539339424754</v>
      </c>
      <c r="Q15" s="9"/>
    </row>
    <row r="16" spans="1:134">
      <c r="A16" s="12"/>
      <c r="B16" s="44">
        <v>524</v>
      </c>
      <c r="C16" s="20" t="s">
        <v>27</v>
      </c>
      <c r="D16" s="46">
        <v>0</v>
      </c>
      <c r="E16" s="46">
        <v>2869726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2869726</v>
      </c>
      <c r="P16" s="47">
        <f t="shared" si="1"/>
        <v>25.506861734276672</v>
      </c>
      <c r="Q16" s="9"/>
    </row>
    <row r="17" spans="1:120">
      <c r="A17" s="12"/>
      <c r="B17" s="44">
        <v>529</v>
      </c>
      <c r="C17" s="20" t="s">
        <v>28</v>
      </c>
      <c r="D17" s="46">
        <v>1571384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1571384</v>
      </c>
      <c r="P17" s="47">
        <f t="shared" si="1"/>
        <v>13.966864578518861</v>
      </c>
      <c r="Q17" s="9"/>
    </row>
    <row r="18" spans="1:120" ht="15.75">
      <c r="A18" s="28" t="s">
        <v>29</v>
      </c>
      <c r="B18" s="29"/>
      <c r="C18" s="30"/>
      <c r="D18" s="31">
        <f t="shared" ref="D18:N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2855170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2855170</v>
      </c>
      <c r="P18" s="43">
        <f t="shared" si="1"/>
        <v>25.377484267785402</v>
      </c>
      <c r="Q18" s="10"/>
    </row>
    <row r="19" spans="1:120">
      <c r="A19" s="12"/>
      <c r="B19" s="44">
        <v>538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2855170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6">SUM(D19:N19)</f>
        <v>2855170</v>
      </c>
      <c r="P19" s="47">
        <f t="shared" si="1"/>
        <v>25.377484267785402</v>
      </c>
      <c r="Q19" s="9"/>
    </row>
    <row r="20" spans="1:120" ht="15.75">
      <c r="A20" s="28" t="s">
        <v>31</v>
      </c>
      <c r="B20" s="29"/>
      <c r="C20" s="30"/>
      <c r="D20" s="31">
        <f t="shared" ref="D20:N20" si="7">SUM(D21:D21)</f>
        <v>0</v>
      </c>
      <c r="E20" s="31">
        <f t="shared" si="7"/>
        <v>9041748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9041748</v>
      </c>
      <c r="P20" s="43">
        <f t="shared" si="1"/>
        <v>80.365378461976036</v>
      </c>
      <c r="Q20" s="10"/>
    </row>
    <row r="21" spans="1:120">
      <c r="A21" s="12"/>
      <c r="B21" s="44">
        <v>541</v>
      </c>
      <c r="C21" s="20" t="s">
        <v>32</v>
      </c>
      <c r="D21" s="46">
        <v>0</v>
      </c>
      <c r="E21" s="46">
        <v>9041748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9041748</v>
      </c>
      <c r="P21" s="47">
        <f t="shared" si="1"/>
        <v>80.365378461976036</v>
      </c>
      <c r="Q21" s="9"/>
    </row>
    <row r="22" spans="1:120" ht="15.75">
      <c r="A22" s="28" t="s">
        <v>33</v>
      </c>
      <c r="B22" s="29"/>
      <c r="C22" s="30"/>
      <c r="D22" s="31">
        <f t="shared" ref="D22:N22" si="8">SUM(D23:D23)</f>
        <v>0</v>
      </c>
      <c r="E22" s="31">
        <f t="shared" si="8"/>
        <v>2230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2230</v>
      </c>
      <c r="P22" s="43">
        <f t="shared" si="1"/>
        <v>1.9820812742204999E-2</v>
      </c>
      <c r="Q22" s="10"/>
    </row>
    <row r="23" spans="1:120">
      <c r="A23" s="13"/>
      <c r="B23" s="45">
        <v>552</v>
      </c>
      <c r="C23" s="21" t="s">
        <v>90</v>
      </c>
      <c r="D23" s="46">
        <v>0</v>
      </c>
      <c r="E23" s="46">
        <v>2230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2230</v>
      </c>
      <c r="P23" s="47">
        <f t="shared" si="1"/>
        <v>1.9820812742204999E-2</v>
      </c>
      <c r="Q23" s="9"/>
    </row>
    <row r="24" spans="1:120" ht="15.75">
      <c r="A24" s="28" t="s">
        <v>60</v>
      </c>
      <c r="B24" s="29"/>
      <c r="C24" s="30"/>
      <c r="D24" s="31">
        <f t="shared" ref="D24:N24" si="9">SUM(D25:D25)</f>
        <v>0</v>
      </c>
      <c r="E24" s="31">
        <f t="shared" si="9"/>
        <v>944063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 t="shared" si="6"/>
        <v>944063</v>
      </c>
      <c r="P24" s="43">
        <f t="shared" si="1"/>
        <v>8.3910744124862227</v>
      </c>
      <c r="Q24" s="10"/>
    </row>
    <row r="25" spans="1:120">
      <c r="A25" s="12"/>
      <c r="B25" s="44">
        <v>569</v>
      </c>
      <c r="C25" s="20" t="s">
        <v>61</v>
      </c>
      <c r="D25" s="46">
        <v>0</v>
      </c>
      <c r="E25" s="46">
        <v>944063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944063</v>
      </c>
      <c r="P25" s="47">
        <f t="shared" si="1"/>
        <v>8.3910744124862227</v>
      </c>
      <c r="Q25" s="9"/>
    </row>
    <row r="26" spans="1:120" ht="15.75">
      <c r="A26" s="28" t="s">
        <v>36</v>
      </c>
      <c r="B26" s="29"/>
      <c r="C26" s="30"/>
      <c r="D26" s="31">
        <f t="shared" ref="D26:N26" si="10">SUM(D27:D27)</f>
        <v>6534596</v>
      </c>
      <c r="E26" s="31">
        <f t="shared" si="10"/>
        <v>191007</v>
      </c>
      <c r="F26" s="31">
        <f t="shared" si="10"/>
        <v>0</v>
      </c>
      <c r="G26" s="31">
        <f t="shared" si="10"/>
        <v>9303590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>SUM(D26:N26)</f>
        <v>16029193</v>
      </c>
      <c r="P26" s="43">
        <f t="shared" si="1"/>
        <v>142.47158424289827</v>
      </c>
      <c r="Q26" s="9"/>
    </row>
    <row r="27" spans="1:120">
      <c r="A27" s="12"/>
      <c r="B27" s="44">
        <v>572</v>
      </c>
      <c r="C27" s="20" t="s">
        <v>37</v>
      </c>
      <c r="D27" s="46">
        <v>6534596</v>
      </c>
      <c r="E27" s="46">
        <v>191007</v>
      </c>
      <c r="F27" s="46">
        <v>0</v>
      </c>
      <c r="G27" s="46">
        <v>9303590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16029193</v>
      </c>
      <c r="P27" s="47">
        <f t="shared" si="1"/>
        <v>142.47158424289827</v>
      </c>
      <c r="Q27" s="9"/>
    </row>
    <row r="28" spans="1:120" ht="15.75">
      <c r="A28" s="28" t="s">
        <v>39</v>
      </c>
      <c r="B28" s="29"/>
      <c r="C28" s="30"/>
      <c r="D28" s="31">
        <f t="shared" ref="D28:N28" si="11">SUM(D29:D29)</f>
        <v>6867489</v>
      </c>
      <c r="E28" s="31">
        <f t="shared" si="11"/>
        <v>3087940</v>
      </c>
      <c r="F28" s="31">
        <f t="shared" si="11"/>
        <v>0</v>
      </c>
      <c r="G28" s="31">
        <f t="shared" si="11"/>
        <v>5959143</v>
      </c>
      <c r="H28" s="31">
        <f t="shared" si="11"/>
        <v>0</v>
      </c>
      <c r="I28" s="31">
        <f t="shared" si="11"/>
        <v>511838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1"/>
        <v>0</v>
      </c>
      <c r="O28" s="31">
        <f>SUM(D28:N28)</f>
        <v>16426410</v>
      </c>
      <c r="P28" s="43">
        <f t="shared" si="1"/>
        <v>146.00215095815409</v>
      </c>
      <c r="Q28" s="9"/>
    </row>
    <row r="29" spans="1:120" ht="15.75" thickBot="1">
      <c r="A29" s="12"/>
      <c r="B29" s="44">
        <v>581</v>
      </c>
      <c r="C29" s="20" t="s">
        <v>88</v>
      </c>
      <c r="D29" s="46">
        <v>6867489</v>
      </c>
      <c r="E29" s="46">
        <v>3087940</v>
      </c>
      <c r="F29" s="46">
        <v>0</v>
      </c>
      <c r="G29" s="46">
        <v>5959143</v>
      </c>
      <c r="H29" s="46">
        <v>0</v>
      </c>
      <c r="I29" s="46">
        <v>511838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16426410</v>
      </c>
      <c r="P29" s="47">
        <f t="shared" si="1"/>
        <v>146.00215095815409</v>
      </c>
      <c r="Q29" s="9"/>
    </row>
    <row r="30" spans="1:120" ht="16.5" thickBot="1">
      <c r="A30" s="14" t="s">
        <v>10</v>
      </c>
      <c r="B30" s="23"/>
      <c r="C30" s="22"/>
      <c r="D30" s="15">
        <f>SUM(D5,D14,D18,D20,D22,D24,D26,D28)</f>
        <v>75471865</v>
      </c>
      <c r="E30" s="15">
        <f t="shared" ref="E30:N30" si="12">SUM(E5,E14,E18,E20,E22,E24,E26,E28)</f>
        <v>17973284</v>
      </c>
      <c r="F30" s="15">
        <f t="shared" si="12"/>
        <v>11285044</v>
      </c>
      <c r="G30" s="15">
        <f t="shared" si="12"/>
        <v>16862813</v>
      </c>
      <c r="H30" s="15">
        <f t="shared" si="12"/>
        <v>0</v>
      </c>
      <c r="I30" s="15">
        <f t="shared" si="12"/>
        <v>3367008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  <c r="O30" s="15">
        <f>SUM(D30:N30)</f>
        <v>124960014</v>
      </c>
      <c r="P30" s="37">
        <f t="shared" si="1"/>
        <v>1110.6766985458812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89</v>
      </c>
      <c r="N32" s="163"/>
      <c r="O32" s="163"/>
      <c r="P32" s="41">
        <v>112508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20537031</v>
      </c>
      <c r="E5" s="26">
        <f t="shared" si="0"/>
        <v>3372860</v>
      </c>
      <c r="F5" s="26">
        <f t="shared" si="0"/>
        <v>59186333</v>
      </c>
      <c r="G5" s="26">
        <f t="shared" si="0"/>
        <v>1018506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84114730</v>
      </c>
      <c r="O5" s="32">
        <f t="shared" ref="O5:O28" si="1">(N5/O$30)</f>
        <v>735.50650122854415</v>
      </c>
      <c r="P5" s="6"/>
    </row>
    <row r="6" spans="1:133">
      <c r="A6" s="12"/>
      <c r="B6" s="44">
        <v>511</v>
      </c>
      <c r="C6" s="20" t="s">
        <v>19</v>
      </c>
      <c r="D6" s="46">
        <v>1442360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1442360</v>
      </c>
      <c r="O6" s="47">
        <f t="shared" si="1"/>
        <v>12.612121053137816</v>
      </c>
      <c r="P6" s="9"/>
    </row>
    <row r="7" spans="1:133">
      <c r="A7" s="12"/>
      <c r="B7" s="44">
        <v>512</v>
      </c>
      <c r="C7" s="20" t="s">
        <v>20</v>
      </c>
      <c r="D7" s="46">
        <v>4632893</v>
      </c>
      <c r="E7" s="46">
        <v>0</v>
      </c>
      <c r="F7" s="46">
        <v>0</v>
      </c>
      <c r="G7" s="46">
        <v>925629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5558522</v>
      </c>
      <c r="O7" s="47">
        <f t="shared" si="1"/>
        <v>48.604198910486787</v>
      </c>
      <c r="P7" s="9"/>
    </row>
    <row r="8" spans="1:133">
      <c r="A8" s="12"/>
      <c r="B8" s="44">
        <v>513</v>
      </c>
      <c r="C8" s="20" t="s">
        <v>21</v>
      </c>
      <c r="D8" s="46">
        <v>3312349</v>
      </c>
      <c r="E8" s="46">
        <v>3372860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6685209</v>
      </c>
      <c r="O8" s="47">
        <f t="shared" si="1"/>
        <v>58.456047847643035</v>
      </c>
      <c r="P8" s="9"/>
    </row>
    <row r="9" spans="1:133">
      <c r="A9" s="12"/>
      <c r="B9" s="44">
        <v>514</v>
      </c>
      <c r="C9" s="20" t="s">
        <v>22</v>
      </c>
      <c r="D9" s="46">
        <v>677615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677615</v>
      </c>
      <c r="O9" s="47">
        <f t="shared" si="1"/>
        <v>5.9251243846348904</v>
      </c>
      <c r="P9" s="9"/>
    </row>
    <row r="10" spans="1:133">
      <c r="A10" s="12"/>
      <c r="B10" s="44">
        <v>515</v>
      </c>
      <c r="C10" s="20" t="s">
        <v>67</v>
      </c>
      <c r="D10" s="46">
        <v>795328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795328</v>
      </c>
      <c r="O10" s="47">
        <f t="shared" si="1"/>
        <v>6.9544170754527252</v>
      </c>
      <c r="P10" s="9"/>
    </row>
    <row r="11" spans="1:133">
      <c r="A11" s="12"/>
      <c r="B11" s="44">
        <v>516</v>
      </c>
      <c r="C11" s="20" t="s">
        <v>43</v>
      </c>
      <c r="D11" s="46">
        <v>2484993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2484993</v>
      </c>
      <c r="O11" s="47">
        <f t="shared" si="1"/>
        <v>21.728994517457568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59186333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59186333</v>
      </c>
      <c r="O12" s="47">
        <f t="shared" si="1"/>
        <v>517.53043379414669</v>
      </c>
      <c r="P12" s="9"/>
    </row>
    <row r="13" spans="1:133">
      <c r="A13" s="12"/>
      <c r="B13" s="44">
        <v>519</v>
      </c>
      <c r="C13" s="20" t="s">
        <v>57</v>
      </c>
      <c r="D13" s="46">
        <v>7191493</v>
      </c>
      <c r="E13" s="46">
        <v>0</v>
      </c>
      <c r="F13" s="46">
        <v>0</v>
      </c>
      <c r="G13" s="46">
        <v>92877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7284370</v>
      </c>
      <c r="O13" s="47">
        <f t="shared" si="1"/>
        <v>63.695163645584671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42017577</v>
      </c>
      <c r="E14" s="31">
        <f t="shared" si="3"/>
        <v>2782712</v>
      </c>
      <c r="F14" s="31">
        <f t="shared" si="3"/>
        <v>0</v>
      </c>
      <c r="G14" s="31">
        <f t="shared" si="3"/>
        <v>124250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8" si="4">SUM(D14:M14)</f>
        <v>44924539</v>
      </c>
      <c r="O14" s="43">
        <f t="shared" si="1"/>
        <v>392.82406897335676</v>
      </c>
      <c r="P14" s="10"/>
    </row>
    <row r="15" spans="1:133">
      <c r="A15" s="12"/>
      <c r="B15" s="44">
        <v>521</v>
      </c>
      <c r="C15" s="20" t="s">
        <v>26</v>
      </c>
      <c r="D15" s="46">
        <v>40314060</v>
      </c>
      <c r="E15" s="46">
        <v>114069</v>
      </c>
      <c r="F15" s="46">
        <v>0</v>
      </c>
      <c r="G15" s="46">
        <v>124250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40552379</v>
      </c>
      <c r="O15" s="47">
        <f t="shared" si="1"/>
        <v>354.59352238049019</v>
      </c>
      <c r="P15" s="9"/>
    </row>
    <row r="16" spans="1:133">
      <c r="A16" s="12"/>
      <c r="B16" s="44">
        <v>524</v>
      </c>
      <c r="C16" s="20" t="s">
        <v>27</v>
      </c>
      <c r="D16" s="46">
        <v>0</v>
      </c>
      <c r="E16" s="46">
        <v>2668643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2668643</v>
      </c>
      <c r="O16" s="47">
        <f t="shared" si="1"/>
        <v>23.334846060351687</v>
      </c>
      <c r="P16" s="9"/>
    </row>
    <row r="17" spans="1:119">
      <c r="A17" s="12"/>
      <c r="B17" s="44">
        <v>529</v>
      </c>
      <c r="C17" s="20" t="s">
        <v>28</v>
      </c>
      <c r="D17" s="46">
        <v>1703517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1703517</v>
      </c>
      <c r="O17" s="47">
        <f t="shared" si="1"/>
        <v>14.895700532514887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2961894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2961894</v>
      </c>
      <c r="O18" s="43">
        <f t="shared" si="1"/>
        <v>25.899058261850424</v>
      </c>
      <c r="P18" s="10"/>
    </row>
    <row r="19" spans="1:119">
      <c r="A19" s="12"/>
      <c r="B19" s="44">
        <v>538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2961894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2961894</v>
      </c>
      <c r="O19" s="47">
        <f t="shared" si="1"/>
        <v>25.899058261850424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SUM(D21:D21)</f>
        <v>0</v>
      </c>
      <c r="E20" s="31">
        <f t="shared" si="6"/>
        <v>9567156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9567156</v>
      </c>
      <c r="O20" s="43">
        <f t="shared" si="1"/>
        <v>83.656042601190947</v>
      </c>
      <c r="P20" s="10"/>
    </row>
    <row r="21" spans="1:119">
      <c r="A21" s="12"/>
      <c r="B21" s="44">
        <v>541</v>
      </c>
      <c r="C21" s="20" t="s">
        <v>59</v>
      </c>
      <c r="D21" s="46">
        <v>0</v>
      </c>
      <c r="E21" s="46">
        <v>9567156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9567156</v>
      </c>
      <c r="O21" s="47">
        <f t="shared" si="1"/>
        <v>83.656042601190947</v>
      </c>
      <c r="P21" s="9"/>
    </row>
    <row r="22" spans="1:119" ht="15.75">
      <c r="A22" s="28" t="s">
        <v>60</v>
      </c>
      <c r="B22" s="29"/>
      <c r="C22" s="30"/>
      <c r="D22" s="31">
        <f t="shared" ref="D22:M22" si="7">SUM(D23:D23)</f>
        <v>0</v>
      </c>
      <c r="E22" s="31">
        <f t="shared" si="7"/>
        <v>713606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713606</v>
      </c>
      <c r="O22" s="43">
        <f t="shared" si="1"/>
        <v>6.2398328130601683</v>
      </c>
      <c r="P22" s="10"/>
    </row>
    <row r="23" spans="1:119">
      <c r="A23" s="12"/>
      <c r="B23" s="44">
        <v>569</v>
      </c>
      <c r="C23" s="20" t="s">
        <v>61</v>
      </c>
      <c r="D23" s="46">
        <v>0</v>
      </c>
      <c r="E23" s="46">
        <v>713606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713606</v>
      </c>
      <c r="O23" s="47">
        <f t="shared" si="1"/>
        <v>6.2398328130601683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6081104</v>
      </c>
      <c r="E24" s="31">
        <f t="shared" si="8"/>
        <v>212540</v>
      </c>
      <c r="F24" s="31">
        <f t="shared" si="8"/>
        <v>0</v>
      </c>
      <c r="G24" s="31">
        <f t="shared" si="8"/>
        <v>7238810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13532454</v>
      </c>
      <c r="O24" s="43">
        <f t="shared" si="1"/>
        <v>118.32895254584088</v>
      </c>
      <c r="P24" s="9"/>
    </row>
    <row r="25" spans="1:119">
      <c r="A25" s="12"/>
      <c r="B25" s="44">
        <v>572</v>
      </c>
      <c r="C25" s="20" t="s">
        <v>62</v>
      </c>
      <c r="D25" s="46">
        <v>6081104</v>
      </c>
      <c r="E25" s="46">
        <v>212540</v>
      </c>
      <c r="F25" s="46">
        <v>0</v>
      </c>
      <c r="G25" s="46">
        <v>7238810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13532454</v>
      </c>
      <c r="O25" s="47">
        <f t="shared" si="1"/>
        <v>118.32895254584088</v>
      </c>
      <c r="P25" s="9"/>
    </row>
    <row r="26" spans="1:119" ht="15.75">
      <c r="A26" s="28" t="s">
        <v>63</v>
      </c>
      <c r="B26" s="29"/>
      <c r="C26" s="30"/>
      <c r="D26" s="31">
        <f t="shared" ref="D26:M26" si="9">SUM(D27:D27)</f>
        <v>6560693</v>
      </c>
      <c r="E26" s="31">
        <f t="shared" si="9"/>
        <v>1854715</v>
      </c>
      <c r="F26" s="31">
        <f t="shared" si="9"/>
        <v>0</v>
      </c>
      <c r="G26" s="31">
        <f t="shared" si="9"/>
        <v>21320112</v>
      </c>
      <c r="H26" s="31">
        <f t="shared" si="9"/>
        <v>0</v>
      </c>
      <c r="I26" s="31">
        <f t="shared" si="9"/>
        <v>496930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30232450</v>
      </c>
      <c r="O26" s="43">
        <f t="shared" si="1"/>
        <v>264.35516731810111</v>
      </c>
      <c r="P26" s="9"/>
    </row>
    <row r="27" spans="1:119" ht="15.75" thickBot="1">
      <c r="A27" s="12"/>
      <c r="B27" s="44">
        <v>581</v>
      </c>
      <c r="C27" s="20" t="s">
        <v>64</v>
      </c>
      <c r="D27" s="46">
        <v>6560693</v>
      </c>
      <c r="E27" s="46">
        <v>1854715</v>
      </c>
      <c r="F27" s="46">
        <v>0</v>
      </c>
      <c r="G27" s="46">
        <v>21320112</v>
      </c>
      <c r="H27" s="46">
        <v>0</v>
      </c>
      <c r="I27" s="46">
        <v>496930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30232450</v>
      </c>
      <c r="O27" s="47">
        <f t="shared" si="1"/>
        <v>264.35516731810111</v>
      </c>
      <c r="P27" s="9"/>
    </row>
    <row r="28" spans="1:119" ht="16.5" thickBot="1">
      <c r="A28" s="14" t="s">
        <v>10</v>
      </c>
      <c r="B28" s="23"/>
      <c r="C28" s="22"/>
      <c r="D28" s="15">
        <f>SUM(D5,D14,D18,D20,D22,D24,D26)</f>
        <v>75196405</v>
      </c>
      <c r="E28" s="15">
        <f t="shared" ref="E28:M28" si="10">SUM(E5,E14,E18,E20,E22,E24,E26)</f>
        <v>18503589</v>
      </c>
      <c r="F28" s="15">
        <f t="shared" si="10"/>
        <v>59186333</v>
      </c>
      <c r="G28" s="15">
        <f t="shared" si="10"/>
        <v>29701678</v>
      </c>
      <c r="H28" s="15">
        <f t="shared" si="10"/>
        <v>0</v>
      </c>
      <c r="I28" s="15">
        <f t="shared" si="10"/>
        <v>3458824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186046829</v>
      </c>
      <c r="O28" s="37">
        <f t="shared" si="1"/>
        <v>1626.8096237419445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83</v>
      </c>
      <c r="M30" s="163"/>
      <c r="N30" s="163"/>
      <c r="O30" s="41">
        <v>114363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17927477</v>
      </c>
      <c r="E5" s="26">
        <f t="shared" si="0"/>
        <v>1878493</v>
      </c>
      <c r="F5" s="26">
        <f t="shared" si="0"/>
        <v>19255027</v>
      </c>
      <c r="G5" s="26">
        <f t="shared" si="0"/>
        <v>703907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39764904</v>
      </c>
      <c r="O5" s="32">
        <f t="shared" ref="O5:O30" si="1">(N5/O$32)</f>
        <v>347.9481292219383</v>
      </c>
      <c r="P5" s="6"/>
    </row>
    <row r="6" spans="1:133">
      <c r="A6" s="12"/>
      <c r="B6" s="44">
        <v>511</v>
      </c>
      <c r="C6" s="20" t="s">
        <v>19</v>
      </c>
      <c r="D6" s="46">
        <v>1204611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1204611</v>
      </c>
      <c r="O6" s="47">
        <f t="shared" si="1"/>
        <v>10.540504357565364</v>
      </c>
      <c r="P6" s="9"/>
    </row>
    <row r="7" spans="1:133">
      <c r="A7" s="12"/>
      <c r="B7" s="44">
        <v>512</v>
      </c>
      <c r="C7" s="20" t="s">
        <v>20</v>
      </c>
      <c r="D7" s="46">
        <v>2047887</v>
      </c>
      <c r="E7" s="46">
        <v>0</v>
      </c>
      <c r="F7" s="46">
        <v>0</v>
      </c>
      <c r="G7" s="46">
        <v>700407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2748294</v>
      </c>
      <c r="O7" s="47">
        <f t="shared" si="1"/>
        <v>24.047933218998285</v>
      </c>
      <c r="P7" s="9"/>
    </row>
    <row r="8" spans="1:133">
      <c r="A8" s="12"/>
      <c r="B8" s="44">
        <v>513</v>
      </c>
      <c r="C8" s="20" t="s">
        <v>21</v>
      </c>
      <c r="D8" s="46">
        <v>3110610</v>
      </c>
      <c r="E8" s="46">
        <v>1871981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4982591</v>
      </c>
      <c r="O8" s="47">
        <f t="shared" si="1"/>
        <v>43.598325224878373</v>
      </c>
      <c r="P8" s="9"/>
    </row>
    <row r="9" spans="1:133">
      <c r="A9" s="12"/>
      <c r="B9" s="44">
        <v>514</v>
      </c>
      <c r="C9" s="20" t="s">
        <v>22</v>
      </c>
      <c r="D9" s="46">
        <v>673875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673875</v>
      </c>
      <c r="O9" s="47">
        <f t="shared" si="1"/>
        <v>5.8964946974204615</v>
      </c>
      <c r="P9" s="9"/>
    </row>
    <row r="10" spans="1:133">
      <c r="A10" s="12"/>
      <c r="B10" s="44">
        <v>515</v>
      </c>
      <c r="C10" s="20" t="s">
        <v>67</v>
      </c>
      <c r="D10" s="46">
        <v>571545</v>
      </c>
      <c r="E10" s="46">
        <v>6512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578057</v>
      </c>
      <c r="O10" s="47">
        <f t="shared" si="1"/>
        <v>5.0580746211193164</v>
      </c>
      <c r="P10" s="9"/>
    </row>
    <row r="11" spans="1:133">
      <c r="A11" s="12"/>
      <c r="B11" s="44">
        <v>516</v>
      </c>
      <c r="C11" s="20" t="s">
        <v>43</v>
      </c>
      <c r="D11" s="46">
        <v>2500845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2500845</v>
      </c>
      <c r="O11" s="47">
        <f t="shared" si="1"/>
        <v>21.882721990829861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19255027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19255027</v>
      </c>
      <c r="O12" s="47">
        <f t="shared" si="1"/>
        <v>168.48401351020266</v>
      </c>
      <c r="P12" s="9"/>
    </row>
    <row r="13" spans="1:133">
      <c r="A13" s="12"/>
      <c r="B13" s="44">
        <v>519</v>
      </c>
      <c r="C13" s="20" t="s">
        <v>57</v>
      </c>
      <c r="D13" s="46">
        <v>7818104</v>
      </c>
      <c r="E13" s="46">
        <v>0</v>
      </c>
      <c r="F13" s="46">
        <v>0</v>
      </c>
      <c r="G13" s="46">
        <v>3500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7821604</v>
      </c>
      <c r="O13" s="47">
        <f t="shared" si="1"/>
        <v>68.440061600924011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40043086</v>
      </c>
      <c r="E14" s="31">
        <f t="shared" si="3"/>
        <v>2406553</v>
      </c>
      <c r="F14" s="31">
        <f t="shared" si="3"/>
        <v>0</v>
      </c>
      <c r="G14" s="31">
        <f t="shared" si="3"/>
        <v>34744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42484383</v>
      </c>
      <c r="O14" s="43">
        <f t="shared" si="1"/>
        <v>371.74392740891113</v>
      </c>
      <c r="P14" s="10"/>
    </row>
    <row r="15" spans="1:133">
      <c r="A15" s="12"/>
      <c r="B15" s="44">
        <v>521</v>
      </c>
      <c r="C15" s="20" t="s">
        <v>26</v>
      </c>
      <c r="D15" s="46">
        <v>38508483</v>
      </c>
      <c r="E15" s="46">
        <v>257196</v>
      </c>
      <c r="F15" s="46">
        <v>0</v>
      </c>
      <c r="G15" s="46">
        <v>34744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38800423</v>
      </c>
      <c r="O15" s="47">
        <f t="shared" si="1"/>
        <v>339.50879388190822</v>
      </c>
      <c r="P15" s="9"/>
    </row>
    <row r="16" spans="1:133">
      <c r="A16" s="12"/>
      <c r="B16" s="44">
        <v>524</v>
      </c>
      <c r="C16" s="20" t="s">
        <v>27</v>
      </c>
      <c r="D16" s="46">
        <v>0</v>
      </c>
      <c r="E16" s="46">
        <v>2149357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2149357</v>
      </c>
      <c r="O16" s="47">
        <f t="shared" si="1"/>
        <v>18.807155857337861</v>
      </c>
      <c r="P16" s="9"/>
    </row>
    <row r="17" spans="1:119">
      <c r="A17" s="12"/>
      <c r="B17" s="44">
        <v>529</v>
      </c>
      <c r="C17" s="20" t="s">
        <v>28</v>
      </c>
      <c r="D17" s="46">
        <v>1534603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1534603</v>
      </c>
      <c r="O17" s="47">
        <f t="shared" si="1"/>
        <v>13.427977669665045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2878155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2878155</v>
      </c>
      <c r="O18" s="43">
        <f t="shared" si="1"/>
        <v>25.184234013510203</v>
      </c>
      <c r="P18" s="10"/>
    </row>
    <row r="19" spans="1:119">
      <c r="A19" s="12"/>
      <c r="B19" s="44">
        <v>538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2878155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2878155</v>
      </c>
      <c r="O19" s="47">
        <f t="shared" si="1"/>
        <v>25.184234013510203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SUM(D21:D21)</f>
        <v>0</v>
      </c>
      <c r="E20" s="31">
        <f t="shared" si="6"/>
        <v>21693448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21693448</v>
      </c>
      <c r="O20" s="43">
        <f t="shared" si="1"/>
        <v>189.82051730775962</v>
      </c>
      <c r="P20" s="10"/>
    </row>
    <row r="21" spans="1:119">
      <c r="A21" s="12"/>
      <c r="B21" s="44">
        <v>541</v>
      </c>
      <c r="C21" s="20" t="s">
        <v>59</v>
      </c>
      <c r="D21" s="46">
        <v>0</v>
      </c>
      <c r="E21" s="46">
        <v>21693448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21693448</v>
      </c>
      <c r="O21" s="47">
        <f t="shared" si="1"/>
        <v>189.82051730775962</v>
      </c>
      <c r="P21" s="9"/>
    </row>
    <row r="22" spans="1:119" ht="15.75">
      <c r="A22" s="28" t="s">
        <v>60</v>
      </c>
      <c r="B22" s="29"/>
      <c r="C22" s="30"/>
      <c r="D22" s="31">
        <f t="shared" ref="D22:M22" si="7">SUM(D23:D23)</f>
        <v>0</v>
      </c>
      <c r="E22" s="31">
        <f t="shared" si="7"/>
        <v>699832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699832</v>
      </c>
      <c r="O22" s="43">
        <f t="shared" si="1"/>
        <v>6.1236218543278147</v>
      </c>
      <c r="P22" s="10"/>
    </row>
    <row r="23" spans="1:119">
      <c r="A23" s="12"/>
      <c r="B23" s="44">
        <v>569</v>
      </c>
      <c r="C23" s="20" t="s">
        <v>61</v>
      </c>
      <c r="D23" s="46">
        <v>0</v>
      </c>
      <c r="E23" s="46">
        <v>699832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699832</v>
      </c>
      <c r="O23" s="47">
        <f t="shared" si="1"/>
        <v>6.1236218543278147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SUM(D25:D26)</f>
        <v>10254941</v>
      </c>
      <c r="E24" s="31">
        <f t="shared" si="8"/>
        <v>174968</v>
      </c>
      <c r="F24" s="31">
        <f t="shared" si="8"/>
        <v>0</v>
      </c>
      <c r="G24" s="31">
        <f t="shared" si="8"/>
        <v>6502315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16932224</v>
      </c>
      <c r="O24" s="43">
        <f t="shared" si="1"/>
        <v>148.15918238773583</v>
      </c>
      <c r="P24" s="9"/>
    </row>
    <row r="25" spans="1:119">
      <c r="A25" s="12"/>
      <c r="B25" s="44">
        <v>572</v>
      </c>
      <c r="C25" s="20" t="s">
        <v>62</v>
      </c>
      <c r="D25" s="46">
        <v>6022993</v>
      </c>
      <c r="E25" s="46">
        <v>174968</v>
      </c>
      <c r="F25" s="46">
        <v>0</v>
      </c>
      <c r="G25" s="46">
        <v>6502315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12700276</v>
      </c>
      <c r="O25" s="47">
        <f t="shared" si="1"/>
        <v>111.12908193622904</v>
      </c>
      <c r="P25" s="9"/>
    </row>
    <row r="26" spans="1:119">
      <c r="A26" s="12"/>
      <c r="B26" s="44">
        <v>574</v>
      </c>
      <c r="C26" s="20" t="s">
        <v>44</v>
      </c>
      <c r="D26" s="46">
        <v>4231948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4231948</v>
      </c>
      <c r="O26" s="47">
        <f t="shared" si="1"/>
        <v>37.030100451506776</v>
      </c>
      <c r="P26" s="9"/>
    </row>
    <row r="27" spans="1:119" ht="15.75">
      <c r="A27" s="28" t="s">
        <v>63</v>
      </c>
      <c r="B27" s="29"/>
      <c r="C27" s="30"/>
      <c r="D27" s="31">
        <f t="shared" ref="D27:M27" si="9">SUM(D28:D29)</f>
        <v>7307040</v>
      </c>
      <c r="E27" s="31">
        <f t="shared" si="9"/>
        <v>1337922</v>
      </c>
      <c r="F27" s="31">
        <f t="shared" si="9"/>
        <v>0</v>
      </c>
      <c r="G27" s="31">
        <f t="shared" si="9"/>
        <v>6040261</v>
      </c>
      <c r="H27" s="31">
        <f t="shared" si="9"/>
        <v>0</v>
      </c>
      <c r="I27" s="31">
        <f t="shared" si="9"/>
        <v>482455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15167678</v>
      </c>
      <c r="O27" s="43">
        <f t="shared" si="1"/>
        <v>132.71917328759932</v>
      </c>
      <c r="P27" s="9"/>
    </row>
    <row r="28" spans="1:119">
      <c r="A28" s="12"/>
      <c r="B28" s="44">
        <v>581</v>
      </c>
      <c r="C28" s="20" t="s">
        <v>64</v>
      </c>
      <c r="D28" s="46">
        <v>7294040</v>
      </c>
      <c r="E28" s="46">
        <v>1337922</v>
      </c>
      <c r="F28" s="46">
        <v>0</v>
      </c>
      <c r="G28" s="46">
        <v>6040261</v>
      </c>
      <c r="H28" s="46">
        <v>0</v>
      </c>
      <c r="I28" s="46">
        <v>482455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15154678</v>
      </c>
      <c r="O28" s="47">
        <f t="shared" si="1"/>
        <v>132.60542158132372</v>
      </c>
      <c r="P28" s="9"/>
    </row>
    <row r="29" spans="1:119" ht="15.75" thickBot="1">
      <c r="A29" s="12"/>
      <c r="B29" s="44">
        <v>590</v>
      </c>
      <c r="C29" s="20" t="s">
        <v>78</v>
      </c>
      <c r="D29" s="46">
        <v>13000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13000</v>
      </c>
      <c r="O29" s="47">
        <f t="shared" si="1"/>
        <v>0.11375170627559414</v>
      </c>
      <c r="P29" s="9"/>
    </row>
    <row r="30" spans="1:119" ht="16.5" thickBot="1">
      <c r="A30" s="14" t="s">
        <v>10</v>
      </c>
      <c r="B30" s="23"/>
      <c r="C30" s="22"/>
      <c r="D30" s="15">
        <f>SUM(D5,D14,D18,D20,D22,D24,D27)</f>
        <v>75532544</v>
      </c>
      <c r="E30" s="15">
        <f t="shared" ref="E30:M30" si="10">SUM(E5,E14,E18,E20,E22,E24,E27)</f>
        <v>28191216</v>
      </c>
      <c r="F30" s="15">
        <f t="shared" si="10"/>
        <v>19255027</v>
      </c>
      <c r="G30" s="15">
        <f t="shared" si="10"/>
        <v>13281227</v>
      </c>
      <c r="H30" s="15">
        <f t="shared" si="10"/>
        <v>0</v>
      </c>
      <c r="I30" s="15">
        <f t="shared" si="10"/>
        <v>3360610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4"/>
        <v>139620624</v>
      </c>
      <c r="O30" s="37">
        <f t="shared" si="1"/>
        <v>1221.6987854817821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81</v>
      </c>
      <c r="M32" s="163"/>
      <c r="N32" s="163"/>
      <c r="O32" s="41">
        <v>114284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16702995</v>
      </c>
      <c r="E5" s="26">
        <f t="shared" si="0"/>
        <v>843429</v>
      </c>
      <c r="F5" s="26">
        <f t="shared" si="0"/>
        <v>19097328</v>
      </c>
      <c r="G5" s="26">
        <f t="shared" si="0"/>
        <v>541134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37184886</v>
      </c>
      <c r="O5" s="32">
        <f t="shared" ref="O5:O31" si="1">(N5/O$33)</f>
        <v>327.25108247967052</v>
      </c>
      <c r="P5" s="6"/>
    </row>
    <row r="6" spans="1:133">
      <c r="A6" s="12"/>
      <c r="B6" s="44">
        <v>511</v>
      </c>
      <c r="C6" s="20" t="s">
        <v>19</v>
      </c>
      <c r="D6" s="46">
        <v>1064944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1064944</v>
      </c>
      <c r="O6" s="47">
        <f t="shared" si="1"/>
        <v>9.3721969936987364</v>
      </c>
      <c r="P6" s="9"/>
    </row>
    <row r="7" spans="1:133">
      <c r="A7" s="12"/>
      <c r="B7" s="44">
        <v>512</v>
      </c>
      <c r="C7" s="20" t="s">
        <v>20</v>
      </c>
      <c r="D7" s="46">
        <v>2267218</v>
      </c>
      <c r="E7" s="46">
        <v>0</v>
      </c>
      <c r="F7" s="46">
        <v>0</v>
      </c>
      <c r="G7" s="46">
        <v>537634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2804852</v>
      </c>
      <c r="O7" s="47">
        <f t="shared" si="1"/>
        <v>24.684514380258388</v>
      </c>
      <c r="P7" s="9"/>
    </row>
    <row r="8" spans="1:133">
      <c r="A8" s="12"/>
      <c r="B8" s="44">
        <v>513</v>
      </c>
      <c r="C8" s="20" t="s">
        <v>21</v>
      </c>
      <c r="D8" s="46">
        <v>2960457</v>
      </c>
      <c r="E8" s="46">
        <v>842441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3802898</v>
      </c>
      <c r="O8" s="47">
        <f t="shared" si="1"/>
        <v>33.467965642271274</v>
      </c>
      <c r="P8" s="9"/>
    </row>
    <row r="9" spans="1:133">
      <c r="A9" s="12"/>
      <c r="B9" s="44">
        <v>514</v>
      </c>
      <c r="C9" s="20" t="s">
        <v>22</v>
      </c>
      <c r="D9" s="46">
        <v>682592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682592</v>
      </c>
      <c r="O9" s="47">
        <f t="shared" si="1"/>
        <v>6.0072517337276023</v>
      </c>
      <c r="P9" s="9"/>
    </row>
    <row r="10" spans="1:133">
      <c r="A10" s="12"/>
      <c r="B10" s="44">
        <v>515</v>
      </c>
      <c r="C10" s="20" t="s">
        <v>67</v>
      </c>
      <c r="D10" s="46">
        <v>625934</v>
      </c>
      <c r="E10" s="46">
        <v>988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626922</v>
      </c>
      <c r="O10" s="47">
        <f t="shared" si="1"/>
        <v>5.5173196747280597</v>
      </c>
      <c r="P10" s="9"/>
    </row>
    <row r="11" spans="1:133">
      <c r="A11" s="12"/>
      <c r="B11" s="44">
        <v>516</v>
      </c>
      <c r="C11" s="20" t="s">
        <v>43</v>
      </c>
      <c r="D11" s="46">
        <v>2359251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2359251</v>
      </c>
      <c r="O11" s="47">
        <f t="shared" si="1"/>
        <v>20.762936952159681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19097328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19097328</v>
      </c>
      <c r="O12" s="47">
        <f t="shared" si="1"/>
        <v>168.0688562678213</v>
      </c>
      <c r="P12" s="9"/>
    </row>
    <row r="13" spans="1:133">
      <c r="A13" s="12"/>
      <c r="B13" s="44">
        <v>519</v>
      </c>
      <c r="C13" s="20" t="s">
        <v>57</v>
      </c>
      <c r="D13" s="46">
        <v>6742599</v>
      </c>
      <c r="E13" s="46">
        <v>0</v>
      </c>
      <c r="F13" s="46">
        <v>0</v>
      </c>
      <c r="G13" s="46">
        <v>3500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6746099</v>
      </c>
      <c r="O13" s="47">
        <f t="shared" si="1"/>
        <v>59.370040835005454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35237563</v>
      </c>
      <c r="E14" s="31">
        <f t="shared" si="3"/>
        <v>2130729</v>
      </c>
      <c r="F14" s="31">
        <f t="shared" si="3"/>
        <v>0</v>
      </c>
      <c r="G14" s="31">
        <f t="shared" si="3"/>
        <v>344118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37712410</v>
      </c>
      <c r="O14" s="43">
        <f t="shared" si="1"/>
        <v>331.89363537156333</v>
      </c>
      <c r="P14" s="10"/>
    </row>
    <row r="15" spans="1:133">
      <c r="A15" s="12"/>
      <c r="B15" s="44">
        <v>521</v>
      </c>
      <c r="C15" s="20" t="s">
        <v>26</v>
      </c>
      <c r="D15" s="46">
        <v>34007759</v>
      </c>
      <c r="E15" s="46">
        <v>173320</v>
      </c>
      <c r="F15" s="46">
        <v>0</v>
      </c>
      <c r="G15" s="46">
        <v>344118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34525197</v>
      </c>
      <c r="O15" s="47">
        <f t="shared" si="1"/>
        <v>303.84409652550426</v>
      </c>
      <c r="P15" s="9"/>
    </row>
    <row r="16" spans="1:133">
      <c r="A16" s="12"/>
      <c r="B16" s="44">
        <v>524</v>
      </c>
      <c r="C16" s="20" t="s">
        <v>27</v>
      </c>
      <c r="D16" s="46">
        <v>0</v>
      </c>
      <c r="E16" s="46">
        <v>1776886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1776886</v>
      </c>
      <c r="O16" s="47">
        <f t="shared" si="1"/>
        <v>15.637747738233534</v>
      </c>
      <c r="P16" s="9"/>
    </row>
    <row r="17" spans="1:119">
      <c r="A17" s="12"/>
      <c r="B17" s="44">
        <v>525</v>
      </c>
      <c r="C17" s="20" t="s">
        <v>77</v>
      </c>
      <c r="D17" s="46">
        <v>0</v>
      </c>
      <c r="E17" s="46">
        <v>180523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180523</v>
      </c>
      <c r="O17" s="47">
        <f t="shared" si="1"/>
        <v>1.5887193297426692</v>
      </c>
      <c r="P17" s="9"/>
    </row>
    <row r="18" spans="1:119">
      <c r="A18" s="12"/>
      <c r="B18" s="44">
        <v>529</v>
      </c>
      <c r="C18" s="20" t="s">
        <v>28</v>
      </c>
      <c r="D18" s="46">
        <v>1229804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1229804</v>
      </c>
      <c r="O18" s="47">
        <f t="shared" si="1"/>
        <v>10.823071778082866</v>
      </c>
      <c r="P18" s="9"/>
    </row>
    <row r="19" spans="1:119" ht="15.75">
      <c r="A19" s="28" t="s">
        <v>29</v>
      </c>
      <c r="B19" s="29"/>
      <c r="C19" s="30"/>
      <c r="D19" s="31">
        <f t="shared" ref="D19:M19" si="5">SUM(D20:D20)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2533312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2533312</v>
      </c>
      <c r="O19" s="43">
        <f t="shared" si="1"/>
        <v>22.294786496286125</v>
      </c>
      <c r="P19" s="10"/>
    </row>
    <row r="20" spans="1:119">
      <c r="A20" s="12"/>
      <c r="B20" s="44">
        <v>538</v>
      </c>
      <c r="C20" s="20" t="s">
        <v>58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2533312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2533312</v>
      </c>
      <c r="O20" s="47">
        <f t="shared" si="1"/>
        <v>22.294786496286125</v>
      </c>
      <c r="P20" s="9"/>
    </row>
    <row r="21" spans="1:119" ht="15.75">
      <c r="A21" s="28" t="s">
        <v>31</v>
      </c>
      <c r="B21" s="29"/>
      <c r="C21" s="30"/>
      <c r="D21" s="31">
        <f t="shared" ref="D21:M21" si="6">SUM(D22:D22)</f>
        <v>0</v>
      </c>
      <c r="E21" s="31">
        <f t="shared" si="6"/>
        <v>5299460</v>
      </c>
      <c r="F21" s="31">
        <f t="shared" si="6"/>
        <v>0</v>
      </c>
      <c r="G21" s="31">
        <f t="shared" si="6"/>
        <v>600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5300060</v>
      </c>
      <c r="O21" s="43">
        <f t="shared" si="1"/>
        <v>46.64396099552927</v>
      </c>
      <c r="P21" s="10"/>
    </row>
    <row r="22" spans="1:119">
      <c r="A22" s="12"/>
      <c r="B22" s="44">
        <v>541</v>
      </c>
      <c r="C22" s="20" t="s">
        <v>59</v>
      </c>
      <c r="D22" s="46">
        <v>0</v>
      </c>
      <c r="E22" s="46">
        <v>5299460</v>
      </c>
      <c r="F22" s="46">
        <v>0</v>
      </c>
      <c r="G22" s="46">
        <v>600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5300060</v>
      </c>
      <c r="O22" s="47">
        <f t="shared" si="1"/>
        <v>46.64396099552927</v>
      </c>
      <c r="P22" s="9"/>
    </row>
    <row r="23" spans="1:119" ht="15.75">
      <c r="A23" s="28" t="s">
        <v>60</v>
      </c>
      <c r="B23" s="29"/>
      <c r="C23" s="30"/>
      <c r="D23" s="31">
        <f t="shared" ref="D23:M23" si="7">SUM(D24:D24)</f>
        <v>0</v>
      </c>
      <c r="E23" s="31">
        <f t="shared" si="7"/>
        <v>148374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148374</v>
      </c>
      <c r="O23" s="43">
        <f t="shared" si="1"/>
        <v>1.3057873059457177</v>
      </c>
      <c r="P23" s="10"/>
    </row>
    <row r="24" spans="1:119">
      <c r="A24" s="12"/>
      <c r="B24" s="44">
        <v>569</v>
      </c>
      <c r="C24" s="20" t="s">
        <v>61</v>
      </c>
      <c r="D24" s="46">
        <v>0</v>
      </c>
      <c r="E24" s="46">
        <v>148374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148374</v>
      </c>
      <c r="O24" s="47">
        <f t="shared" si="1"/>
        <v>1.3057873059457177</v>
      </c>
      <c r="P24" s="9"/>
    </row>
    <row r="25" spans="1:119" ht="15.75">
      <c r="A25" s="28" t="s">
        <v>36</v>
      </c>
      <c r="B25" s="29"/>
      <c r="C25" s="30"/>
      <c r="D25" s="31">
        <f t="shared" ref="D25:M25" si="8">SUM(D26:D27)</f>
        <v>8351696</v>
      </c>
      <c r="E25" s="31">
        <f t="shared" si="8"/>
        <v>0</v>
      </c>
      <c r="F25" s="31">
        <f t="shared" si="8"/>
        <v>0</v>
      </c>
      <c r="G25" s="31">
        <f t="shared" si="8"/>
        <v>7131581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15483277</v>
      </c>
      <c r="O25" s="43">
        <f t="shared" si="1"/>
        <v>136.26286654697785</v>
      </c>
      <c r="P25" s="9"/>
    </row>
    <row r="26" spans="1:119">
      <c r="A26" s="12"/>
      <c r="B26" s="44">
        <v>572</v>
      </c>
      <c r="C26" s="20" t="s">
        <v>62</v>
      </c>
      <c r="D26" s="46">
        <v>4877663</v>
      </c>
      <c r="E26" s="46">
        <v>0</v>
      </c>
      <c r="F26" s="46">
        <v>0</v>
      </c>
      <c r="G26" s="46">
        <v>7131581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12009244</v>
      </c>
      <c r="O26" s="47">
        <f t="shared" si="1"/>
        <v>105.68912591966769</v>
      </c>
      <c r="P26" s="9"/>
    </row>
    <row r="27" spans="1:119">
      <c r="A27" s="12"/>
      <c r="B27" s="44">
        <v>574</v>
      </c>
      <c r="C27" s="20" t="s">
        <v>44</v>
      </c>
      <c r="D27" s="46">
        <v>3474033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3474033</v>
      </c>
      <c r="O27" s="47">
        <f t="shared" si="1"/>
        <v>30.573740627310169</v>
      </c>
      <c r="P27" s="9"/>
    </row>
    <row r="28" spans="1:119" ht="15.75">
      <c r="A28" s="28" t="s">
        <v>63</v>
      </c>
      <c r="B28" s="29"/>
      <c r="C28" s="30"/>
      <c r="D28" s="31">
        <f t="shared" ref="D28:M28" si="9">SUM(D29:D30)</f>
        <v>13427034</v>
      </c>
      <c r="E28" s="31">
        <f t="shared" si="9"/>
        <v>1308140</v>
      </c>
      <c r="F28" s="31">
        <f t="shared" si="9"/>
        <v>0</v>
      </c>
      <c r="G28" s="31">
        <f t="shared" si="9"/>
        <v>6432945</v>
      </c>
      <c r="H28" s="31">
        <f t="shared" si="9"/>
        <v>0</v>
      </c>
      <c r="I28" s="31">
        <f t="shared" si="9"/>
        <v>468403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21636522</v>
      </c>
      <c r="O28" s="43">
        <f t="shared" si="1"/>
        <v>190.4154081740416</v>
      </c>
      <c r="P28" s="9"/>
    </row>
    <row r="29" spans="1:119">
      <c r="A29" s="12"/>
      <c r="B29" s="44">
        <v>581</v>
      </c>
      <c r="C29" s="20" t="s">
        <v>64</v>
      </c>
      <c r="D29" s="46">
        <v>13302034</v>
      </c>
      <c r="E29" s="46">
        <v>1308140</v>
      </c>
      <c r="F29" s="46">
        <v>0</v>
      </c>
      <c r="G29" s="46">
        <v>6432945</v>
      </c>
      <c r="H29" s="46">
        <v>0</v>
      </c>
      <c r="I29" s="46">
        <v>468403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21511522</v>
      </c>
      <c r="O29" s="47">
        <f t="shared" si="1"/>
        <v>189.31532720808252</v>
      </c>
      <c r="P29" s="9"/>
    </row>
    <row r="30" spans="1:119" ht="15.75" thickBot="1">
      <c r="A30" s="12"/>
      <c r="B30" s="44">
        <v>590</v>
      </c>
      <c r="C30" s="20" t="s">
        <v>78</v>
      </c>
      <c r="D30" s="46">
        <v>125000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125000</v>
      </c>
      <c r="O30" s="47">
        <f t="shared" si="1"/>
        <v>1.1000809659590947</v>
      </c>
      <c r="P30" s="9"/>
    </row>
    <row r="31" spans="1:119" ht="16.5" thickBot="1">
      <c r="A31" s="14" t="s">
        <v>10</v>
      </c>
      <c r="B31" s="23"/>
      <c r="C31" s="22"/>
      <c r="D31" s="15">
        <f>SUM(D5,D14,D19,D21,D23,D25,D28)</f>
        <v>73719288</v>
      </c>
      <c r="E31" s="15">
        <f t="shared" ref="E31:M31" si="10">SUM(E5,E14,E19,E21,E23,E25,E28)</f>
        <v>9730132</v>
      </c>
      <c r="F31" s="15">
        <f t="shared" si="10"/>
        <v>19097328</v>
      </c>
      <c r="G31" s="15">
        <f t="shared" si="10"/>
        <v>14450378</v>
      </c>
      <c r="H31" s="15">
        <f t="shared" si="10"/>
        <v>0</v>
      </c>
      <c r="I31" s="15">
        <f t="shared" si="10"/>
        <v>3001715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119998841</v>
      </c>
      <c r="O31" s="37">
        <f t="shared" si="1"/>
        <v>1056.0675273700144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79</v>
      </c>
      <c r="M33" s="163"/>
      <c r="N33" s="163"/>
      <c r="O33" s="41">
        <v>113628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15639007</v>
      </c>
      <c r="E5" s="26">
        <f t="shared" si="0"/>
        <v>1133556</v>
      </c>
      <c r="F5" s="26">
        <f t="shared" si="0"/>
        <v>16905759</v>
      </c>
      <c r="G5" s="26">
        <f t="shared" si="0"/>
        <v>1143458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34821780</v>
      </c>
      <c r="O5" s="32">
        <f t="shared" ref="O5:O29" si="1">(N5/O$31)</f>
        <v>307.6101801220837</v>
      </c>
      <c r="P5" s="6"/>
    </row>
    <row r="6" spans="1:133">
      <c r="A6" s="12"/>
      <c r="B6" s="44">
        <v>511</v>
      </c>
      <c r="C6" s="20" t="s">
        <v>19</v>
      </c>
      <c r="D6" s="46">
        <v>869749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869749</v>
      </c>
      <c r="O6" s="47">
        <f t="shared" si="1"/>
        <v>7.6832271799719081</v>
      </c>
      <c r="P6" s="9"/>
    </row>
    <row r="7" spans="1:133">
      <c r="A7" s="12"/>
      <c r="B7" s="44">
        <v>512</v>
      </c>
      <c r="C7" s="20" t="s">
        <v>20</v>
      </c>
      <c r="D7" s="46">
        <v>2338805</v>
      </c>
      <c r="E7" s="46">
        <v>0</v>
      </c>
      <c r="F7" s="46">
        <v>0</v>
      </c>
      <c r="G7" s="46">
        <v>1139958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3478763</v>
      </c>
      <c r="O7" s="47">
        <f t="shared" si="1"/>
        <v>30.730850434183445</v>
      </c>
      <c r="P7" s="9"/>
    </row>
    <row r="8" spans="1:133">
      <c r="A8" s="12"/>
      <c r="B8" s="44">
        <v>513</v>
      </c>
      <c r="C8" s="20" t="s">
        <v>21</v>
      </c>
      <c r="D8" s="46">
        <v>2708935</v>
      </c>
      <c r="E8" s="46">
        <v>1109956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3818891</v>
      </c>
      <c r="O8" s="47">
        <f t="shared" si="1"/>
        <v>33.735488202401037</v>
      </c>
      <c r="P8" s="9"/>
    </row>
    <row r="9" spans="1:133">
      <c r="A9" s="12"/>
      <c r="B9" s="44">
        <v>514</v>
      </c>
      <c r="C9" s="20" t="s">
        <v>22</v>
      </c>
      <c r="D9" s="46">
        <v>603477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603477</v>
      </c>
      <c r="O9" s="47">
        <f t="shared" si="1"/>
        <v>5.3310218107613894</v>
      </c>
      <c r="P9" s="9"/>
    </row>
    <row r="10" spans="1:133">
      <c r="A10" s="12"/>
      <c r="B10" s="44">
        <v>515</v>
      </c>
      <c r="C10" s="20" t="s">
        <v>67</v>
      </c>
      <c r="D10" s="46">
        <v>456306</v>
      </c>
      <c r="E10" s="46">
        <v>23600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479906</v>
      </c>
      <c r="O10" s="47">
        <f t="shared" si="1"/>
        <v>4.2394148461586028</v>
      </c>
      <c r="P10" s="9"/>
    </row>
    <row r="11" spans="1:133">
      <c r="A11" s="12"/>
      <c r="B11" s="44">
        <v>516</v>
      </c>
      <c r="C11" s="20" t="s">
        <v>43</v>
      </c>
      <c r="D11" s="46">
        <v>2081864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2081864</v>
      </c>
      <c r="O11" s="47">
        <f t="shared" si="1"/>
        <v>18.390862271534704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16905759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16905759</v>
      </c>
      <c r="O12" s="47">
        <f t="shared" si="1"/>
        <v>149.3428414943331</v>
      </c>
      <c r="P12" s="9"/>
    </row>
    <row r="13" spans="1:133">
      <c r="A13" s="12"/>
      <c r="B13" s="44">
        <v>519</v>
      </c>
      <c r="C13" s="20" t="s">
        <v>57</v>
      </c>
      <c r="D13" s="46">
        <v>6579871</v>
      </c>
      <c r="E13" s="46">
        <v>0</v>
      </c>
      <c r="F13" s="46">
        <v>0</v>
      </c>
      <c r="G13" s="46">
        <v>3500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6583371</v>
      </c>
      <c r="O13" s="47">
        <f t="shared" si="1"/>
        <v>58.156473882739554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33896991</v>
      </c>
      <c r="E14" s="31">
        <f t="shared" si="3"/>
        <v>1849110</v>
      </c>
      <c r="F14" s="31">
        <f t="shared" si="3"/>
        <v>0</v>
      </c>
      <c r="G14" s="31">
        <f t="shared" si="3"/>
        <v>975947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9" si="4">SUM(D14:M14)</f>
        <v>36722048</v>
      </c>
      <c r="O14" s="43">
        <f t="shared" si="1"/>
        <v>324.39685161791857</v>
      </c>
      <c r="P14" s="10"/>
    </row>
    <row r="15" spans="1:133">
      <c r="A15" s="12"/>
      <c r="B15" s="44">
        <v>521</v>
      </c>
      <c r="C15" s="20" t="s">
        <v>26</v>
      </c>
      <c r="D15" s="46">
        <v>32677765</v>
      </c>
      <c r="E15" s="46">
        <v>159181</v>
      </c>
      <c r="F15" s="46">
        <v>0</v>
      </c>
      <c r="G15" s="46">
        <v>975947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33812893</v>
      </c>
      <c r="O15" s="47">
        <f t="shared" si="1"/>
        <v>298.69782952447417</v>
      </c>
      <c r="P15" s="9"/>
    </row>
    <row r="16" spans="1:133">
      <c r="A16" s="12"/>
      <c r="B16" s="44">
        <v>524</v>
      </c>
      <c r="C16" s="20" t="s">
        <v>27</v>
      </c>
      <c r="D16" s="46">
        <v>0</v>
      </c>
      <c r="E16" s="46">
        <v>1689929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1689929</v>
      </c>
      <c r="O16" s="47">
        <f t="shared" si="1"/>
        <v>14.92856953560481</v>
      </c>
      <c r="P16" s="9"/>
    </row>
    <row r="17" spans="1:119">
      <c r="A17" s="12"/>
      <c r="B17" s="44">
        <v>529</v>
      </c>
      <c r="C17" s="20" t="s">
        <v>28</v>
      </c>
      <c r="D17" s="46">
        <v>1219226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1219226</v>
      </c>
      <c r="O17" s="47">
        <f t="shared" si="1"/>
        <v>10.770452557839596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2305966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2305966</v>
      </c>
      <c r="O18" s="43">
        <f t="shared" si="1"/>
        <v>20.370544429819525</v>
      </c>
      <c r="P18" s="10"/>
    </row>
    <row r="19" spans="1:119">
      <c r="A19" s="12"/>
      <c r="B19" s="44">
        <v>538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2305966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2305966</v>
      </c>
      <c r="O19" s="47">
        <f t="shared" si="1"/>
        <v>20.370544429819525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SUM(D21:D21)</f>
        <v>0</v>
      </c>
      <c r="E20" s="31">
        <f t="shared" si="6"/>
        <v>4738233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4738233</v>
      </c>
      <c r="O20" s="43">
        <f t="shared" si="1"/>
        <v>41.856812218973332</v>
      </c>
      <c r="P20" s="10"/>
    </row>
    <row r="21" spans="1:119">
      <c r="A21" s="12"/>
      <c r="B21" s="44">
        <v>541</v>
      </c>
      <c r="C21" s="20" t="s">
        <v>59</v>
      </c>
      <c r="D21" s="46">
        <v>0</v>
      </c>
      <c r="E21" s="46">
        <v>4738233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4738233</v>
      </c>
      <c r="O21" s="47">
        <f t="shared" si="1"/>
        <v>41.856812218973332</v>
      </c>
      <c r="P21" s="9"/>
    </row>
    <row r="22" spans="1:119" ht="15.75">
      <c r="A22" s="28" t="s">
        <v>60</v>
      </c>
      <c r="B22" s="29"/>
      <c r="C22" s="30"/>
      <c r="D22" s="31">
        <f t="shared" ref="D22:M22" si="7">SUM(D23:D23)</f>
        <v>0</v>
      </c>
      <c r="E22" s="31">
        <f t="shared" si="7"/>
        <v>136161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136161</v>
      </c>
      <c r="O22" s="43">
        <f t="shared" si="1"/>
        <v>1.2028250633828323</v>
      </c>
      <c r="P22" s="10"/>
    </row>
    <row r="23" spans="1:119">
      <c r="A23" s="12"/>
      <c r="B23" s="44">
        <v>569</v>
      </c>
      <c r="C23" s="20" t="s">
        <v>61</v>
      </c>
      <c r="D23" s="46">
        <v>0</v>
      </c>
      <c r="E23" s="46">
        <v>136161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136161</v>
      </c>
      <c r="O23" s="47">
        <f t="shared" si="1"/>
        <v>1.2028250633828323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SUM(D25:D26)</f>
        <v>8948052</v>
      </c>
      <c r="E24" s="31">
        <f t="shared" si="8"/>
        <v>581641</v>
      </c>
      <c r="F24" s="31">
        <f t="shared" si="8"/>
        <v>0</v>
      </c>
      <c r="G24" s="31">
        <f t="shared" si="8"/>
        <v>4089549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13619242</v>
      </c>
      <c r="O24" s="43">
        <f t="shared" si="1"/>
        <v>120.310262276835</v>
      </c>
      <c r="P24" s="9"/>
    </row>
    <row r="25" spans="1:119">
      <c r="A25" s="12"/>
      <c r="B25" s="44">
        <v>572</v>
      </c>
      <c r="C25" s="20" t="s">
        <v>62</v>
      </c>
      <c r="D25" s="46">
        <v>5041321</v>
      </c>
      <c r="E25" s="46">
        <v>581641</v>
      </c>
      <c r="F25" s="46">
        <v>0</v>
      </c>
      <c r="G25" s="46">
        <v>4089549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9712511</v>
      </c>
      <c r="O25" s="47">
        <f t="shared" si="1"/>
        <v>85.798809197798604</v>
      </c>
      <c r="P25" s="9"/>
    </row>
    <row r="26" spans="1:119">
      <c r="A26" s="12"/>
      <c r="B26" s="44">
        <v>574</v>
      </c>
      <c r="C26" s="20" t="s">
        <v>44</v>
      </c>
      <c r="D26" s="46">
        <v>3906731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3906731</v>
      </c>
      <c r="O26" s="47">
        <f t="shared" si="1"/>
        <v>34.511453079036407</v>
      </c>
      <c r="P26" s="9"/>
    </row>
    <row r="27" spans="1:119" ht="15.75">
      <c r="A27" s="28" t="s">
        <v>63</v>
      </c>
      <c r="B27" s="29"/>
      <c r="C27" s="30"/>
      <c r="D27" s="31">
        <f t="shared" ref="D27:M27" si="9">SUM(D28:D28)</f>
        <v>8803696</v>
      </c>
      <c r="E27" s="31">
        <f t="shared" si="9"/>
        <v>1484979</v>
      </c>
      <c r="F27" s="31">
        <f t="shared" si="9"/>
        <v>0</v>
      </c>
      <c r="G27" s="31">
        <f t="shared" si="9"/>
        <v>9236416</v>
      </c>
      <c r="H27" s="31">
        <f t="shared" si="9"/>
        <v>0</v>
      </c>
      <c r="I27" s="31">
        <f t="shared" si="9"/>
        <v>454759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19979850</v>
      </c>
      <c r="O27" s="43">
        <f t="shared" si="1"/>
        <v>176.49888251870567</v>
      </c>
      <c r="P27" s="9"/>
    </row>
    <row r="28" spans="1:119" ht="15.75" thickBot="1">
      <c r="A28" s="12"/>
      <c r="B28" s="44">
        <v>581</v>
      </c>
      <c r="C28" s="20" t="s">
        <v>64</v>
      </c>
      <c r="D28" s="46">
        <v>8803696</v>
      </c>
      <c r="E28" s="46">
        <v>1484979</v>
      </c>
      <c r="F28" s="46">
        <v>0</v>
      </c>
      <c r="G28" s="46">
        <v>9236416</v>
      </c>
      <c r="H28" s="46">
        <v>0</v>
      </c>
      <c r="I28" s="46">
        <v>454759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19979850</v>
      </c>
      <c r="O28" s="47">
        <f t="shared" si="1"/>
        <v>176.49888251870567</v>
      </c>
      <c r="P28" s="9"/>
    </row>
    <row r="29" spans="1:119" ht="16.5" thickBot="1">
      <c r="A29" s="14" t="s">
        <v>10</v>
      </c>
      <c r="B29" s="23"/>
      <c r="C29" s="22"/>
      <c r="D29" s="15">
        <f>SUM(D5,D14,D18,D20,D22,D24,D27)</f>
        <v>67287746</v>
      </c>
      <c r="E29" s="15">
        <f t="shared" ref="E29:M29" si="10">SUM(E5,E14,E18,E20,E22,E24,E27)</f>
        <v>9923680</v>
      </c>
      <c r="F29" s="15">
        <f t="shared" si="10"/>
        <v>16905759</v>
      </c>
      <c r="G29" s="15">
        <f t="shared" si="10"/>
        <v>15445370</v>
      </c>
      <c r="H29" s="15">
        <f t="shared" si="10"/>
        <v>0</v>
      </c>
      <c r="I29" s="15">
        <f t="shared" si="10"/>
        <v>2760725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4"/>
        <v>112323280</v>
      </c>
      <c r="O29" s="37">
        <f t="shared" si="1"/>
        <v>992.2463582477186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75</v>
      </c>
      <c r="M31" s="163"/>
      <c r="N31" s="163"/>
      <c r="O31" s="41">
        <v>113201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18942307</v>
      </c>
      <c r="E5" s="26">
        <f t="shared" si="0"/>
        <v>2408741</v>
      </c>
      <c r="F5" s="26">
        <f t="shared" si="0"/>
        <v>19297678</v>
      </c>
      <c r="G5" s="26">
        <f t="shared" si="0"/>
        <v>2321328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42970054</v>
      </c>
      <c r="O5" s="32">
        <f t="shared" ref="O5:O28" si="1">(N5/O$30)</f>
        <v>383.66804764370795</v>
      </c>
      <c r="P5" s="6"/>
    </row>
    <row r="6" spans="1:133">
      <c r="A6" s="12"/>
      <c r="B6" s="44">
        <v>511</v>
      </c>
      <c r="C6" s="20" t="s">
        <v>19</v>
      </c>
      <c r="D6" s="46">
        <v>816437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816437</v>
      </c>
      <c r="O6" s="47">
        <f t="shared" si="1"/>
        <v>7.2897462454686694</v>
      </c>
      <c r="P6" s="9"/>
    </row>
    <row r="7" spans="1:133">
      <c r="A7" s="12"/>
      <c r="B7" s="44">
        <v>512</v>
      </c>
      <c r="C7" s="20" t="s">
        <v>20</v>
      </c>
      <c r="D7" s="46">
        <v>6202951</v>
      </c>
      <c r="E7" s="46">
        <v>0</v>
      </c>
      <c r="F7" s="46">
        <v>0</v>
      </c>
      <c r="G7" s="46">
        <v>2291328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8494279</v>
      </c>
      <c r="O7" s="47">
        <f t="shared" si="1"/>
        <v>75.843131127341564</v>
      </c>
      <c r="P7" s="9"/>
    </row>
    <row r="8" spans="1:133">
      <c r="A8" s="12"/>
      <c r="B8" s="44">
        <v>513</v>
      </c>
      <c r="C8" s="20" t="s">
        <v>21</v>
      </c>
      <c r="D8" s="46">
        <v>2440913</v>
      </c>
      <c r="E8" s="46">
        <v>2408741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4849654</v>
      </c>
      <c r="O8" s="47">
        <f t="shared" si="1"/>
        <v>43.301255379560352</v>
      </c>
      <c r="P8" s="9"/>
    </row>
    <row r="9" spans="1:133">
      <c r="A9" s="12"/>
      <c r="B9" s="44">
        <v>514</v>
      </c>
      <c r="C9" s="20" t="s">
        <v>22</v>
      </c>
      <c r="D9" s="46">
        <v>749108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749108</v>
      </c>
      <c r="O9" s="47">
        <f t="shared" si="1"/>
        <v>6.6885837247093702</v>
      </c>
      <c r="P9" s="9"/>
    </row>
    <row r="10" spans="1:133">
      <c r="A10" s="12"/>
      <c r="B10" s="44">
        <v>515</v>
      </c>
      <c r="C10" s="20" t="s">
        <v>67</v>
      </c>
      <c r="D10" s="46">
        <v>358152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358152</v>
      </c>
      <c r="O10" s="47">
        <f t="shared" si="1"/>
        <v>3.1978428186217611</v>
      </c>
      <c r="P10" s="9"/>
    </row>
    <row r="11" spans="1:133">
      <c r="A11" s="12"/>
      <c r="B11" s="44">
        <v>516</v>
      </c>
      <c r="C11" s="20" t="s">
        <v>43</v>
      </c>
      <c r="D11" s="46">
        <v>2239011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2239011</v>
      </c>
      <c r="O11" s="47">
        <f t="shared" si="1"/>
        <v>19.991526634404185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19297678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19297678</v>
      </c>
      <c r="O12" s="47">
        <f t="shared" si="1"/>
        <v>172.30377328166574</v>
      </c>
      <c r="P12" s="9"/>
    </row>
    <row r="13" spans="1:133">
      <c r="A13" s="12"/>
      <c r="B13" s="44">
        <v>519</v>
      </c>
      <c r="C13" s="20" t="s">
        <v>57</v>
      </c>
      <c r="D13" s="46">
        <v>6135735</v>
      </c>
      <c r="E13" s="46">
        <v>0</v>
      </c>
      <c r="F13" s="46">
        <v>0</v>
      </c>
      <c r="G13" s="46">
        <v>30000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6165735</v>
      </c>
      <c r="O13" s="47">
        <f t="shared" si="1"/>
        <v>55.052188431936287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34018248</v>
      </c>
      <c r="E14" s="31">
        <f t="shared" si="3"/>
        <v>2165099</v>
      </c>
      <c r="F14" s="31">
        <f t="shared" si="3"/>
        <v>0</v>
      </c>
      <c r="G14" s="31">
        <f t="shared" si="3"/>
        <v>1122852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8" si="4">SUM(D14:M14)</f>
        <v>37306199</v>
      </c>
      <c r="O14" s="43">
        <f t="shared" si="1"/>
        <v>333.09701066090469</v>
      </c>
      <c r="P14" s="10"/>
    </row>
    <row r="15" spans="1:133">
      <c r="A15" s="12"/>
      <c r="B15" s="44">
        <v>521</v>
      </c>
      <c r="C15" s="20" t="s">
        <v>26</v>
      </c>
      <c r="D15" s="46">
        <v>32592533</v>
      </c>
      <c r="E15" s="46">
        <v>650319</v>
      </c>
      <c r="F15" s="46">
        <v>0</v>
      </c>
      <c r="G15" s="46">
        <v>1122852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34365704</v>
      </c>
      <c r="O15" s="47">
        <f t="shared" si="1"/>
        <v>306.84212218075322</v>
      </c>
      <c r="P15" s="9"/>
    </row>
    <row r="16" spans="1:133">
      <c r="A16" s="12"/>
      <c r="B16" s="44">
        <v>524</v>
      </c>
      <c r="C16" s="20" t="s">
        <v>27</v>
      </c>
      <c r="D16" s="46">
        <v>0</v>
      </c>
      <c r="E16" s="46">
        <v>1514780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1514780</v>
      </c>
      <c r="O16" s="47">
        <f t="shared" si="1"/>
        <v>13.525062947552636</v>
      </c>
      <c r="P16" s="9"/>
    </row>
    <row r="17" spans="1:119">
      <c r="A17" s="12"/>
      <c r="B17" s="44">
        <v>529</v>
      </c>
      <c r="C17" s="20" t="s">
        <v>28</v>
      </c>
      <c r="D17" s="46">
        <v>1425715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1425715</v>
      </c>
      <c r="O17" s="47">
        <f t="shared" si="1"/>
        <v>12.729825532598797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SUM(D19:D19)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2389115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2389115</v>
      </c>
      <c r="O18" s="43">
        <f t="shared" si="1"/>
        <v>21.331764852943802</v>
      </c>
      <c r="P18" s="10"/>
    </row>
    <row r="19" spans="1:119">
      <c r="A19" s="12"/>
      <c r="B19" s="44">
        <v>538</v>
      </c>
      <c r="C19" s="20" t="s">
        <v>58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2389115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2389115</v>
      </c>
      <c r="O19" s="47">
        <f t="shared" si="1"/>
        <v>21.331764852943802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SUM(D21:D21)</f>
        <v>0</v>
      </c>
      <c r="E20" s="31">
        <f t="shared" si="6"/>
        <v>4537599</v>
      </c>
      <c r="F20" s="31">
        <f t="shared" si="6"/>
        <v>0</v>
      </c>
      <c r="G20" s="31">
        <f t="shared" si="6"/>
        <v>-38499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4499100</v>
      </c>
      <c r="O20" s="43">
        <f t="shared" si="1"/>
        <v>40.171253058090322</v>
      </c>
      <c r="P20" s="10"/>
    </row>
    <row r="21" spans="1:119">
      <c r="A21" s="12"/>
      <c r="B21" s="44">
        <v>541</v>
      </c>
      <c r="C21" s="20" t="s">
        <v>59</v>
      </c>
      <c r="D21" s="46">
        <v>0</v>
      </c>
      <c r="E21" s="46">
        <v>4537599</v>
      </c>
      <c r="F21" s="46">
        <v>0</v>
      </c>
      <c r="G21" s="46">
        <v>-38499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4499100</v>
      </c>
      <c r="O21" s="47">
        <f t="shared" si="1"/>
        <v>40.171253058090322</v>
      </c>
      <c r="P21" s="9"/>
    </row>
    <row r="22" spans="1:119" ht="15.75">
      <c r="A22" s="28" t="s">
        <v>60</v>
      </c>
      <c r="B22" s="29"/>
      <c r="C22" s="30"/>
      <c r="D22" s="31">
        <f t="shared" ref="D22:M22" si="7">SUM(D23:D23)</f>
        <v>0</v>
      </c>
      <c r="E22" s="31">
        <f t="shared" si="7"/>
        <v>396982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396982</v>
      </c>
      <c r="O22" s="43">
        <f t="shared" si="1"/>
        <v>3.5445454383113986</v>
      </c>
      <c r="P22" s="10"/>
    </row>
    <row r="23" spans="1:119">
      <c r="A23" s="12"/>
      <c r="B23" s="44">
        <v>569</v>
      </c>
      <c r="C23" s="20" t="s">
        <v>61</v>
      </c>
      <c r="D23" s="46">
        <v>0</v>
      </c>
      <c r="E23" s="46">
        <v>396982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396982</v>
      </c>
      <c r="O23" s="47">
        <f t="shared" si="1"/>
        <v>3.5445454383113986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5169213</v>
      </c>
      <c r="E24" s="31">
        <f t="shared" si="8"/>
        <v>385250</v>
      </c>
      <c r="F24" s="31">
        <f t="shared" si="8"/>
        <v>0</v>
      </c>
      <c r="G24" s="31">
        <f t="shared" si="8"/>
        <v>1227953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6782416</v>
      </c>
      <c r="O24" s="43">
        <f t="shared" si="1"/>
        <v>60.558367113698459</v>
      </c>
      <c r="P24" s="9"/>
    </row>
    <row r="25" spans="1:119">
      <c r="A25" s="12"/>
      <c r="B25" s="44">
        <v>572</v>
      </c>
      <c r="C25" s="20" t="s">
        <v>62</v>
      </c>
      <c r="D25" s="46">
        <v>5169213</v>
      </c>
      <c r="E25" s="46">
        <v>385250</v>
      </c>
      <c r="F25" s="46">
        <v>0</v>
      </c>
      <c r="G25" s="46">
        <v>1227953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6782416</v>
      </c>
      <c r="O25" s="47">
        <f t="shared" si="1"/>
        <v>60.558367113698459</v>
      </c>
      <c r="P25" s="9"/>
    </row>
    <row r="26" spans="1:119" ht="15.75">
      <c r="A26" s="28" t="s">
        <v>63</v>
      </c>
      <c r="B26" s="29"/>
      <c r="C26" s="30"/>
      <c r="D26" s="31">
        <f t="shared" ref="D26:M26" si="9">SUM(D27:D27)</f>
        <v>14039104</v>
      </c>
      <c r="E26" s="31">
        <f t="shared" si="9"/>
        <v>1241615</v>
      </c>
      <c r="F26" s="31">
        <f t="shared" si="9"/>
        <v>0</v>
      </c>
      <c r="G26" s="31">
        <f t="shared" si="9"/>
        <v>6611390</v>
      </c>
      <c r="H26" s="31">
        <f t="shared" si="9"/>
        <v>0</v>
      </c>
      <c r="I26" s="31">
        <f t="shared" si="9"/>
        <v>444022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22336131</v>
      </c>
      <c r="O26" s="43">
        <f t="shared" si="1"/>
        <v>199.43330238039965</v>
      </c>
      <c r="P26" s="9"/>
    </row>
    <row r="27" spans="1:119" ht="15.75" thickBot="1">
      <c r="A27" s="12"/>
      <c r="B27" s="44">
        <v>581</v>
      </c>
      <c r="C27" s="20" t="s">
        <v>64</v>
      </c>
      <c r="D27" s="46">
        <v>14039104</v>
      </c>
      <c r="E27" s="46">
        <v>1241615</v>
      </c>
      <c r="F27" s="46">
        <v>0</v>
      </c>
      <c r="G27" s="46">
        <v>6611390</v>
      </c>
      <c r="H27" s="46">
        <v>0</v>
      </c>
      <c r="I27" s="46">
        <v>444022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22336131</v>
      </c>
      <c r="O27" s="47">
        <f t="shared" si="1"/>
        <v>199.43330238039965</v>
      </c>
      <c r="P27" s="9"/>
    </row>
    <row r="28" spans="1:119" ht="16.5" thickBot="1">
      <c r="A28" s="14" t="s">
        <v>10</v>
      </c>
      <c r="B28" s="23"/>
      <c r="C28" s="22"/>
      <c r="D28" s="15">
        <f>SUM(D5,D14,D18,D20,D22,D24,D26)</f>
        <v>72168872</v>
      </c>
      <c r="E28" s="15">
        <f t="shared" ref="E28:M28" si="10">SUM(E5,E14,E18,E20,E22,E24,E26)</f>
        <v>11135286</v>
      </c>
      <c r="F28" s="15">
        <f t="shared" si="10"/>
        <v>19297678</v>
      </c>
      <c r="G28" s="15">
        <f t="shared" si="10"/>
        <v>11245024</v>
      </c>
      <c r="H28" s="15">
        <f t="shared" si="10"/>
        <v>0</v>
      </c>
      <c r="I28" s="15">
        <f t="shared" si="10"/>
        <v>2833137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116679997</v>
      </c>
      <c r="O28" s="37">
        <f t="shared" si="1"/>
        <v>1041.8042911480561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73</v>
      </c>
      <c r="M30" s="163"/>
      <c r="N30" s="163"/>
      <c r="O30" s="41">
        <v>111998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17857597</v>
      </c>
      <c r="E5" s="26">
        <f t="shared" si="0"/>
        <v>1546074</v>
      </c>
      <c r="F5" s="26">
        <f t="shared" si="0"/>
        <v>12817615</v>
      </c>
      <c r="G5" s="26">
        <f t="shared" si="0"/>
        <v>5184126</v>
      </c>
      <c r="H5" s="26">
        <f t="shared" si="0"/>
        <v>0</v>
      </c>
      <c r="I5" s="26">
        <f t="shared" si="0"/>
        <v>225714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37631126</v>
      </c>
      <c r="O5" s="32">
        <f t="shared" ref="O5:O28" si="1">(N5/O$30)</f>
        <v>342.25360387809116</v>
      </c>
      <c r="P5" s="6"/>
    </row>
    <row r="6" spans="1:133">
      <c r="A6" s="12"/>
      <c r="B6" s="44">
        <v>511</v>
      </c>
      <c r="C6" s="20" t="s">
        <v>19</v>
      </c>
      <c r="D6" s="46">
        <v>530979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530979</v>
      </c>
      <c r="O6" s="47">
        <f t="shared" si="1"/>
        <v>4.8292330219825192</v>
      </c>
      <c r="P6" s="9"/>
    </row>
    <row r="7" spans="1:133">
      <c r="A7" s="12"/>
      <c r="B7" s="44">
        <v>512</v>
      </c>
      <c r="C7" s="20" t="s">
        <v>20</v>
      </c>
      <c r="D7" s="46">
        <v>5474935</v>
      </c>
      <c r="E7" s="46">
        <v>0</v>
      </c>
      <c r="F7" s="46">
        <v>0</v>
      </c>
      <c r="G7" s="46">
        <v>5177958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10652893</v>
      </c>
      <c r="O7" s="47">
        <f t="shared" si="1"/>
        <v>96.88764085820047</v>
      </c>
      <c r="P7" s="9"/>
    </row>
    <row r="8" spans="1:133">
      <c r="A8" s="12"/>
      <c r="B8" s="44">
        <v>513</v>
      </c>
      <c r="C8" s="20" t="s">
        <v>21</v>
      </c>
      <c r="D8" s="46">
        <v>4881269</v>
      </c>
      <c r="E8" s="46">
        <v>1546074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6427343</v>
      </c>
      <c r="O8" s="47">
        <f t="shared" si="1"/>
        <v>58.456430591809081</v>
      </c>
      <c r="P8" s="9"/>
    </row>
    <row r="9" spans="1:133">
      <c r="A9" s="12"/>
      <c r="B9" s="44">
        <v>514</v>
      </c>
      <c r="C9" s="20" t="s">
        <v>22</v>
      </c>
      <c r="D9" s="46">
        <v>567018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567018</v>
      </c>
      <c r="O9" s="47">
        <f t="shared" si="1"/>
        <v>5.1570063028076145</v>
      </c>
      <c r="P9" s="9"/>
    </row>
    <row r="10" spans="1:133">
      <c r="A10" s="12"/>
      <c r="B10" s="44">
        <v>515</v>
      </c>
      <c r="C10" s="20" t="s">
        <v>67</v>
      </c>
      <c r="D10" s="46">
        <v>347926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347926</v>
      </c>
      <c r="O10" s="47">
        <f t="shared" si="1"/>
        <v>3.1643732207983555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12817615</v>
      </c>
      <c r="G11" s="46">
        <v>0</v>
      </c>
      <c r="H11" s="46">
        <v>0</v>
      </c>
      <c r="I11" s="46">
        <v>225714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13043329</v>
      </c>
      <c r="O11" s="47">
        <f t="shared" si="1"/>
        <v>118.62856181389891</v>
      </c>
      <c r="P11" s="9"/>
    </row>
    <row r="12" spans="1:133">
      <c r="A12" s="12"/>
      <c r="B12" s="44">
        <v>519</v>
      </c>
      <c r="C12" s="20" t="s">
        <v>57</v>
      </c>
      <c r="D12" s="46">
        <v>6055470</v>
      </c>
      <c r="E12" s="46">
        <v>0</v>
      </c>
      <c r="F12" s="46">
        <v>0</v>
      </c>
      <c r="G12" s="46">
        <v>6168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6061638</v>
      </c>
      <c r="O12" s="47">
        <f t="shared" si="1"/>
        <v>55.130358068594191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33878091</v>
      </c>
      <c r="E13" s="31">
        <f t="shared" si="3"/>
        <v>1723787</v>
      </c>
      <c r="F13" s="31">
        <f t="shared" si="3"/>
        <v>0</v>
      </c>
      <c r="G13" s="31">
        <f t="shared" si="3"/>
        <v>23385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35625263</v>
      </c>
      <c r="O13" s="43">
        <f t="shared" si="1"/>
        <v>324.01035915998943</v>
      </c>
      <c r="P13" s="10"/>
    </row>
    <row r="14" spans="1:133">
      <c r="A14" s="12"/>
      <c r="B14" s="44">
        <v>521</v>
      </c>
      <c r="C14" s="20" t="s">
        <v>26</v>
      </c>
      <c r="D14" s="46">
        <v>32571836</v>
      </c>
      <c r="E14" s="46">
        <v>204502</v>
      </c>
      <c r="F14" s="46">
        <v>0</v>
      </c>
      <c r="G14" s="46">
        <v>23385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32799723</v>
      </c>
      <c r="O14" s="47">
        <f t="shared" si="1"/>
        <v>298.31218451855824</v>
      </c>
      <c r="P14" s="9"/>
    </row>
    <row r="15" spans="1:133">
      <c r="A15" s="12"/>
      <c r="B15" s="44">
        <v>524</v>
      </c>
      <c r="C15" s="20" t="s">
        <v>27</v>
      </c>
      <c r="D15" s="46">
        <v>0</v>
      </c>
      <c r="E15" s="46">
        <v>1519285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1519285</v>
      </c>
      <c r="O15" s="47">
        <f t="shared" si="1"/>
        <v>13.817837036498076</v>
      </c>
      <c r="P15" s="9"/>
    </row>
    <row r="16" spans="1:133">
      <c r="A16" s="12"/>
      <c r="B16" s="44">
        <v>529</v>
      </c>
      <c r="C16" s="20" t="s">
        <v>28</v>
      </c>
      <c r="D16" s="46">
        <v>1306255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1306255</v>
      </c>
      <c r="O16" s="47">
        <f t="shared" si="1"/>
        <v>11.880337604933107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2211718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2211718</v>
      </c>
      <c r="O17" s="43">
        <f t="shared" si="1"/>
        <v>20.115487808205472</v>
      </c>
      <c r="P17" s="10"/>
    </row>
    <row r="18" spans="1:119">
      <c r="A18" s="12"/>
      <c r="B18" s="44">
        <v>538</v>
      </c>
      <c r="C18" s="20" t="s">
        <v>58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2211718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2211718</v>
      </c>
      <c r="O18" s="47">
        <f t="shared" si="1"/>
        <v>20.115487808205472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4828672</v>
      </c>
      <c r="F19" s="31">
        <f t="shared" si="6"/>
        <v>0</v>
      </c>
      <c r="G19" s="31">
        <f t="shared" si="6"/>
        <v>30700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4859372</v>
      </c>
      <c r="O19" s="43">
        <f t="shared" si="1"/>
        <v>44.195796309265035</v>
      </c>
      <c r="P19" s="10"/>
    </row>
    <row r="20" spans="1:119">
      <c r="A20" s="12"/>
      <c r="B20" s="44">
        <v>541</v>
      </c>
      <c r="C20" s="20" t="s">
        <v>59</v>
      </c>
      <c r="D20" s="46">
        <v>0</v>
      </c>
      <c r="E20" s="46">
        <v>4828672</v>
      </c>
      <c r="F20" s="46">
        <v>0</v>
      </c>
      <c r="G20" s="46">
        <v>30700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4859372</v>
      </c>
      <c r="O20" s="47">
        <f t="shared" si="1"/>
        <v>44.195796309265035</v>
      </c>
      <c r="P20" s="9"/>
    </row>
    <row r="21" spans="1:119" ht="15.75">
      <c r="A21" s="28" t="s">
        <v>60</v>
      </c>
      <c r="B21" s="29"/>
      <c r="C21" s="30"/>
      <c r="D21" s="31">
        <f t="shared" ref="D21:M21" si="7">SUM(D22:D22)</f>
        <v>0</v>
      </c>
      <c r="E21" s="31">
        <f t="shared" si="7"/>
        <v>176603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176603</v>
      </c>
      <c r="O21" s="43">
        <f t="shared" si="1"/>
        <v>1.6061973060727051</v>
      </c>
      <c r="P21" s="10"/>
    </row>
    <row r="22" spans="1:119">
      <c r="A22" s="12"/>
      <c r="B22" s="44">
        <v>569</v>
      </c>
      <c r="C22" s="20" t="s">
        <v>61</v>
      </c>
      <c r="D22" s="46">
        <v>0</v>
      </c>
      <c r="E22" s="46">
        <v>176603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176603</v>
      </c>
      <c r="O22" s="47">
        <f t="shared" si="1"/>
        <v>1.6061973060727051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SUM(D24:D25)</f>
        <v>4866583</v>
      </c>
      <c r="E23" s="31">
        <f t="shared" si="8"/>
        <v>436648</v>
      </c>
      <c r="F23" s="31">
        <f t="shared" si="8"/>
        <v>0</v>
      </c>
      <c r="G23" s="31">
        <f t="shared" si="8"/>
        <v>438999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5742230</v>
      </c>
      <c r="O23" s="43">
        <f t="shared" si="1"/>
        <v>52.225354930832829</v>
      </c>
      <c r="P23" s="9"/>
    </row>
    <row r="24" spans="1:119">
      <c r="A24" s="12"/>
      <c r="B24" s="44">
        <v>572</v>
      </c>
      <c r="C24" s="20" t="s">
        <v>62</v>
      </c>
      <c r="D24" s="46">
        <v>4866583</v>
      </c>
      <c r="E24" s="46">
        <v>427148</v>
      </c>
      <c r="F24" s="46">
        <v>0</v>
      </c>
      <c r="G24" s="46">
        <v>438999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5732730</v>
      </c>
      <c r="O24" s="47">
        <f t="shared" si="1"/>
        <v>52.13895280625006</v>
      </c>
      <c r="P24" s="9"/>
    </row>
    <row r="25" spans="1:119">
      <c r="A25" s="12"/>
      <c r="B25" s="44">
        <v>579</v>
      </c>
      <c r="C25" s="20" t="s">
        <v>68</v>
      </c>
      <c r="D25" s="46">
        <v>0</v>
      </c>
      <c r="E25" s="46">
        <v>9500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9500</v>
      </c>
      <c r="O25" s="47">
        <f t="shared" si="1"/>
        <v>8.6402124582768691E-2</v>
      </c>
      <c r="P25" s="9"/>
    </row>
    <row r="26" spans="1:119" ht="15.75">
      <c r="A26" s="28" t="s">
        <v>63</v>
      </c>
      <c r="B26" s="29"/>
      <c r="C26" s="30"/>
      <c r="D26" s="31">
        <f t="shared" ref="D26:M26" si="9">SUM(D27:D27)</f>
        <v>6444977</v>
      </c>
      <c r="E26" s="31">
        <f t="shared" si="9"/>
        <v>1226855</v>
      </c>
      <c r="F26" s="31">
        <f t="shared" si="9"/>
        <v>0</v>
      </c>
      <c r="G26" s="31">
        <f t="shared" si="9"/>
        <v>5829829</v>
      </c>
      <c r="H26" s="31">
        <f t="shared" si="9"/>
        <v>0</v>
      </c>
      <c r="I26" s="31">
        <f t="shared" si="9"/>
        <v>435314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13936975</v>
      </c>
      <c r="O26" s="43">
        <f t="shared" si="1"/>
        <v>126.7562368691508</v>
      </c>
      <c r="P26" s="9"/>
    </row>
    <row r="27" spans="1:119" ht="15.75" thickBot="1">
      <c r="A27" s="12"/>
      <c r="B27" s="44">
        <v>581</v>
      </c>
      <c r="C27" s="20" t="s">
        <v>64</v>
      </c>
      <c r="D27" s="46">
        <v>6444977</v>
      </c>
      <c r="E27" s="46">
        <v>1226855</v>
      </c>
      <c r="F27" s="46">
        <v>0</v>
      </c>
      <c r="G27" s="46">
        <v>5829829</v>
      </c>
      <c r="H27" s="46">
        <v>0</v>
      </c>
      <c r="I27" s="46">
        <v>435314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13936975</v>
      </c>
      <c r="O27" s="47">
        <f t="shared" si="1"/>
        <v>126.7562368691508</v>
      </c>
      <c r="P27" s="9"/>
    </row>
    <row r="28" spans="1:119" ht="16.5" thickBot="1">
      <c r="A28" s="14" t="s">
        <v>10</v>
      </c>
      <c r="B28" s="23"/>
      <c r="C28" s="22"/>
      <c r="D28" s="15">
        <f>SUM(D5,D13,D17,D19,D21,D23,D26)</f>
        <v>63047248</v>
      </c>
      <c r="E28" s="15">
        <f t="shared" ref="E28:M28" si="10">SUM(E5,E13,E17,E19,E21,E23,E26)</f>
        <v>9938639</v>
      </c>
      <c r="F28" s="15">
        <f t="shared" si="10"/>
        <v>12817615</v>
      </c>
      <c r="G28" s="15">
        <f t="shared" si="10"/>
        <v>11507039</v>
      </c>
      <c r="H28" s="15">
        <f t="shared" si="10"/>
        <v>0</v>
      </c>
      <c r="I28" s="15">
        <f t="shared" si="10"/>
        <v>2872746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100183287</v>
      </c>
      <c r="O28" s="37">
        <f t="shared" si="1"/>
        <v>911.16303626160743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69</v>
      </c>
      <c r="M30" s="163"/>
      <c r="N30" s="163"/>
      <c r="O30" s="41">
        <v>109951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2024-11-16T23:29:39Z</cp:lastPrinted>
  <dcterms:created xsi:type="dcterms:W3CDTF">2000-08-31T21:26:31Z</dcterms:created>
  <dcterms:modified xsi:type="dcterms:W3CDTF">2025-04-14T21:40:44Z</dcterms:modified>
</cp:coreProperties>
</file>