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4" documentId="11_678B7ECBAC0E02A2E0CCF7C4060C607002CB090F" xr6:coauthVersionLast="47" xr6:coauthVersionMax="47" xr10:uidLastSave="{8C3458FF-FF3C-412B-8F08-1884EDD5FDEB}"/>
  <bookViews>
    <workbookView xWindow="-120" yWindow="-120" windowWidth="29040" windowHeight="15720" tabRatio="786" xr2:uid="{00000000-000D-0000-FFFF-FFFF00000000}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'2008'!$A$1:$O$46</definedName>
    <definedName name="_xlnm.Print_Area" localSheetId="13">'2009'!$A$1:$O$53</definedName>
    <definedName name="_xlnm.Print_Area" localSheetId="12">'2010'!$A$1:$O$45</definedName>
    <definedName name="_xlnm.Print_Area" localSheetId="11">'2011'!$A$1:$O$49</definedName>
    <definedName name="_xlnm.Print_Area" localSheetId="10">'2012'!$A$1:$O$46</definedName>
    <definedName name="_xlnm.Print_Area" localSheetId="9">'2013'!$A$1:$O$48</definedName>
    <definedName name="_xlnm.Print_Area" localSheetId="8">'2014'!$A$1:$O$41</definedName>
    <definedName name="_xlnm.Print_Area" localSheetId="7">'2015'!$A$1:$O$42</definedName>
    <definedName name="_xlnm.Print_Area" localSheetId="6">'2016'!$A$1:$O$42</definedName>
    <definedName name="_xlnm.Print_Area" localSheetId="5">'2017'!$A$1:$O$43</definedName>
    <definedName name="_xlnm.Print_Area" localSheetId="4">'2018'!$A$1:$O$46</definedName>
    <definedName name="_xlnm.Print_Area" localSheetId="3">'2019'!$A$1:$O$33</definedName>
    <definedName name="_xlnm.Print_Area" localSheetId="2">'2020'!$A$1:$O$35</definedName>
    <definedName name="_xlnm.Print_Area" localSheetId="1">'2021'!$A$1:$P$52</definedName>
    <definedName name="_xlnm.Print_Area" localSheetId="0">'2022'!$A$1:$P$47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47" l="1"/>
  <c r="F43" i="47"/>
  <c r="G43" i="47"/>
  <c r="H43" i="47"/>
  <c r="I43" i="47"/>
  <c r="J43" i="47"/>
  <c r="K43" i="47"/>
  <c r="L43" i="47"/>
  <c r="M43" i="47"/>
  <c r="N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0" i="46"/>
  <c r="P20" i="46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6" i="46" s="1"/>
  <c r="P46" i="46" s="1"/>
  <c r="O45" i="46"/>
  <c r="P45" i="46"/>
  <c r="O44" i="46"/>
  <c r="P44" i="46"/>
  <c r="O43" i="46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40" i="46" s="1"/>
  <c r="P40" i="46" s="1"/>
  <c r="O39" i="46"/>
  <c r="P39" i="46"/>
  <c r="N38" i="46"/>
  <c r="M38" i="46"/>
  <c r="O38" i="46" s="1"/>
  <c r="P38" i="46" s="1"/>
  <c r="L38" i="46"/>
  <c r="K38" i="46"/>
  <c r="J38" i="46"/>
  <c r="I38" i="46"/>
  <c r="H38" i="46"/>
  <c r="G38" i="46"/>
  <c r="F38" i="46"/>
  <c r="E38" i="46"/>
  <c r="D38" i="46"/>
  <c r="O37" i="46"/>
  <c r="P37" i="46"/>
  <c r="O36" i="46"/>
  <c r="P36" i="46"/>
  <c r="O35" i="46"/>
  <c r="P35" i="46"/>
  <c r="O34" i="46"/>
  <c r="P34" i="46"/>
  <c r="N33" i="46"/>
  <c r="M33" i="46"/>
  <c r="L33" i="46"/>
  <c r="O33" i="46" s="1"/>
  <c r="P33" i="46" s="1"/>
  <c r="K33" i="46"/>
  <c r="J33" i="46"/>
  <c r="I33" i="46"/>
  <c r="H33" i="46"/>
  <c r="G33" i="46"/>
  <c r="F33" i="46"/>
  <c r="E33" i="46"/>
  <c r="D33" i="46"/>
  <c r="O32" i="46"/>
  <c r="P32" i="46"/>
  <c r="O31" i="46"/>
  <c r="P31" i="46"/>
  <c r="O30" i="46"/>
  <c r="P30" i="46"/>
  <c r="O29" i="46"/>
  <c r="P29" i="46"/>
  <c r="O28" i="46"/>
  <c r="P28" i="46"/>
  <c r="O27" i="46"/>
  <c r="P27" i="46"/>
  <c r="O26" i="46"/>
  <c r="P26" i="46"/>
  <c r="O25" i="46"/>
  <c r="P25" i="46" s="1"/>
  <c r="O24" i="46"/>
  <c r="P24" i="46"/>
  <c r="O23" i="46"/>
  <c r="P23" i="46"/>
  <c r="O22" i="46"/>
  <c r="P22" i="46"/>
  <c r="N21" i="46"/>
  <c r="M21" i="46"/>
  <c r="L21" i="46"/>
  <c r="K21" i="46"/>
  <c r="J21" i="46"/>
  <c r="I21" i="46"/>
  <c r="H21" i="46"/>
  <c r="G21" i="46"/>
  <c r="G48" i="46" s="1"/>
  <c r="F21" i="46"/>
  <c r="F48" i="46" s="1"/>
  <c r="E21" i="46"/>
  <c r="O21" i="46" s="1"/>
  <c r="P21" i="46" s="1"/>
  <c r="D21" i="46"/>
  <c r="O19" i="46"/>
  <c r="P19" i="46"/>
  <c r="O18" i="46"/>
  <c r="P18" i="46"/>
  <c r="O17" i="46"/>
  <c r="P17" i="46" s="1"/>
  <c r="O16" i="46"/>
  <c r="P16" i="46"/>
  <c r="O15" i="46"/>
  <c r="P15" i="46"/>
  <c r="O14" i="46"/>
  <c r="P14" i="46"/>
  <c r="N13" i="46"/>
  <c r="M13" i="46"/>
  <c r="L13" i="46"/>
  <c r="L48" i="46" s="1"/>
  <c r="K13" i="46"/>
  <c r="K48" i="46" s="1"/>
  <c r="J13" i="46"/>
  <c r="I13" i="46"/>
  <c r="I48" i="46" s="1"/>
  <c r="H13" i="46"/>
  <c r="H48" i="46" s="1"/>
  <c r="G13" i="46"/>
  <c r="F13" i="46"/>
  <c r="E13" i="46"/>
  <c r="D13" i="46"/>
  <c r="O12" i="46"/>
  <c r="P12" i="46"/>
  <c r="O11" i="46"/>
  <c r="P11" i="46"/>
  <c r="O10" i="46"/>
  <c r="P10" i="46"/>
  <c r="O9" i="46"/>
  <c r="P9" i="46"/>
  <c r="O8" i="46"/>
  <c r="P8" i="46"/>
  <c r="O7" i="46"/>
  <c r="P7" i="46"/>
  <c r="O6" i="46"/>
  <c r="P6" i="46"/>
  <c r="N5" i="46"/>
  <c r="N48" i="46" s="1"/>
  <c r="M5" i="46"/>
  <c r="O5" i="46" s="1"/>
  <c r="P5" i="46" s="1"/>
  <c r="L5" i="46"/>
  <c r="K5" i="46"/>
  <c r="J5" i="46"/>
  <c r="I5" i="46"/>
  <c r="H5" i="46"/>
  <c r="G5" i="46"/>
  <c r="F5" i="46"/>
  <c r="E5" i="46"/>
  <c r="D5" i="46"/>
  <c r="D48" i="46" s="1"/>
  <c r="N30" i="45"/>
  <c r="O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8" i="45" s="1"/>
  <c r="O28" i="45" s="1"/>
  <c r="N27" i="45"/>
  <c r="O27" i="45"/>
  <c r="N26" i="45"/>
  <c r="O26" i="45" s="1"/>
  <c r="N25" i="45"/>
  <c r="O25" i="45"/>
  <c r="N24" i="45"/>
  <c r="O24" i="45"/>
  <c r="N23" i="45"/>
  <c r="O23" i="45"/>
  <c r="M22" i="45"/>
  <c r="L22" i="45"/>
  <c r="K22" i="45"/>
  <c r="J22" i="45"/>
  <c r="I22" i="45"/>
  <c r="H22" i="45"/>
  <c r="G22" i="45"/>
  <c r="N22" i="45" s="1"/>
  <c r="O22" i="45" s="1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M13" i="45"/>
  <c r="M31" i="45" s="1"/>
  <c r="L13" i="45"/>
  <c r="K13" i="45"/>
  <c r="J13" i="45"/>
  <c r="J31" i="45" s="1"/>
  <c r="I13" i="45"/>
  <c r="N13" i="45" s="1"/>
  <c r="O13" i="45" s="1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L31" i="45" s="1"/>
  <c r="K5" i="45"/>
  <c r="K31" i="45" s="1"/>
  <c r="J5" i="45"/>
  <c r="I5" i="45"/>
  <c r="H5" i="45"/>
  <c r="H31" i="45" s="1"/>
  <c r="G5" i="45"/>
  <c r="G31" i="45" s="1"/>
  <c r="F5" i="45"/>
  <c r="F31" i="45" s="1"/>
  <c r="E5" i="45"/>
  <c r="E31" i="45" s="1"/>
  <c r="D5" i="45"/>
  <c r="N5" i="45" s="1"/>
  <c r="O5" i="45" s="1"/>
  <c r="N28" i="44"/>
  <c r="O28" i="44"/>
  <c r="N27" i="44"/>
  <c r="O27" i="44"/>
  <c r="N26" i="44"/>
  <c r="O26" i="44"/>
  <c r="N25" i="44"/>
  <c r="O25" i="44"/>
  <c r="M24" i="44"/>
  <c r="L24" i="44"/>
  <c r="K24" i="44"/>
  <c r="J24" i="44"/>
  <c r="I24" i="44"/>
  <c r="N24" i="44" s="1"/>
  <c r="O24" i="44" s="1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/>
  <c r="N20" i="44"/>
  <c r="O20" i="44" s="1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M14" i="44"/>
  <c r="N14" i="44" s="1"/>
  <c r="O14" i="44" s="1"/>
  <c r="L14" i="44"/>
  <c r="K14" i="44"/>
  <c r="J14" i="44"/>
  <c r="I14" i="44"/>
  <c r="H14" i="44"/>
  <c r="G14" i="44"/>
  <c r="F14" i="44"/>
  <c r="E14" i="44"/>
  <c r="D14" i="44"/>
  <c r="N13" i="44"/>
  <c r="O13" i="44"/>
  <c r="M12" i="44"/>
  <c r="L12" i="44"/>
  <c r="K12" i="44"/>
  <c r="J12" i="44"/>
  <c r="I12" i="44"/>
  <c r="H12" i="44"/>
  <c r="G12" i="44"/>
  <c r="F12" i="44"/>
  <c r="F29" i="44" s="1"/>
  <c r="E12" i="44"/>
  <c r="E29" i="44" s="1"/>
  <c r="D12" i="44"/>
  <c r="N11" i="44"/>
  <c r="O11" i="44"/>
  <c r="N10" i="44"/>
  <c r="O10" i="44"/>
  <c r="N9" i="44"/>
  <c r="O9" i="44" s="1"/>
  <c r="N8" i="44"/>
  <c r="O8" i="44"/>
  <c r="N7" i="44"/>
  <c r="O7" i="44"/>
  <c r="N6" i="44"/>
  <c r="O6" i="44"/>
  <c r="M5" i="44"/>
  <c r="M29" i="44" s="1"/>
  <c r="L5" i="44"/>
  <c r="L29" i="44" s="1"/>
  <c r="K5" i="44"/>
  <c r="K29" i="44" s="1"/>
  <c r="J5" i="44"/>
  <c r="J29" i="44" s="1"/>
  <c r="I5" i="44"/>
  <c r="I29" i="44" s="1"/>
  <c r="H5" i="44"/>
  <c r="H29" i="44" s="1"/>
  <c r="G5" i="44"/>
  <c r="N5" i="44" s="1"/>
  <c r="O5" i="44" s="1"/>
  <c r="F5" i="44"/>
  <c r="E5" i="44"/>
  <c r="D5" i="44"/>
  <c r="D29" i="44" s="1"/>
  <c r="N41" i="43"/>
  <c r="O41" i="43"/>
  <c r="N40" i="43"/>
  <c r="O40" i="43"/>
  <c r="N39" i="43"/>
  <c r="O39" i="43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7" i="43" s="1"/>
  <c r="O37" i="43" s="1"/>
  <c r="N36" i="43"/>
  <c r="O36" i="43"/>
  <c r="M35" i="43"/>
  <c r="L35" i="43"/>
  <c r="K35" i="43"/>
  <c r="J35" i="43"/>
  <c r="I35" i="43"/>
  <c r="H35" i="43"/>
  <c r="G35" i="43"/>
  <c r="N35" i="43" s="1"/>
  <c r="O35" i="43" s="1"/>
  <c r="F35" i="43"/>
  <c r="E35" i="43"/>
  <c r="D35" i="43"/>
  <c r="N34" i="43"/>
  <c r="O34" i="43"/>
  <c r="N33" i="43"/>
  <c r="O33" i="43" s="1"/>
  <c r="N32" i="43"/>
  <c r="O32" i="43"/>
  <c r="N31" i="43"/>
  <c r="O31" i="43"/>
  <c r="N30" i="43"/>
  <c r="O30" i="43"/>
  <c r="N29" i="43"/>
  <c r="O29" i="43"/>
  <c r="M28" i="43"/>
  <c r="M42" i="43" s="1"/>
  <c r="L28" i="43"/>
  <c r="L42" i="43" s="1"/>
  <c r="K28" i="43"/>
  <c r="K42" i="43" s="1"/>
  <c r="J28" i="43"/>
  <c r="J42" i="43" s="1"/>
  <c r="I28" i="43"/>
  <c r="H28" i="43"/>
  <c r="G28" i="43"/>
  <c r="F28" i="43"/>
  <c r="N28" i="43" s="1"/>
  <c r="O28" i="43" s="1"/>
  <c r="E28" i="43"/>
  <c r="D28" i="43"/>
  <c r="N27" i="43"/>
  <c r="O27" i="43" s="1"/>
  <c r="N26" i="43"/>
  <c r="O26" i="43"/>
  <c r="N25" i="43"/>
  <c r="O25" i="43"/>
  <c r="N24" i="43"/>
  <c r="O24" i="43"/>
  <c r="N23" i="43"/>
  <c r="O23" i="43"/>
  <c r="N22" i="43"/>
  <c r="O22" i="43"/>
  <c r="N21" i="43"/>
  <c r="O21" i="43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/>
  <c r="N9" i="43"/>
  <c r="O9" i="43"/>
  <c r="N8" i="43"/>
  <c r="O8" i="43" s="1"/>
  <c r="N7" i="43"/>
  <c r="O7" i="43"/>
  <c r="N6" i="43"/>
  <c r="O6" i="43"/>
  <c r="M5" i="43"/>
  <c r="L5" i="43"/>
  <c r="K5" i="43"/>
  <c r="J5" i="43"/>
  <c r="I5" i="43"/>
  <c r="I42" i="43" s="1"/>
  <c r="H5" i="43"/>
  <c r="H42" i="43" s="1"/>
  <c r="G5" i="43"/>
  <c r="G42" i="43" s="1"/>
  <c r="F5" i="43"/>
  <c r="F42" i="43" s="1"/>
  <c r="E5" i="43"/>
  <c r="E42" i="43" s="1"/>
  <c r="D5" i="43"/>
  <c r="D42" i="43" s="1"/>
  <c r="N42" i="43" s="1"/>
  <c r="O42" i="43" s="1"/>
  <c r="H39" i="42"/>
  <c r="I39" i="42"/>
  <c r="N38" i="42"/>
  <c r="O38" i="42" s="1"/>
  <c r="N37" i="42"/>
  <c r="O37" i="42"/>
  <c r="N36" i="42"/>
  <c r="O36" i="42"/>
  <c r="N35" i="42"/>
  <c r="O35" i="42"/>
  <c r="N34" i="42"/>
  <c r="O34" i="42"/>
  <c r="M33" i="42"/>
  <c r="L33" i="42"/>
  <c r="K33" i="42"/>
  <c r="J33" i="42"/>
  <c r="I33" i="42"/>
  <c r="N33" i="42" s="1"/>
  <c r="O33" i="42" s="1"/>
  <c r="H33" i="42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/>
  <c r="N29" i="42"/>
  <c r="O29" i="42" s="1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N24" i="42"/>
  <c r="O24" i="42"/>
  <c r="N23" i="42"/>
  <c r="O23" i="42" s="1"/>
  <c r="N22" i="42"/>
  <c r="O22" i="42"/>
  <c r="N21" i="42"/>
  <c r="O21" i="42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 s="1"/>
  <c r="N10" i="42"/>
  <c r="O10" i="42"/>
  <c r="N9" i="42"/>
  <c r="O9" i="42"/>
  <c r="N8" i="42"/>
  <c r="O8" i="42" s="1"/>
  <c r="N7" i="42"/>
  <c r="O7" i="42"/>
  <c r="N6" i="42"/>
  <c r="O6" i="42"/>
  <c r="M5" i="42"/>
  <c r="M39" i="42" s="1"/>
  <c r="L5" i="42"/>
  <c r="L39" i="42" s="1"/>
  <c r="K5" i="42"/>
  <c r="K39" i="42" s="1"/>
  <c r="J5" i="42"/>
  <c r="J39" i="42" s="1"/>
  <c r="I5" i="42"/>
  <c r="H5" i="42"/>
  <c r="G5" i="42"/>
  <c r="G39" i="42" s="1"/>
  <c r="F5" i="42"/>
  <c r="F39" i="42" s="1"/>
  <c r="E5" i="42"/>
  <c r="N5" i="42" s="1"/>
  <c r="O5" i="42" s="1"/>
  <c r="D5" i="42"/>
  <c r="N37" i="41"/>
  <c r="O37" i="41"/>
  <c r="N36" i="41"/>
  <c r="O36" i="41"/>
  <c r="N35" i="41"/>
  <c r="O35" i="4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D38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/>
  <c r="N28" i="41"/>
  <c r="O28" i="41" s="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N25" i="41" s="1"/>
  <c r="O25" i="41" s="1"/>
  <c r="D25" i="41"/>
  <c r="N24" i="41"/>
  <c r="O24" i="41"/>
  <c r="N23" i="41"/>
  <c r="O23" i="41"/>
  <c r="N22" i="41"/>
  <c r="O22" i="41" s="1"/>
  <c r="N21" i="41"/>
  <c r="O21" i="41"/>
  <c r="N20" i="41"/>
  <c r="O20" i="41"/>
  <c r="N19" i="41"/>
  <c r="O19" i="41"/>
  <c r="M18" i="41"/>
  <c r="L18" i="41"/>
  <c r="K18" i="41"/>
  <c r="J18" i="41"/>
  <c r="I18" i="41"/>
  <c r="H18" i="41"/>
  <c r="G18" i="41"/>
  <c r="N18" i="41" s="1"/>
  <c r="O18" i="41" s="1"/>
  <c r="F18" i="41"/>
  <c r="E18" i="41"/>
  <c r="D18" i="41"/>
  <c r="N17" i="41"/>
  <c r="O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H38" i="41" s="1"/>
  <c r="G13" i="41"/>
  <c r="F13" i="41"/>
  <c r="F38" i="41" s="1"/>
  <c r="E13" i="41"/>
  <c r="E38" i="41" s="1"/>
  <c r="D13" i="41"/>
  <c r="N12" i="41"/>
  <c r="O12" i="41"/>
  <c r="N11" i="41"/>
  <c r="O11" i="41"/>
  <c r="N10" i="41"/>
  <c r="O10" i="41" s="1"/>
  <c r="N9" i="41"/>
  <c r="O9" i="41"/>
  <c r="N8" i="41"/>
  <c r="O8" i="41"/>
  <c r="N7" i="41"/>
  <c r="O7" i="41"/>
  <c r="N6" i="41"/>
  <c r="O6" i="41"/>
  <c r="M5" i="41"/>
  <c r="M38" i="41" s="1"/>
  <c r="L5" i="41"/>
  <c r="L38" i="41" s="1"/>
  <c r="K5" i="41"/>
  <c r="K38" i="41" s="1"/>
  <c r="J5" i="41"/>
  <c r="J38" i="41" s="1"/>
  <c r="I5" i="41"/>
  <c r="I38" i="41" s="1"/>
  <c r="H5" i="41"/>
  <c r="G5" i="41"/>
  <c r="G38" i="41" s="1"/>
  <c r="F5" i="41"/>
  <c r="E5" i="41"/>
  <c r="D5" i="41"/>
  <c r="D38" i="40"/>
  <c r="N37" i="40"/>
  <c r="O37" i="40"/>
  <c r="N36" i="40"/>
  <c r="O36" i="40"/>
  <c r="N35" i="40"/>
  <c r="O35" i="40" s="1"/>
  <c r="N34" i="40"/>
  <c r="O34" i="40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/>
  <c r="N27" i="40"/>
  <c r="O27" i="40"/>
  <c r="M26" i="40"/>
  <c r="L26" i="40"/>
  <c r="K26" i="40"/>
  <c r="J26" i="40"/>
  <c r="I26" i="40"/>
  <c r="H26" i="40"/>
  <c r="H38" i="40" s="1"/>
  <c r="G26" i="40"/>
  <c r="G38" i="40" s="1"/>
  <c r="F26" i="40"/>
  <c r="E26" i="40"/>
  <c r="D26" i="40"/>
  <c r="N26" i="40" s="1"/>
  <c r="O26" i="40" s="1"/>
  <c r="N25" i="40"/>
  <c r="O25" i="40"/>
  <c r="N24" i="40"/>
  <c r="O24" i="40" s="1"/>
  <c r="N23" i="40"/>
  <c r="O23" i="40"/>
  <c r="N22" i="40"/>
  <c r="O22" i="40"/>
  <c r="N21" i="40"/>
  <c r="O21" i="40"/>
  <c r="N20" i="40"/>
  <c r="O20" i="40"/>
  <c r="M19" i="40"/>
  <c r="L19" i="40"/>
  <c r="K19" i="40"/>
  <c r="J19" i="40"/>
  <c r="I19" i="40"/>
  <c r="N19" i="40" s="1"/>
  <c r="O19" i="40" s="1"/>
  <c r="H19" i="40"/>
  <c r="G19" i="40"/>
  <c r="F19" i="40"/>
  <c r="E19" i="40"/>
  <c r="D19" i="40"/>
  <c r="N18" i="40"/>
  <c r="O18" i="40" s="1"/>
  <c r="N17" i="40"/>
  <c r="O17" i="40"/>
  <c r="N16" i="40"/>
  <c r="O16" i="40"/>
  <c r="N15" i="40"/>
  <c r="O15" i="40"/>
  <c r="N14" i="40"/>
  <c r="O14" i="40"/>
  <c r="M13" i="40"/>
  <c r="L13" i="40"/>
  <c r="L38" i="40" s="1"/>
  <c r="K13" i="40"/>
  <c r="K38" i="40" s="1"/>
  <c r="J13" i="40"/>
  <c r="J38" i="40" s="1"/>
  <c r="I13" i="40"/>
  <c r="I38" i="40" s="1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/>
  <c r="N8" i="40"/>
  <c r="O8" i="40"/>
  <c r="N7" i="40"/>
  <c r="O7" i="40"/>
  <c r="N6" i="40"/>
  <c r="O6" i="40"/>
  <c r="M5" i="40"/>
  <c r="N5" i="40" s="1"/>
  <c r="O5" i="40" s="1"/>
  <c r="L5" i="40"/>
  <c r="K5" i="40"/>
  <c r="J5" i="40"/>
  <c r="I5" i="40"/>
  <c r="H5" i="40"/>
  <c r="G5" i="40"/>
  <c r="F5" i="40"/>
  <c r="F38" i="40" s="1"/>
  <c r="E5" i="40"/>
  <c r="E38" i="40" s="1"/>
  <c r="D5" i="40"/>
  <c r="N36" i="39"/>
  <c r="O36" i="39"/>
  <c r="N35" i="39"/>
  <c r="O35" i="39"/>
  <c r="N34" i="39"/>
  <c r="O34" i="39"/>
  <c r="N33" i="39"/>
  <c r="O33" i="39"/>
  <c r="N32" i="39"/>
  <c r="O32" i="39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/>
  <c r="M29" i="39"/>
  <c r="L29" i="39"/>
  <c r="K29" i="39"/>
  <c r="J29" i="39"/>
  <c r="I29" i="39"/>
  <c r="H29" i="39"/>
  <c r="G29" i="39"/>
  <c r="N29" i="39" s="1"/>
  <c r="O29" i="39" s="1"/>
  <c r="F29" i="39"/>
  <c r="E29" i="39"/>
  <c r="D29" i="39"/>
  <c r="N28" i="39"/>
  <c r="O28" i="39" s="1"/>
  <c r="N27" i="39"/>
  <c r="O27" i="39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N22" i="39"/>
  <c r="O22" i="39" s="1"/>
  <c r="N21" i="39"/>
  <c r="O21" i="39"/>
  <c r="N20" i="39"/>
  <c r="O20" i="39"/>
  <c r="N19" i="39"/>
  <c r="O19" i="39"/>
  <c r="M18" i="39"/>
  <c r="L18" i="39"/>
  <c r="K18" i="39"/>
  <c r="J18" i="39"/>
  <c r="J37" i="39"/>
  <c r="I18" i="39"/>
  <c r="H18" i="39"/>
  <c r="G18" i="39"/>
  <c r="F18" i="39"/>
  <c r="E18" i="39"/>
  <c r="D18" i="39"/>
  <c r="N17" i="39"/>
  <c r="O17" i="39" s="1"/>
  <c r="N16" i="39"/>
  <c r="O16" i="39"/>
  <c r="N15" i="39"/>
  <c r="O15" i="39"/>
  <c r="N14" i="39"/>
  <c r="O14" i="39"/>
  <c r="M13" i="39"/>
  <c r="L13" i="39"/>
  <c r="L37" i="39" s="1"/>
  <c r="K13" i="39"/>
  <c r="J13" i="39"/>
  <c r="I13" i="39"/>
  <c r="H13" i="39"/>
  <c r="H37" i="39" s="1"/>
  <c r="G13" i="39"/>
  <c r="G37" i="39" s="1"/>
  <c r="F13" i="39"/>
  <c r="E13" i="39"/>
  <c r="D13" i="39"/>
  <c r="N12" i="39"/>
  <c r="O12" i="39" s="1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M37" i="39"/>
  <c r="L5" i="39"/>
  <c r="K5" i="39"/>
  <c r="K37" i="39" s="1"/>
  <c r="J5" i="39"/>
  <c r="I5" i="39"/>
  <c r="I37" i="39" s="1"/>
  <c r="H5" i="39"/>
  <c r="G5" i="39"/>
  <c r="F5" i="39"/>
  <c r="F37" i="39" s="1"/>
  <c r="E5" i="39"/>
  <c r="E37" i="39" s="1"/>
  <c r="D5" i="39"/>
  <c r="N5" i="39" s="1"/>
  <c r="O5" i="39" s="1"/>
  <c r="D37" i="39"/>
  <c r="N37" i="39" s="1"/>
  <c r="O37" i="39" s="1"/>
  <c r="G42" i="38"/>
  <c r="N41" i="38"/>
  <c r="O41" i="38"/>
  <c r="N40" i="38"/>
  <c r="O40" i="38"/>
  <c r="N39" i="38"/>
  <c r="O39" i="38"/>
  <c r="N38" i="38"/>
  <c r="O38" i="38" s="1"/>
  <c r="N37" i="38"/>
  <c r="O37" i="38" s="1"/>
  <c r="N36" i="38"/>
  <c r="O36" i="38"/>
  <c r="M35" i="38"/>
  <c r="L35" i="38"/>
  <c r="K35" i="38"/>
  <c r="J35" i="38"/>
  <c r="I35" i="38"/>
  <c r="H35" i="38"/>
  <c r="G35" i="38"/>
  <c r="F35" i="38"/>
  <c r="E35" i="38"/>
  <c r="D35" i="38"/>
  <c r="N35" i="38" s="1"/>
  <c r="O35" i="38" s="1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2" i="38" s="1"/>
  <c r="O32" i="38" s="1"/>
  <c r="N31" i="38"/>
  <c r="O31" i="38"/>
  <c r="N30" i="38"/>
  <c r="O30" i="38"/>
  <c r="N29" i="38"/>
  <c r="O29" i="38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N24" i="38"/>
  <c r="O24" i="38"/>
  <c r="N23" i="38"/>
  <c r="O23" i="38" s="1"/>
  <c r="N22" i="38"/>
  <c r="O22" i="38"/>
  <c r="N21" i="38"/>
  <c r="O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F42" i="38" s="1"/>
  <c r="E13" i="38"/>
  <c r="E42" i="38" s="1"/>
  <c r="D13" i="38"/>
  <c r="N13" i="38" s="1"/>
  <c r="O13" i="38" s="1"/>
  <c r="N12" i="38"/>
  <c r="O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L5" i="38"/>
  <c r="L42" i="38"/>
  <c r="K5" i="38"/>
  <c r="K42" i="38" s="1"/>
  <c r="J5" i="38"/>
  <c r="J42" i="38"/>
  <c r="I5" i="38"/>
  <c r="I42" i="38" s="1"/>
  <c r="H5" i="38"/>
  <c r="N5" i="38" s="1"/>
  <c r="O5" i="38" s="1"/>
  <c r="H42" i="38"/>
  <c r="G5" i="38"/>
  <c r="F5" i="38"/>
  <c r="E5" i="38"/>
  <c r="D5" i="38"/>
  <c r="D42" i="38" s="1"/>
  <c r="N42" i="38" s="1"/>
  <c r="O42" i="38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/>
  <c r="N40" i="37"/>
  <c r="O40" i="37"/>
  <c r="N39" i="37"/>
  <c r="O39" i="37" s="1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/>
  <c r="N32" i="37"/>
  <c r="O32" i="37"/>
  <c r="N31" i="37"/>
  <c r="O31" i="37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/>
  <c r="N26" i="37"/>
  <c r="O26" i="37"/>
  <c r="N25" i="37"/>
  <c r="O25" i="37"/>
  <c r="N24" i="37"/>
  <c r="O24" i="37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E44" i="37" s="1"/>
  <c r="D20" i="37"/>
  <c r="D44" i="37" s="1"/>
  <c r="N20" i="37"/>
  <c r="O20" i="37"/>
  <c r="N19" i="37"/>
  <c r="O19" i="37"/>
  <c r="N18" i="37"/>
  <c r="O18" i="37" s="1"/>
  <c r="N17" i="37"/>
  <c r="O17" i="37" s="1"/>
  <c r="N16" i="37"/>
  <c r="O16" i="37"/>
  <c r="N15" i="37"/>
  <c r="O15" i="37"/>
  <c r="N14" i="37"/>
  <c r="O14" i="37"/>
  <c r="M13" i="37"/>
  <c r="L13" i="37"/>
  <c r="K13" i="37"/>
  <c r="J13" i="37"/>
  <c r="I13" i="37"/>
  <c r="I44" i="37" s="1"/>
  <c r="H13" i="37"/>
  <c r="G13" i="37"/>
  <c r="G44" i="37" s="1"/>
  <c r="F13" i="37"/>
  <c r="N13" i="37" s="1"/>
  <c r="O13" i="37" s="1"/>
  <c r="E13" i="37"/>
  <c r="D13" i="37"/>
  <c r="N12" i="37"/>
  <c r="O12" i="37" s="1"/>
  <c r="N11" i="37"/>
  <c r="O11" i="37" s="1"/>
  <c r="N10" i="37"/>
  <c r="O10" i="37"/>
  <c r="N9" i="37"/>
  <c r="O9" i="37"/>
  <c r="N8" i="37"/>
  <c r="O8" i="37"/>
  <c r="N7" i="37"/>
  <c r="O7" i="37"/>
  <c r="N6" i="37"/>
  <c r="O6" i="37"/>
  <c r="M5" i="37"/>
  <c r="L5" i="37"/>
  <c r="K5" i="37"/>
  <c r="K44" i="37" s="1"/>
  <c r="J5" i="37"/>
  <c r="J44" i="37" s="1"/>
  <c r="I5" i="37"/>
  <c r="H5" i="37"/>
  <c r="H44" i="37" s="1"/>
  <c r="G5" i="37"/>
  <c r="F5" i="37"/>
  <c r="E5" i="37"/>
  <c r="D5" i="37"/>
  <c r="N41" i="36"/>
  <c r="O41" i="36"/>
  <c r="N40" i="36"/>
  <c r="O40" i="36"/>
  <c r="N39" i="36"/>
  <c r="O39" i="36"/>
  <c r="N38" i="36"/>
  <c r="O38" i="36"/>
  <c r="N37" i="36"/>
  <c r="O37" i="36"/>
  <c r="M36" i="36"/>
  <c r="L36" i="36"/>
  <c r="K36" i="36"/>
  <c r="J36" i="36"/>
  <c r="I36" i="36"/>
  <c r="H36" i="36"/>
  <c r="G36" i="36"/>
  <c r="F36" i="36"/>
  <c r="E36" i="36"/>
  <c r="N36" i="36" s="1"/>
  <c r="O36" i="36" s="1"/>
  <c r="D36" i="36"/>
  <c r="N35" i="36"/>
  <c r="O35" i="36"/>
  <c r="M34" i="36"/>
  <c r="L34" i="36"/>
  <c r="K34" i="36"/>
  <c r="J34" i="36"/>
  <c r="I34" i="36"/>
  <c r="H34" i="36"/>
  <c r="G34" i="36"/>
  <c r="F34" i="36"/>
  <c r="N34" i="36" s="1"/>
  <c r="O34" i="36" s="1"/>
  <c r="E34" i="36"/>
  <c r="D34" i="36"/>
  <c r="N33" i="36"/>
  <c r="O33" i="36" s="1"/>
  <c r="N32" i="36"/>
  <c r="O32" i="36" s="1"/>
  <c r="N31" i="36"/>
  <c r="O31" i="36"/>
  <c r="N30" i="36"/>
  <c r="O30" i="36"/>
  <c r="N29" i="36"/>
  <c r="O29" i="36"/>
  <c r="M28" i="36"/>
  <c r="L28" i="36"/>
  <c r="K28" i="36"/>
  <c r="K42" i="36" s="1"/>
  <c r="J28" i="36"/>
  <c r="J42" i="36" s="1"/>
  <c r="I28" i="36"/>
  <c r="H28" i="36"/>
  <c r="G28" i="36"/>
  <c r="G42" i="36" s="1"/>
  <c r="F28" i="36"/>
  <c r="N28" i="36" s="1"/>
  <c r="O28" i="36" s="1"/>
  <c r="E28" i="36"/>
  <c r="D28" i="36"/>
  <c r="N27" i="36"/>
  <c r="O27" i="36" s="1"/>
  <c r="N26" i="36"/>
  <c r="O26" i="36"/>
  <c r="N25" i="36"/>
  <c r="O25" i="36"/>
  <c r="N24" i="36"/>
  <c r="O24" i="36"/>
  <c r="N23" i="36"/>
  <c r="O23" i="36"/>
  <c r="N22" i="36"/>
  <c r="O22" i="36"/>
  <c r="N21" i="36"/>
  <c r="O21" i="36"/>
  <c r="M20" i="36"/>
  <c r="M42" i="36" s="1"/>
  <c r="L20" i="36"/>
  <c r="L42" i="36" s="1"/>
  <c r="K20" i="36"/>
  <c r="J20" i="36"/>
  <c r="I20" i="36"/>
  <c r="H20" i="36"/>
  <c r="G20" i="36"/>
  <c r="F20" i="36"/>
  <c r="E20" i="36"/>
  <c r="D20" i="36"/>
  <c r="N19" i="36"/>
  <c r="O19" i="36"/>
  <c r="N18" i="36"/>
  <c r="O18" i="36"/>
  <c r="N17" i="36"/>
  <c r="O17" i="36"/>
  <c r="N16" i="36"/>
  <c r="O16" i="36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I42" i="36" s="1"/>
  <c r="H5" i="36"/>
  <c r="H42" i="36" s="1"/>
  <c r="G5" i="36"/>
  <c r="F5" i="36"/>
  <c r="F42" i="36" s="1"/>
  <c r="E5" i="36"/>
  <c r="E42" i="36" s="1"/>
  <c r="N42" i="36" s="1"/>
  <c r="O42" i="36" s="1"/>
  <c r="D5" i="36"/>
  <c r="N5" i="36"/>
  <c r="O5" i="36" s="1"/>
  <c r="N44" i="35"/>
  <c r="O44" i="35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/>
  <c r="N41" i="35"/>
  <c r="O41" i="35"/>
  <c r="N40" i="35"/>
  <c r="O40" i="35" s="1"/>
  <c r="N39" i="35"/>
  <c r="O39" i="35"/>
  <c r="N38" i="35"/>
  <c r="O38" i="35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/>
  <c r="N33" i="35"/>
  <c r="O33" i="35"/>
  <c r="N32" i="35"/>
  <c r="O32" i="35"/>
  <c r="N31" i="35"/>
  <c r="O31" i="35"/>
  <c r="N30" i="35"/>
  <c r="O30" i="35"/>
  <c r="M29" i="35"/>
  <c r="M45" i="35" s="1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/>
  <c r="N26" i="35"/>
  <c r="O26" i="35"/>
  <c r="N25" i="35"/>
  <c r="O25" i="35"/>
  <c r="N24" i="35"/>
  <c r="O24" i="35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N18" i="35"/>
  <c r="O18" i="35"/>
  <c r="N17" i="35"/>
  <c r="O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E45" i="35" s="1"/>
  <c r="D13" i="35"/>
  <c r="N13" i="35" s="1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L5" i="35"/>
  <c r="L45" i="35" s="1"/>
  <c r="K5" i="35"/>
  <c r="K45" i="35" s="1"/>
  <c r="J5" i="35"/>
  <c r="I5" i="35"/>
  <c r="I45" i="35" s="1"/>
  <c r="H5" i="35"/>
  <c r="H45" i="35"/>
  <c r="G5" i="35"/>
  <c r="G45" i="35" s="1"/>
  <c r="F5" i="35"/>
  <c r="E5" i="35"/>
  <c r="D5" i="35"/>
  <c r="D45" i="35" s="1"/>
  <c r="N40" i="34"/>
  <c r="O40" i="34"/>
  <c r="N39" i="34"/>
  <c r="O39" i="34" s="1"/>
  <c r="N38" i="34"/>
  <c r="O38" i="34"/>
  <c r="N37" i="34"/>
  <c r="O37" i="34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N31" i="34"/>
  <c r="O31" i="34"/>
  <c r="N30" i="34"/>
  <c r="O30" i="34"/>
  <c r="N29" i="34"/>
  <c r="O29" i="34" s="1"/>
  <c r="N28" i="34"/>
  <c r="O28" i="34"/>
  <c r="M27" i="34"/>
  <c r="L27" i="34"/>
  <c r="K27" i="34"/>
  <c r="J27" i="34"/>
  <c r="I27" i="34"/>
  <c r="H27" i="34"/>
  <c r="G27" i="34"/>
  <c r="G41" i="34" s="1"/>
  <c r="F27" i="34"/>
  <c r="E27" i="34"/>
  <c r="D27" i="34"/>
  <c r="N27" i="34" s="1"/>
  <c r="O27" i="34" s="1"/>
  <c r="N26" i="34"/>
  <c r="O26" i="34" s="1"/>
  <c r="N25" i="34"/>
  <c r="O25" i="34"/>
  <c r="N24" i="34"/>
  <c r="O24" i="34"/>
  <c r="N23" i="34"/>
  <c r="O23" i="34" s="1"/>
  <c r="N22" i="34"/>
  <c r="O22" i="34"/>
  <c r="N21" i="34"/>
  <c r="O21" i="34"/>
  <c r="N20" i="34"/>
  <c r="O20" i="34"/>
  <c r="M19" i="34"/>
  <c r="L19" i="34"/>
  <c r="K19" i="34"/>
  <c r="J19" i="34"/>
  <c r="I19" i="34"/>
  <c r="H19" i="34"/>
  <c r="N19" i="34" s="1"/>
  <c r="O19" i="34" s="1"/>
  <c r="G19" i="34"/>
  <c r="F19" i="34"/>
  <c r="E19" i="34"/>
  <c r="D19" i="34"/>
  <c r="N18" i="34"/>
  <c r="O18" i="34"/>
  <c r="N17" i="34"/>
  <c r="O17" i="34"/>
  <c r="N16" i="34"/>
  <c r="O16" i="34"/>
  <c r="N15" i="34"/>
  <c r="O15" i="34"/>
  <c r="N14" i="34"/>
  <c r="O14" i="34"/>
  <c r="M13" i="34"/>
  <c r="L13" i="34"/>
  <c r="L41" i="34" s="1"/>
  <c r="K13" i="34"/>
  <c r="K41" i="34" s="1"/>
  <c r="J13" i="34"/>
  <c r="J41" i="34" s="1"/>
  <c r="I13" i="34"/>
  <c r="H13" i="34"/>
  <c r="G13" i="34"/>
  <c r="N13" i="34" s="1"/>
  <c r="O13" i="34" s="1"/>
  <c r="F13" i="34"/>
  <c r="E13" i="34"/>
  <c r="D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I41" i="34" s="1"/>
  <c r="H5" i="34"/>
  <c r="G5" i="34"/>
  <c r="F5" i="34"/>
  <c r="E5" i="34"/>
  <c r="E41" i="34" s="1"/>
  <c r="D5" i="34"/>
  <c r="D41" i="34" s="1"/>
  <c r="N48" i="33"/>
  <c r="O48" i="33"/>
  <c r="N32" i="33"/>
  <c r="O32" i="33"/>
  <c r="N33" i="33"/>
  <c r="O33" i="33"/>
  <c r="N34" i="33"/>
  <c r="O34" i="33" s="1"/>
  <c r="N35" i="33"/>
  <c r="O35" i="33" s="1"/>
  <c r="N36" i="33"/>
  <c r="O36" i="33" s="1"/>
  <c r="N21" i="33"/>
  <c r="O21" i="33"/>
  <c r="N22" i="33"/>
  <c r="O22" i="33"/>
  <c r="N23" i="33"/>
  <c r="O23" i="33"/>
  <c r="N24" i="33"/>
  <c r="O24" i="33"/>
  <c r="N25" i="33"/>
  <c r="O25" i="33"/>
  <c r="N26" i="33"/>
  <c r="O26" i="33"/>
  <c r="N27" i="33"/>
  <c r="O27" i="33"/>
  <c r="N28" i="33"/>
  <c r="O28" i="33" s="1"/>
  <c r="N29" i="33"/>
  <c r="O29" i="33" s="1"/>
  <c r="N30" i="33"/>
  <c r="O30" i="33" s="1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E20" i="33"/>
  <c r="N20" i="33" s="1"/>
  <c r="O20" i="33" s="1"/>
  <c r="F20" i="33"/>
  <c r="F49" i="33" s="1"/>
  <c r="G20" i="33"/>
  <c r="G49" i="33" s="1"/>
  <c r="H20" i="33"/>
  <c r="I20" i="33"/>
  <c r="J20" i="33"/>
  <c r="K20" i="33"/>
  <c r="L20" i="33"/>
  <c r="M20" i="33"/>
  <c r="D20" i="33"/>
  <c r="E13" i="33"/>
  <c r="F13" i="33"/>
  <c r="G13" i="33"/>
  <c r="H13" i="33"/>
  <c r="H49" i="33" s="1"/>
  <c r="I13" i="33"/>
  <c r="I49" i="33" s="1"/>
  <c r="J13" i="33"/>
  <c r="K13" i="33"/>
  <c r="K49" i="33" s="1"/>
  <c r="L13" i="33"/>
  <c r="M13" i="33"/>
  <c r="D13" i="33"/>
  <c r="N13" i="33" s="1"/>
  <c r="O13" i="33" s="1"/>
  <c r="E5" i="33"/>
  <c r="E49" i="33" s="1"/>
  <c r="F5" i="33"/>
  <c r="G5" i="33"/>
  <c r="H5" i="33"/>
  <c r="I5" i="33"/>
  <c r="J5" i="33"/>
  <c r="J49" i="33" s="1"/>
  <c r="K5" i="33"/>
  <c r="L5" i="33"/>
  <c r="L49" i="33" s="1"/>
  <c r="M5" i="33"/>
  <c r="M49" i="33" s="1"/>
  <c r="D5" i="33"/>
  <c r="N5" i="33" s="1"/>
  <c r="O5" i="33" s="1"/>
  <c r="E46" i="33"/>
  <c r="N46" i="33" s="1"/>
  <c r="O46" i="33" s="1"/>
  <c r="F46" i="33"/>
  <c r="G46" i="33"/>
  <c r="H46" i="33"/>
  <c r="I46" i="33"/>
  <c r="J46" i="33"/>
  <c r="K46" i="33"/>
  <c r="L46" i="33"/>
  <c r="M46" i="33"/>
  <c r="D46" i="33"/>
  <c r="N47" i="33"/>
  <c r="O47" i="33"/>
  <c r="N41" i="33"/>
  <c r="O41" i="33" s="1"/>
  <c r="N42" i="33"/>
  <c r="O42" i="33"/>
  <c r="N43" i="33"/>
  <c r="O43" i="33"/>
  <c r="N44" i="33"/>
  <c r="O44" i="33" s="1"/>
  <c r="N45" i="33"/>
  <c r="O45" i="33"/>
  <c r="N40" i="33"/>
  <c r="O40" i="33"/>
  <c r="E39" i="33"/>
  <c r="F39" i="33"/>
  <c r="G39" i="33"/>
  <c r="H39" i="33"/>
  <c r="I39" i="33"/>
  <c r="J39" i="33"/>
  <c r="K39" i="33"/>
  <c r="L39" i="33"/>
  <c r="M39" i="33"/>
  <c r="D39" i="33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N38" i="33"/>
  <c r="O38" i="33" s="1"/>
  <c r="N17" i="33"/>
  <c r="O17" i="33" s="1"/>
  <c r="N18" i="33"/>
  <c r="O18" i="33" s="1"/>
  <c r="N15" i="33"/>
  <c r="O15" i="33"/>
  <c r="N16" i="33"/>
  <c r="O16" i="33"/>
  <c r="N19" i="33"/>
  <c r="O19" i="33"/>
  <c r="N7" i="33"/>
  <c r="O7" i="33"/>
  <c r="N8" i="33"/>
  <c r="O8" i="33"/>
  <c r="N9" i="33"/>
  <c r="O9" i="33"/>
  <c r="N10" i="33"/>
  <c r="O10" i="33" s="1"/>
  <c r="N11" i="33"/>
  <c r="O11" i="33" s="1"/>
  <c r="N12" i="33"/>
  <c r="O12" i="33" s="1"/>
  <c r="N6" i="33"/>
  <c r="O6" i="33"/>
  <c r="N14" i="33"/>
  <c r="O14" i="33"/>
  <c r="J45" i="35"/>
  <c r="M41" i="34"/>
  <c r="M44" i="37"/>
  <c r="F44" i="37"/>
  <c r="F45" i="35"/>
  <c r="L44" i="37"/>
  <c r="F41" i="34"/>
  <c r="N39" i="33"/>
  <c r="O39" i="33" s="1"/>
  <c r="N18" i="39"/>
  <c r="O18" i="39" s="1"/>
  <c r="M42" i="38"/>
  <c r="D42" i="36"/>
  <c r="N5" i="34"/>
  <c r="O5" i="34"/>
  <c r="N31" i="40"/>
  <c r="O31" i="40" s="1"/>
  <c r="N32" i="41"/>
  <c r="O32" i="41"/>
  <c r="N13" i="43"/>
  <c r="O13" i="43"/>
  <c r="N17" i="43"/>
  <c r="O17" i="43" s="1"/>
  <c r="N17" i="44"/>
  <c r="O17" i="44" s="1"/>
  <c r="N16" i="45"/>
  <c r="O16" i="45"/>
  <c r="D31" i="45"/>
  <c r="J48" i="46"/>
  <c r="O35" i="47" l="1"/>
  <c r="P35" i="47" s="1"/>
  <c r="O30" i="47"/>
  <c r="P30" i="47" s="1"/>
  <c r="O5" i="47"/>
  <c r="P5" i="47" s="1"/>
  <c r="O37" i="47"/>
  <c r="P37" i="47" s="1"/>
  <c r="O13" i="47"/>
  <c r="P13" i="47" s="1"/>
  <c r="O19" i="47"/>
  <c r="P19" i="47" s="1"/>
  <c r="N45" i="35"/>
  <c r="O45" i="35" s="1"/>
  <c r="N38" i="41"/>
  <c r="O38" i="41" s="1"/>
  <c r="N31" i="45"/>
  <c r="O31" i="45" s="1"/>
  <c r="N44" i="37"/>
  <c r="O44" i="37" s="1"/>
  <c r="O48" i="46"/>
  <c r="P48" i="46" s="1"/>
  <c r="N13" i="39"/>
  <c r="O13" i="39" s="1"/>
  <c r="N13" i="40"/>
  <c r="O13" i="40" s="1"/>
  <c r="E39" i="42"/>
  <c r="N5" i="41"/>
  <c r="O5" i="41" s="1"/>
  <c r="M38" i="40"/>
  <c r="N38" i="40" s="1"/>
  <c r="O38" i="40" s="1"/>
  <c r="N5" i="37"/>
  <c r="O5" i="37" s="1"/>
  <c r="G29" i="44"/>
  <c r="N29" i="44" s="1"/>
  <c r="O29" i="44" s="1"/>
  <c r="N12" i="44"/>
  <c r="O12" i="44" s="1"/>
  <c r="N5" i="35"/>
  <c r="O5" i="35" s="1"/>
  <c r="N13" i="41"/>
  <c r="O13" i="41" s="1"/>
  <c r="N20" i="36"/>
  <c r="O20" i="36" s="1"/>
  <c r="H41" i="34"/>
  <c r="N41" i="34" s="1"/>
  <c r="O41" i="34" s="1"/>
  <c r="I31" i="45"/>
  <c r="M48" i="46"/>
  <c r="E48" i="46"/>
  <c r="N5" i="43"/>
  <c r="O5" i="43" s="1"/>
  <c r="D49" i="33"/>
  <c r="N49" i="33" s="1"/>
  <c r="O49" i="33" s="1"/>
  <c r="D39" i="42"/>
  <c r="O13" i="46"/>
  <c r="P13" i="46" s="1"/>
  <c r="O43" i="47" l="1"/>
  <c r="P43" i="47" s="1"/>
  <c r="N39" i="42"/>
  <c r="O39" i="42" s="1"/>
</calcChain>
</file>

<file path=xl/sharedStrings.xml><?xml version="1.0" encoding="utf-8"?>
<sst xmlns="http://schemas.openxmlformats.org/spreadsheetml/2006/main" count="851" uniqueCount="149">
  <si>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</si>
  <si>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</si>
  <si>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</si>
  <si>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</si>
  <si>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</si>
  <si>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</si>
  <si>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</si>
  <si>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</si>
  <si>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</si>
  <si>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</si>
  <si>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</si>
  <si>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</si>
  <si>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</si>
  <si>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</si>
  <si>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</si>
  <si>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</si>
  <si>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</si>
  <si>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</si>
  <si>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</si>
  <si>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Physical Environment</t>
  </si>
  <si>
    <t>Impact Fees - Residential - Other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</si>
  <si>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</si>
  <si>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</si>
  <si>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</si>
  <si>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</si>
  <si>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</si>
  <si>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</si>
  <si>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</si>
  <si>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</si>
  <si>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</si>
  <si>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</si>
  <si>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</si>
  <si>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</si>
  <si>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</si>
  <si>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</si>
  <si>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</si>
  <si>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</si>
  <si>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</si>
  <si>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</si>
  <si>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</si>
  <si>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</si>
  <si>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</si>
  <si>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</si>
  <si>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</si>
  <si>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</si>
  <si>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</si>
  <si>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</si>
  <si>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</si>
  <si>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</si>
  <si>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</si>
  <si>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</si>
  <si>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</si>
  <si>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</si>
  <si>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</si>
  <si>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</si>
  <si>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</si>
  <si>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</si>
  <si>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</si>
  <si>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</si>
  <si>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</si>
  <si>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</si>
  <si>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</si>
  <si>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</si>
  <si>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Mexico Beach Revenues Reported by Account Code and Fund Type</t>
  </si>
  <si>
    <t>Local Fiscal Year Ended September 30, 2010</t>
  </si>
  <si>
    <t>Fines - Local Ordinance Violations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</si>
  <si>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</si>
  <si>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</si>
  <si>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</si>
  <si>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Transportation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</si>
  <si>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</si>
  <si>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</si>
  <si>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</si>
  <si>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</si>
  <si>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</si>
  <si>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</si>
  <si>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General Government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</si>
  <si>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</si>
  <si>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</si>
  <si>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</si>
  <si>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</si>
  <si>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</si>
  <si>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</si>
  <si>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Proprietary Non-Operating - Federal Grants and Donations</t>
  </si>
  <si>
    <t>2013 Municipal Population:</t>
  </si>
  <si>
    <t>Local Fiscal Year Ended September 30, 2008</t>
  </si>
  <si>
    <t>Utility Service Tax - Cable Television</t>
  </si>
  <si>
    <t>Permits and Franchise Fees</t>
  </si>
  <si>
    <t>Other Permits and Fees</t>
  </si>
  <si>
    <t>Impact Fees - Physical Environment</t>
  </si>
  <si>
    <t>Impact Fees - Other</t>
  </si>
  <si>
    <t>2008 Municipal Population:</t>
  </si>
  <si>
    <t>Local Fiscal Year Ended September 30, 2014</t>
  </si>
  <si>
    <t>Other General Taxes</t>
  </si>
  <si>
    <t>Federal Grant - Physical Environment - Water Supply System</t>
  </si>
  <si>
    <t>Culture / Recreation - Parks and Recreation</t>
  </si>
  <si>
    <t>Court-Ordered Judgments and Fines - As Decided by County Court Criminal</t>
  </si>
  <si>
    <t>2014 Municipal Population:</t>
  </si>
  <si>
    <t>Local Fiscal Year Ended September 30, 2015</t>
  </si>
  <si>
    <t>State Shared Revenues - General Government - Sales and Uses Taxes to Counties</t>
  </si>
  <si>
    <t>2015 Municipal Population:</t>
  </si>
  <si>
    <t>Local Fiscal Year Ended September 30, 2016</t>
  </si>
  <si>
    <t>Federal Grant - Other Federal Grants</t>
  </si>
  <si>
    <t>2016 Municipal Population:</t>
  </si>
  <si>
    <t>Local Fiscal Year Ended September 30, 2017</t>
  </si>
  <si>
    <t>State Grant - Physical Environment - Other Physical Environment</t>
  </si>
  <si>
    <t>State Shared Revenues - Other</t>
  </si>
  <si>
    <t>2017 Municipal Population:</t>
  </si>
  <si>
    <t>Local Fiscal Year Ended September 30, 2018</t>
  </si>
  <si>
    <t>State Grant - Physical Environment - Water Supply System</t>
  </si>
  <si>
    <t>State Grant - Transportation - Other Transportation</t>
  </si>
  <si>
    <t>Grants from Other Local Units - Transportation</t>
  </si>
  <si>
    <t>Culture / Recreation - Special Recreation Facilities</t>
  </si>
  <si>
    <t>2018 Municipal Population:</t>
  </si>
  <si>
    <t>Local Fiscal Year Ended September 30, 2019</t>
  </si>
  <si>
    <t>First Local Option Fuel Tax (1 to 6 Cents)</t>
  </si>
  <si>
    <t>Second Local Option Fuel Tax (1 to 5 Cents)</t>
  </si>
  <si>
    <t>General Government - Recording Fees</t>
  </si>
  <si>
    <t>Transportation - Airports</t>
  </si>
  <si>
    <t>2019 Municipal Population:</t>
  </si>
  <si>
    <t>Local Fiscal Year Ended September 30, 2020</t>
  </si>
  <si>
    <t>Public Safety - Law Enforcement Services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</si>
  <si>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</si>
  <si>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</si>
  <si>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</si>
  <si>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</si>
  <si>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</si>
  <si>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</si>
  <si>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County Ninth-Cent Voted Fuel Tax</t>
  </si>
  <si>
    <t>Utility Service Tax - Propane</t>
  </si>
  <si>
    <t>Local Communications Services Taxes</t>
  </si>
  <si>
    <t>Building Permits (Buildling Permit Fees)</t>
  </si>
  <si>
    <t>Permits - Other</t>
  </si>
  <si>
    <t>Impact Fees - Residential - Public Safety</t>
  </si>
  <si>
    <t>Intergovernmental Revenues</t>
  </si>
  <si>
    <t>Federal Grant - Physical Environment - Other Physical Environment</t>
  </si>
  <si>
    <t>Federal Grant - Human Services - Public Assistance</t>
  </si>
  <si>
    <t>State Grant - Public Safety</t>
  </si>
  <si>
    <t>State Grant - Economic Environment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</si>
  <si>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</si>
  <si>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</si>
  <si>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Other Transportation</t>
  </si>
  <si>
    <t>Other Charges for Services (Not Court-Related)</t>
  </si>
  <si>
    <t>Proprietary Non-Operating Sources - Other Non-Operating Sources</t>
  </si>
  <si>
    <t>2021 Municipal Population:</t>
  </si>
  <si>
    <t>324.XXX</t>
  </si>
  <si>
    <t>Impact Fees - Total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</si>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</sst>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7878-E5EA-4239-9EA9-4078C0A5A641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56</v>
      </c>
      <c r="B3" s="108"/>
      <c r="C3" s="109"/>
      <c r="D3" s="113" t="s">
        <v>33</v>
      </c>
      <c r="E3" s="114"/>
      <c r="F3" s="114"/>
      <c r="G3" s="114"/>
      <c r="H3" s="115"/>
      <c r="I3" s="113" t="s">
        <v>34</v>
      </c>
      <c r="J3" s="115"/>
      <c r="K3" s="113" t="s">
        <v>36</v>
      </c>
      <c r="L3" s="114"/>
      <c r="M3" s="115"/>
      <c r="N3" s="49"/>
      <c r="O3" s="50"/>
      <c r="P3" s="116" t="s">
        <v>124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57</v>
      </c>
      <c r="F4" s="52" t="s">
        <v>58</v>
      </c>
      <c r="G4" s="52" t="s">
        <v>59</v>
      </c>
      <c r="H4" s="52" t="s">
        <v>5</v>
      </c>
      <c r="I4" s="52" t="s">
        <v>6</v>
      </c>
      <c r="J4" s="53" t="s">
        <v>60</v>
      </c>
      <c r="K4" s="53" t="s">
        <v>7</v>
      </c>
      <c r="L4" s="53" t="s">
        <v>8</v>
      </c>
      <c r="M4" s="53" t="s">
        <v>125</v>
      </c>
      <c r="N4" s="53" t="s">
        <v>9</v>
      </c>
      <c r="O4" s="53" t="s">
        <v>126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127</v>
      </c>
      <c r="B5" s="57"/>
      <c r="C5" s="57"/>
      <c r="D5" s="58">
        <f t="shared" ref="D5:N5" si="0">SUM(D6:D12)</f>
        <v>3041958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3041958</v>
      </c>
      <c r="P5" s="60">
        <f t="shared" ref="P5:P43" si="1">(O5/P$45)</f>
        <v>2475.1489015459724</v>
      </c>
      <c r="Q5" s="61"/>
    </row>
    <row r="6" spans="1:134">
      <c r="A6" s="63"/>
      <c r="B6" s="64">
        <v>311</v>
      </c>
      <c r="C6" s="65" t="s">
        <v>2</v>
      </c>
      <c r="D6" s="66">
        <v>2783449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2783449</v>
      </c>
      <c r="P6" s="67">
        <f t="shared" si="1"/>
        <v>2264.8079739625714</v>
      </c>
      <c r="Q6" s="68"/>
    </row>
    <row r="7" spans="1:134">
      <c r="A7" s="63"/>
      <c r="B7" s="64">
        <v>312.3</v>
      </c>
      <c r="C7" s="65" t="s">
        <v>128</v>
      </c>
      <c r="D7" s="66">
        <v>120731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2">SUM(D7:N7)</f>
        <v>120731</v>
      </c>
      <c r="P7" s="67">
        <f t="shared" si="1"/>
        <v>98.235150528885271</v>
      </c>
      <c r="Q7" s="68"/>
    </row>
    <row r="8" spans="1:134">
      <c r="A8" s="63"/>
      <c r="B8" s="64">
        <v>314.10000000000002</v>
      </c>
      <c r="C8" s="65" t="s">
        <v>11</v>
      </c>
      <c r="D8" s="66">
        <v>20137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20137</v>
      </c>
      <c r="P8" s="67">
        <f t="shared" si="1"/>
        <v>16.384865744507731</v>
      </c>
      <c r="Q8" s="68"/>
    </row>
    <row r="9" spans="1:134">
      <c r="A9" s="63"/>
      <c r="B9" s="64">
        <v>314.3</v>
      </c>
      <c r="C9" s="65" t="s">
        <v>12</v>
      </c>
      <c r="D9" s="66">
        <v>75311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75311</v>
      </c>
      <c r="P9" s="67">
        <f t="shared" si="1"/>
        <v>61.278275020341738</v>
      </c>
      <c r="Q9" s="68"/>
    </row>
    <row r="10" spans="1:134">
      <c r="A10" s="63"/>
      <c r="B10" s="64">
        <v>314.8</v>
      </c>
      <c r="C10" s="65" t="s">
        <v>129</v>
      </c>
      <c r="D10" s="66">
        <v>11097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11097</v>
      </c>
      <c r="P10" s="67">
        <f t="shared" si="1"/>
        <v>9.0292921074043946</v>
      </c>
      <c r="Q10" s="68"/>
    </row>
    <row r="11" spans="1:134">
      <c r="A11" s="63"/>
      <c r="B11" s="64">
        <v>315.2</v>
      </c>
      <c r="C11" s="65" t="s">
        <v>130</v>
      </c>
      <c r="D11" s="66">
        <v>26721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26721</v>
      </c>
      <c r="P11" s="67">
        <f t="shared" si="1"/>
        <v>21.742066720911311</v>
      </c>
      <c r="Q11" s="68"/>
    </row>
    <row r="12" spans="1:134">
      <c r="A12" s="63"/>
      <c r="B12" s="64">
        <v>316</v>
      </c>
      <c r="C12" s="65" t="s">
        <v>75</v>
      </c>
      <c r="D12" s="66">
        <v>4512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4512</v>
      </c>
      <c r="P12" s="67">
        <f t="shared" si="1"/>
        <v>3.6712774613506918</v>
      </c>
      <c r="Q12" s="68"/>
    </row>
    <row r="13" spans="1:134" ht="15.75">
      <c r="A13" s="69" t="s">
        <v>16</v>
      </c>
      <c r="B13" s="70"/>
      <c r="C13" s="71"/>
      <c r="D13" s="72">
        <f t="shared" ref="D13:N13" si="3">SUM(D14:D18)</f>
        <v>1157036</v>
      </c>
      <c r="E13" s="72">
        <f t="shared" si="3"/>
        <v>0</v>
      </c>
      <c r="F13" s="72">
        <f t="shared" si="3"/>
        <v>0</v>
      </c>
      <c r="G13" s="72">
        <f t="shared" si="3"/>
        <v>0</v>
      </c>
      <c r="H13" s="72">
        <f t="shared" si="3"/>
        <v>0</v>
      </c>
      <c r="I13" s="72">
        <f t="shared" si="3"/>
        <v>816431</v>
      </c>
      <c r="J13" s="72">
        <f t="shared" si="3"/>
        <v>0</v>
      </c>
      <c r="K13" s="72">
        <f t="shared" si="3"/>
        <v>0</v>
      </c>
      <c r="L13" s="72">
        <f t="shared" si="3"/>
        <v>0</v>
      </c>
      <c r="M13" s="72">
        <f t="shared" si="3"/>
        <v>0</v>
      </c>
      <c r="N13" s="72">
        <f t="shared" si="3"/>
        <v>0</v>
      </c>
      <c r="O13" s="73">
        <f>SUM(D13:N13)</f>
        <v>1973467</v>
      </c>
      <c r="P13" s="74">
        <f t="shared" si="1"/>
        <v>1605.7502034174124</v>
      </c>
      <c r="Q13" s="75"/>
    </row>
    <row r="14" spans="1:134">
      <c r="A14" s="63"/>
      <c r="B14" s="64">
        <v>322</v>
      </c>
      <c r="C14" s="65" t="s">
        <v>131</v>
      </c>
      <c r="D14" s="66">
        <v>695111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695111</v>
      </c>
      <c r="P14" s="67">
        <f t="shared" si="1"/>
        <v>565.5907241659886</v>
      </c>
      <c r="Q14" s="68"/>
    </row>
    <row r="15" spans="1:134">
      <c r="A15" s="63"/>
      <c r="B15" s="64">
        <v>322.89999999999998</v>
      </c>
      <c r="C15" s="65" t="s">
        <v>132</v>
      </c>
      <c r="D15" s="66">
        <v>41688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4">SUM(D15:N15)</f>
        <v>41688</v>
      </c>
      <c r="P15" s="67">
        <f t="shared" si="1"/>
        <v>33.920260374288041</v>
      </c>
      <c r="Q15" s="68"/>
    </row>
    <row r="16" spans="1:134">
      <c r="A16" s="63"/>
      <c r="B16" s="64">
        <v>323.10000000000002</v>
      </c>
      <c r="C16" s="65" t="s">
        <v>17</v>
      </c>
      <c r="D16" s="66">
        <v>117681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117681</v>
      </c>
      <c r="P16" s="67">
        <f t="shared" si="1"/>
        <v>95.75345809601302</v>
      </c>
      <c r="Q16" s="68"/>
    </row>
    <row r="17" spans="1:17">
      <c r="A17" s="63"/>
      <c r="B17" s="64">
        <v>324.11</v>
      </c>
      <c r="C17" s="65" t="s">
        <v>133</v>
      </c>
      <c r="D17" s="66">
        <v>373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373</v>
      </c>
      <c r="P17" s="67">
        <f t="shared" si="1"/>
        <v>0.30349877949552484</v>
      </c>
      <c r="Q17" s="68"/>
    </row>
    <row r="18" spans="1:17">
      <c r="A18" s="63"/>
      <c r="B18" s="64">
        <v>324.20999999999998</v>
      </c>
      <c r="C18" s="65" t="s">
        <v>19</v>
      </c>
      <c r="D18" s="66">
        <v>302183</v>
      </c>
      <c r="E18" s="66">
        <v>0</v>
      </c>
      <c r="F18" s="66">
        <v>0</v>
      </c>
      <c r="G18" s="66">
        <v>0</v>
      </c>
      <c r="H18" s="66">
        <v>0</v>
      </c>
      <c r="I18" s="66">
        <v>816431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1118614</v>
      </c>
      <c r="P18" s="67">
        <f t="shared" si="1"/>
        <v>910.18226200162735</v>
      </c>
      <c r="Q18" s="68"/>
    </row>
    <row r="19" spans="1:17" ht="15.75">
      <c r="A19" s="69" t="s">
        <v>134</v>
      </c>
      <c r="B19" s="70"/>
      <c r="C19" s="71"/>
      <c r="D19" s="72">
        <f t="shared" ref="D19:N19" si="5">SUM(D20:D29)</f>
        <v>959398</v>
      </c>
      <c r="E19" s="72">
        <f t="shared" si="5"/>
        <v>1749756</v>
      </c>
      <c r="F19" s="72">
        <f t="shared" si="5"/>
        <v>0</v>
      </c>
      <c r="G19" s="72">
        <f t="shared" si="5"/>
        <v>0</v>
      </c>
      <c r="H19" s="72">
        <f t="shared" si="5"/>
        <v>0</v>
      </c>
      <c r="I19" s="72">
        <f t="shared" si="5"/>
        <v>0</v>
      </c>
      <c r="J19" s="72">
        <f t="shared" si="5"/>
        <v>0</v>
      </c>
      <c r="K19" s="72">
        <f t="shared" si="5"/>
        <v>0</v>
      </c>
      <c r="L19" s="72">
        <f t="shared" si="5"/>
        <v>0</v>
      </c>
      <c r="M19" s="72">
        <f t="shared" si="5"/>
        <v>0</v>
      </c>
      <c r="N19" s="72">
        <f t="shared" si="5"/>
        <v>0</v>
      </c>
      <c r="O19" s="73">
        <f>SUM(D19:N19)</f>
        <v>2709154</v>
      </c>
      <c r="P19" s="74">
        <f t="shared" si="1"/>
        <v>2204.3563873067533</v>
      </c>
      <c r="Q19" s="75"/>
    </row>
    <row r="20" spans="1:17">
      <c r="A20" s="63"/>
      <c r="B20" s="64">
        <v>331.39</v>
      </c>
      <c r="C20" s="65" t="s">
        <v>135</v>
      </c>
      <c r="D20" s="66">
        <v>5041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7" si="6">SUM(D20:N20)</f>
        <v>5041</v>
      </c>
      <c r="P20" s="67">
        <f t="shared" si="1"/>
        <v>4.1017087062652564</v>
      </c>
      <c r="Q20" s="68"/>
    </row>
    <row r="21" spans="1:17">
      <c r="A21" s="63"/>
      <c r="B21" s="64">
        <v>331.62</v>
      </c>
      <c r="C21" s="65" t="s">
        <v>136</v>
      </c>
      <c r="D21" s="66">
        <v>557950</v>
      </c>
      <c r="E21" s="66">
        <v>1556424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6"/>
        <v>2114374</v>
      </c>
      <c r="P21" s="67">
        <f t="shared" si="1"/>
        <v>1720.4019528071603</v>
      </c>
      <c r="Q21" s="68"/>
    </row>
    <row r="22" spans="1:17">
      <c r="A22" s="63"/>
      <c r="B22" s="64">
        <v>334.39</v>
      </c>
      <c r="C22" s="65" t="s">
        <v>105</v>
      </c>
      <c r="D22" s="66">
        <v>33676</v>
      </c>
      <c r="E22" s="66">
        <v>193332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6"/>
        <v>227008</v>
      </c>
      <c r="P22" s="67">
        <f t="shared" si="1"/>
        <v>184.70951993490644</v>
      </c>
      <c r="Q22" s="68"/>
    </row>
    <row r="23" spans="1:17">
      <c r="A23" s="63"/>
      <c r="B23" s="64">
        <v>334.49</v>
      </c>
      <c r="C23" s="65" t="s">
        <v>110</v>
      </c>
      <c r="D23" s="66">
        <v>56407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56407</v>
      </c>
      <c r="P23" s="67">
        <f t="shared" si="1"/>
        <v>45.896663954434501</v>
      </c>
      <c r="Q23" s="68"/>
    </row>
    <row r="24" spans="1:17">
      <c r="A24" s="63"/>
      <c r="B24" s="64">
        <v>335.125</v>
      </c>
      <c r="C24" s="65" t="s">
        <v>139</v>
      </c>
      <c r="D24" s="66">
        <v>37782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37782</v>
      </c>
      <c r="P24" s="67">
        <f t="shared" si="1"/>
        <v>30.742066720911311</v>
      </c>
      <c r="Q24" s="68"/>
    </row>
    <row r="25" spans="1:17">
      <c r="A25" s="63"/>
      <c r="B25" s="64">
        <v>335.14</v>
      </c>
      <c r="C25" s="65" t="s">
        <v>78</v>
      </c>
      <c r="D25" s="66">
        <v>775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775</v>
      </c>
      <c r="P25" s="67">
        <f t="shared" si="1"/>
        <v>0.63059397884458912</v>
      </c>
      <c r="Q25" s="68"/>
    </row>
    <row r="26" spans="1:17">
      <c r="A26" s="63"/>
      <c r="B26" s="64">
        <v>335.15</v>
      </c>
      <c r="C26" s="65" t="s">
        <v>79</v>
      </c>
      <c r="D26" s="66">
        <v>9890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9890</v>
      </c>
      <c r="P26" s="67">
        <f t="shared" si="1"/>
        <v>8.0471928397070798</v>
      </c>
      <c r="Q26" s="68"/>
    </row>
    <row r="27" spans="1:17">
      <c r="A27" s="63"/>
      <c r="B27" s="64">
        <v>335.18</v>
      </c>
      <c r="C27" s="65" t="s">
        <v>140</v>
      </c>
      <c r="D27" s="66">
        <v>128304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128304</v>
      </c>
      <c r="P27" s="67">
        <f t="shared" si="1"/>
        <v>104.39707078925956</v>
      </c>
      <c r="Q27" s="68"/>
    </row>
    <row r="28" spans="1:17">
      <c r="A28" s="63"/>
      <c r="B28" s="64">
        <v>335.48</v>
      </c>
      <c r="C28" s="65" t="s">
        <v>141</v>
      </c>
      <c r="D28" s="66">
        <v>99817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29" si="7">SUM(D28:N28)</f>
        <v>99817</v>
      </c>
      <c r="P28" s="67">
        <f t="shared" si="1"/>
        <v>81.218063466232707</v>
      </c>
      <c r="Q28" s="68"/>
    </row>
    <row r="29" spans="1:17">
      <c r="A29" s="63"/>
      <c r="B29" s="64">
        <v>337.9</v>
      </c>
      <c r="C29" s="65" t="s">
        <v>32</v>
      </c>
      <c r="D29" s="66">
        <v>29756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7"/>
        <v>29756</v>
      </c>
      <c r="P29" s="67">
        <f t="shared" si="1"/>
        <v>24.211554109031734</v>
      </c>
      <c r="Q29" s="68"/>
    </row>
    <row r="30" spans="1:17" ht="15.75">
      <c r="A30" s="69" t="s">
        <v>37</v>
      </c>
      <c r="B30" s="70"/>
      <c r="C30" s="71"/>
      <c r="D30" s="72">
        <f t="shared" ref="D30:N30" si="8">SUM(D31:D34)</f>
        <v>122829</v>
      </c>
      <c r="E30" s="72">
        <f t="shared" si="8"/>
        <v>0</v>
      </c>
      <c r="F30" s="72">
        <f t="shared" si="8"/>
        <v>0</v>
      </c>
      <c r="G30" s="72">
        <f t="shared" si="8"/>
        <v>0</v>
      </c>
      <c r="H30" s="72">
        <f t="shared" si="8"/>
        <v>0</v>
      </c>
      <c r="I30" s="72">
        <f t="shared" si="8"/>
        <v>2417444</v>
      </c>
      <c r="J30" s="72">
        <f t="shared" si="8"/>
        <v>0</v>
      </c>
      <c r="K30" s="72">
        <f t="shared" si="8"/>
        <v>0</v>
      </c>
      <c r="L30" s="72">
        <f t="shared" si="8"/>
        <v>0</v>
      </c>
      <c r="M30" s="72">
        <f t="shared" si="8"/>
        <v>0</v>
      </c>
      <c r="N30" s="72">
        <f t="shared" si="8"/>
        <v>0</v>
      </c>
      <c r="O30" s="72">
        <f>SUM(D30:N30)</f>
        <v>2540273</v>
      </c>
      <c r="P30" s="74">
        <f t="shared" si="1"/>
        <v>2066.9430431244914</v>
      </c>
      <c r="Q30" s="75"/>
    </row>
    <row r="31" spans="1:17">
      <c r="A31" s="63"/>
      <c r="B31" s="64">
        <v>343.3</v>
      </c>
      <c r="C31" s="65" t="s">
        <v>42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988851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3" si="9">SUM(D31:N31)</f>
        <v>988851</v>
      </c>
      <c r="P31" s="67">
        <f t="shared" si="1"/>
        <v>804.59804719283966</v>
      </c>
      <c r="Q31" s="68"/>
    </row>
    <row r="32" spans="1:17">
      <c r="A32" s="63"/>
      <c r="B32" s="64">
        <v>343.4</v>
      </c>
      <c r="C32" s="65" t="s">
        <v>43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428631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9"/>
        <v>428631</v>
      </c>
      <c r="P32" s="67">
        <f t="shared" si="1"/>
        <v>348.76403580146462</v>
      </c>
      <c r="Q32" s="68"/>
    </row>
    <row r="33" spans="1:120">
      <c r="A33" s="63"/>
      <c r="B33" s="64">
        <v>343.5</v>
      </c>
      <c r="C33" s="65" t="s">
        <v>44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999962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9"/>
        <v>999962</v>
      </c>
      <c r="P33" s="67">
        <f t="shared" si="1"/>
        <v>813.63873067534576</v>
      </c>
      <c r="Q33" s="68"/>
    </row>
    <row r="34" spans="1:120">
      <c r="A34" s="63"/>
      <c r="B34" s="64">
        <v>349</v>
      </c>
      <c r="C34" s="65" t="s">
        <v>142</v>
      </c>
      <c r="D34" s="66">
        <v>122829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122829</v>
      </c>
      <c r="P34" s="67">
        <f t="shared" si="1"/>
        <v>99.942229454841339</v>
      </c>
      <c r="Q34" s="68"/>
    </row>
    <row r="35" spans="1:120" ht="15.75">
      <c r="A35" s="69" t="s">
        <v>38</v>
      </c>
      <c r="B35" s="70"/>
      <c r="C35" s="71"/>
      <c r="D35" s="72">
        <f t="shared" ref="D35:N35" si="10">SUM(D36:D36)</f>
        <v>6502</v>
      </c>
      <c r="E35" s="72">
        <f t="shared" si="10"/>
        <v>0</v>
      </c>
      <c r="F35" s="72">
        <f t="shared" si="10"/>
        <v>0</v>
      </c>
      <c r="G35" s="72">
        <f t="shared" si="10"/>
        <v>0</v>
      </c>
      <c r="H35" s="72">
        <f t="shared" si="10"/>
        <v>0</v>
      </c>
      <c r="I35" s="72">
        <f t="shared" si="10"/>
        <v>0</v>
      </c>
      <c r="J35" s="72">
        <f t="shared" si="10"/>
        <v>0</v>
      </c>
      <c r="K35" s="72">
        <f t="shared" si="10"/>
        <v>0</v>
      </c>
      <c r="L35" s="72">
        <f t="shared" si="10"/>
        <v>0</v>
      </c>
      <c r="M35" s="72">
        <f t="shared" si="10"/>
        <v>0</v>
      </c>
      <c r="N35" s="72">
        <f t="shared" si="10"/>
        <v>0</v>
      </c>
      <c r="O35" s="72">
        <f>SUM(D35:N35)</f>
        <v>6502</v>
      </c>
      <c r="P35" s="74">
        <f t="shared" si="1"/>
        <v>5.2904800650935719</v>
      </c>
      <c r="Q35" s="75"/>
    </row>
    <row r="36" spans="1:120">
      <c r="A36" s="76"/>
      <c r="B36" s="77">
        <v>359</v>
      </c>
      <c r="C36" s="78" t="s">
        <v>47</v>
      </c>
      <c r="D36" s="66">
        <v>6502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" si="11">SUM(D36:N36)</f>
        <v>6502</v>
      </c>
      <c r="P36" s="67">
        <f t="shared" si="1"/>
        <v>5.2904800650935719</v>
      </c>
      <c r="Q36" s="68"/>
    </row>
    <row r="37" spans="1:120" ht="15.75">
      <c r="A37" s="69" t="s">
        <v>3</v>
      </c>
      <c r="B37" s="70"/>
      <c r="C37" s="71"/>
      <c r="D37" s="72">
        <f t="shared" ref="D37:N37" si="12">SUM(D38:D42)</f>
        <v>230844</v>
      </c>
      <c r="E37" s="72">
        <f t="shared" si="12"/>
        <v>2355</v>
      </c>
      <c r="F37" s="72">
        <f t="shared" si="12"/>
        <v>0</v>
      </c>
      <c r="G37" s="72">
        <f t="shared" si="12"/>
        <v>0</v>
      </c>
      <c r="H37" s="72">
        <f t="shared" si="12"/>
        <v>0</v>
      </c>
      <c r="I37" s="72">
        <f t="shared" si="12"/>
        <v>128932</v>
      </c>
      <c r="J37" s="72">
        <f t="shared" si="12"/>
        <v>0</v>
      </c>
      <c r="K37" s="72">
        <f t="shared" si="12"/>
        <v>0</v>
      </c>
      <c r="L37" s="72">
        <f t="shared" si="12"/>
        <v>0</v>
      </c>
      <c r="M37" s="72">
        <f t="shared" si="12"/>
        <v>0</v>
      </c>
      <c r="N37" s="72">
        <f t="shared" si="12"/>
        <v>0</v>
      </c>
      <c r="O37" s="72">
        <f>SUM(D37:N37)</f>
        <v>362131</v>
      </c>
      <c r="P37" s="74">
        <f t="shared" si="1"/>
        <v>294.65500406834826</v>
      </c>
      <c r="Q37" s="75"/>
    </row>
    <row r="38" spans="1:120">
      <c r="A38" s="63"/>
      <c r="B38" s="64">
        <v>361.1</v>
      </c>
      <c r="C38" s="65" t="s">
        <v>48</v>
      </c>
      <c r="D38" s="66">
        <v>5221</v>
      </c>
      <c r="E38" s="66">
        <v>2355</v>
      </c>
      <c r="F38" s="66">
        <v>0</v>
      </c>
      <c r="G38" s="66">
        <v>0</v>
      </c>
      <c r="H38" s="66">
        <v>0</v>
      </c>
      <c r="I38" s="66">
        <v>1527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9103</v>
      </c>
      <c r="P38" s="67">
        <f t="shared" si="1"/>
        <v>7.4068348250610256</v>
      </c>
      <c r="Q38" s="68"/>
    </row>
    <row r="39" spans="1:120">
      <c r="A39" s="63"/>
      <c r="B39" s="64">
        <v>362</v>
      </c>
      <c r="C39" s="65" t="s">
        <v>49</v>
      </c>
      <c r="D39" s="66">
        <v>42380</v>
      </c>
      <c r="E39" s="66">
        <v>0</v>
      </c>
      <c r="F39" s="66">
        <v>0</v>
      </c>
      <c r="G39" s="66">
        <v>0</v>
      </c>
      <c r="H39" s="66">
        <v>0</v>
      </c>
      <c r="I39" s="66">
        <v>73441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2" si="13">SUM(D39:N39)</f>
        <v>115821</v>
      </c>
      <c r="P39" s="67">
        <f t="shared" si="1"/>
        <v>94.240032546786011</v>
      </c>
      <c r="Q39" s="68"/>
    </row>
    <row r="40" spans="1:120">
      <c r="A40" s="63"/>
      <c r="B40" s="64">
        <v>364</v>
      </c>
      <c r="C40" s="65" t="s">
        <v>82</v>
      </c>
      <c r="D40" s="66">
        <v>22040</v>
      </c>
      <c r="E40" s="66">
        <v>0</v>
      </c>
      <c r="F40" s="66">
        <v>0</v>
      </c>
      <c r="G40" s="66">
        <v>0</v>
      </c>
      <c r="H40" s="66">
        <v>0</v>
      </c>
      <c r="I40" s="66">
        <v>920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13"/>
        <v>22960</v>
      </c>
      <c r="P40" s="67">
        <f t="shared" si="1"/>
        <v>18.681855166802279</v>
      </c>
      <c r="Q40" s="68"/>
    </row>
    <row r="41" spans="1:120">
      <c r="A41" s="63"/>
      <c r="B41" s="64">
        <v>366</v>
      </c>
      <c r="C41" s="65" t="s">
        <v>52</v>
      </c>
      <c r="D41" s="66">
        <v>24710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13"/>
        <v>24710</v>
      </c>
      <c r="P41" s="67">
        <f t="shared" si="1"/>
        <v>20.105777054515865</v>
      </c>
      <c r="Q41" s="68"/>
    </row>
    <row r="42" spans="1:120" ht="15.75" thickBot="1">
      <c r="A42" s="63"/>
      <c r="B42" s="64">
        <v>369.9</v>
      </c>
      <c r="C42" s="65" t="s">
        <v>53</v>
      </c>
      <c r="D42" s="66">
        <v>136493</v>
      </c>
      <c r="E42" s="66">
        <v>0</v>
      </c>
      <c r="F42" s="66">
        <v>0</v>
      </c>
      <c r="G42" s="66">
        <v>0</v>
      </c>
      <c r="H42" s="66">
        <v>0</v>
      </c>
      <c r="I42" s="66">
        <v>53044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13"/>
        <v>189537</v>
      </c>
      <c r="P42" s="67">
        <f t="shared" si="1"/>
        <v>154.22050447518308</v>
      </c>
      <c r="Q42" s="68"/>
    </row>
    <row r="43" spans="1:120" ht="16.5" thickBot="1">
      <c r="A43" s="79" t="s">
        <v>45</v>
      </c>
      <c r="B43" s="80"/>
      <c r="C43" s="81"/>
      <c r="D43" s="82">
        <f>SUM(D5,D13,D19,D30,D35,D37)</f>
        <v>5518567</v>
      </c>
      <c r="E43" s="82">
        <f t="shared" ref="E43:N43" si="14">SUM(E5,E13,E19,E30,E35,E37)</f>
        <v>1752111</v>
      </c>
      <c r="F43" s="82">
        <f t="shared" si="14"/>
        <v>0</v>
      </c>
      <c r="G43" s="82">
        <f t="shared" si="14"/>
        <v>0</v>
      </c>
      <c r="H43" s="82">
        <f t="shared" si="14"/>
        <v>0</v>
      </c>
      <c r="I43" s="82">
        <f t="shared" si="14"/>
        <v>3362807</v>
      </c>
      <c r="J43" s="82">
        <f t="shared" si="14"/>
        <v>0</v>
      </c>
      <c r="K43" s="82">
        <f t="shared" si="14"/>
        <v>0</v>
      </c>
      <c r="L43" s="82">
        <f t="shared" si="14"/>
        <v>0</v>
      </c>
      <c r="M43" s="82">
        <f t="shared" si="14"/>
        <v>0</v>
      </c>
      <c r="N43" s="82">
        <f t="shared" si="14"/>
        <v>0</v>
      </c>
      <c r="O43" s="82">
        <f>SUM(D43:N43)</f>
        <v>10633485</v>
      </c>
      <c r="P43" s="83">
        <f t="shared" si="1"/>
        <v>8652.144019528072</v>
      </c>
      <c r="Q43" s="61"/>
      <c r="R43" s="8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</row>
    <row r="44" spans="1:120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8"/>
    </row>
    <row r="45" spans="1:120">
      <c r="A45" s="89"/>
      <c r="B45" s="90"/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4" t="s">
        <v>148</v>
      </c>
      <c r="N45" s="94"/>
      <c r="O45" s="94"/>
      <c r="P45" s="92">
        <v>1229</v>
      </c>
    </row>
    <row r="46" spans="1:120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98" t="s">
        <v>67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1826017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1826017</v>
      </c>
      <c r="O5" s="33">
        <f t="shared" ref="O5:O44" si="1">(N5/O$46)</f>
        <v>1645.0603603603604</v>
      </c>
      <c r="P5" s="6"/>
    </row>
    <row r="6" spans="1:133">
      <c r="A6" s="12"/>
      <c r="B6" s="25">
        <v>311</v>
      </c>
      <c r="C6" s="20" t="s">
        <v>2</v>
      </c>
      <c r="D6" s="46">
        <v>1629791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1629791</v>
      </c>
      <c r="O6" s="47">
        <f t="shared" si="1"/>
        <v>1468.2801801801802</v>
      </c>
      <c r="P6" s="9"/>
    </row>
    <row r="7" spans="1:133">
      <c r="A7" s="12"/>
      <c r="B7" s="25">
        <v>312.10000000000002</v>
      </c>
      <c r="C7" s="20" t="s">
        <v>10</v>
      </c>
      <c r="D7" s="46">
        <v>56185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56185</v>
      </c>
      <c r="O7" s="47">
        <f t="shared" si="1"/>
        <v>50.617117117117118</v>
      </c>
      <c r="P7" s="9"/>
    </row>
    <row r="8" spans="1:133">
      <c r="A8" s="12"/>
      <c r="B8" s="25">
        <v>314.10000000000002</v>
      </c>
      <c r="C8" s="20" t="s">
        <v>11</v>
      </c>
      <c r="D8" s="46">
        <v>18343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18343</v>
      </c>
      <c r="O8" s="47">
        <f t="shared" si="1"/>
        <v>16.525225225225224</v>
      </c>
      <c r="P8" s="9"/>
    </row>
    <row r="9" spans="1:133">
      <c r="A9" s="12"/>
      <c r="B9" s="25">
        <v>314.3</v>
      </c>
      <c r="C9" s="20" t="s">
        <v>12</v>
      </c>
      <c r="D9" s="46">
        <v>64477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64477</v>
      </c>
      <c r="O9" s="47">
        <f t="shared" si="1"/>
        <v>58.087387387387388</v>
      </c>
      <c r="P9" s="9"/>
    </row>
    <row r="10" spans="1:133">
      <c r="A10" s="12"/>
      <c r="B10" s="25">
        <v>314.39999999999998</v>
      </c>
      <c r="C10" s="20" t="s">
        <v>13</v>
      </c>
      <c r="D10" s="46">
        <v>8609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8609</v>
      </c>
      <c r="O10" s="47">
        <f t="shared" si="1"/>
        <v>7.7558558558558559</v>
      </c>
      <c r="P10" s="9"/>
    </row>
    <row r="11" spans="1:133">
      <c r="A11" s="12"/>
      <c r="B11" s="25">
        <v>315</v>
      </c>
      <c r="C11" s="20" t="s">
        <v>74</v>
      </c>
      <c r="D11" s="46">
        <v>37490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37490</v>
      </c>
      <c r="O11" s="47">
        <f t="shared" si="1"/>
        <v>33.774774774774777</v>
      </c>
      <c r="P11" s="9"/>
    </row>
    <row r="12" spans="1:133">
      <c r="A12" s="12"/>
      <c r="B12" s="25">
        <v>316</v>
      </c>
      <c r="C12" s="20" t="s">
        <v>75</v>
      </c>
      <c r="D12" s="46">
        <v>11122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11122</v>
      </c>
      <c r="O12" s="47">
        <f t="shared" si="1"/>
        <v>10.019819819819819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185182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90788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4" si="4">SUM(D13:M13)</f>
        <v>275970</v>
      </c>
      <c r="O13" s="45">
        <f t="shared" si="1"/>
        <v>248.62162162162161</v>
      </c>
      <c r="P13" s="10"/>
    </row>
    <row r="14" spans="1:133">
      <c r="A14" s="12"/>
      <c r="B14" s="25">
        <v>322</v>
      </c>
      <c r="C14" s="20" t="s">
        <v>0</v>
      </c>
      <c r="D14" s="46">
        <v>4252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4252</v>
      </c>
      <c r="O14" s="47">
        <f t="shared" si="1"/>
        <v>3.8306306306306306</v>
      </c>
      <c r="P14" s="9"/>
    </row>
    <row r="15" spans="1:133">
      <c r="A15" s="12"/>
      <c r="B15" s="25">
        <v>323.10000000000002</v>
      </c>
      <c r="C15" s="20" t="s">
        <v>17</v>
      </c>
      <c r="D15" s="46">
        <v>165432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165432</v>
      </c>
      <c r="O15" s="47">
        <f t="shared" si="1"/>
        <v>149.03783783783783</v>
      </c>
      <c r="P15" s="9"/>
    </row>
    <row r="16" spans="1:133">
      <c r="A16" s="12"/>
      <c r="B16" s="25">
        <v>323.39999999999998</v>
      </c>
      <c r="C16" s="20" t="s">
        <v>18</v>
      </c>
      <c r="D16" s="46">
        <v>5233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5233</v>
      </c>
      <c r="O16" s="47">
        <f t="shared" si="1"/>
        <v>4.7144144144144144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90788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90788</v>
      </c>
      <c r="O17" s="47">
        <f t="shared" si="1"/>
        <v>81.790990990990991</v>
      </c>
      <c r="P17" s="9"/>
    </row>
    <row r="18" spans="1:16">
      <c r="A18" s="12"/>
      <c r="B18" s="25">
        <v>324.70999999999998</v>
      </c>
      <c r="C18" s="20" t="s">
        <v>20</v>
      </c>
      <c r="D18" s="46">
        <v>2410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2410</v>
      </c>
      <c r="O18" s="47">
        <f t="shared" si="1"/>
        <v>2.1711711711711712</v>
      </c>
      <c r="P18" s="9"/>
    </row>
    <row r="19" spans="1:16">
      <c r="A19" s="12"/>
      <c r="B19" s="25">
        <v>329</v>
      </c>
      <c r="C19" s="20" t="s">
        <v>21</v>
      </c>
      <c r="D19" s="46">
        <v>7855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7855</v>
      </c>
      <c r="O19" s="47">
        <f t="shared" si="1"/>
        <v>7.0765765765765769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SUM(D21:D27)</f>
        <v>219035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219035</v>
      </c>
      <c r="O20" s="45">
        <f t="shared" si="1"/>
        <v>197.32882882882882</v>
      </c>
      <c r="P20" s="10"/>
    </row>
    <row r="21" spans="1:16">
      <c r="A21" s="12"/>
      <c r="B21" s="25">
        <v>331.1</v>
      </c>
      <c r="C21" s="20" t="s">
        <v>76</v>
      </c>
      <c r="D21" s="46">
        <v>18721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18721</v>
      </c>
      <c r="O21" s="47">
        <f t="shared" si="1"/>
        <v>16.865765765765765</v>
      </c>
      <c r="P21" s="9"/>
    </row>
    <row r="22" spans="1:16">
      <c r="A22" s="12"/>
      <c r="B22" s="25">
        <v>331.2</v>
      </c>
      <c r="C22" s="20" t="s">
        <v>22</v>
      </c>
      <c r="D22" s="46">
        <v>4879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4879</v>
      </c>
      <c r="O22" s="47">
        <f t="shared" si="1"/>
        <v>4.3954954954954957</v>
      </c>
      <c r="P22" s="9"/>
    </row>
    <row r="23" spans="1:16">
      <c r="A23" s="12"/>
      <c r="B23" s="25">
        <v>334.7</v>
      </c>
      <c r="C23" s="20" t="s">
        <v>26</v>
      </c>
      <c r="D23" s="46">
        <v>80000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80000</v>
      </c>
      <c r="O23" s="47">
        <f t="shared" si="1"/>
        <v>72.072072072072075</v>
      </c>
      <c r="P23" s="9"/>
    </row>
    <row r="24" spans="1:16">
      <c r="A24" s="12"/>
      <c r="B24" s="25">
        <v>335.12</v>
      </c>
      <c r="C24" s="20" t="s">
        <v>77</v>
      </c>
      <c r="D24" s="46">
        <v>28014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28014</v>
      </c>
      <c r="O24" s="47">
        <f t="shared" si="1"/>
        <v>25.237837837837837</v>
      </c>
      <c r="P24" s="9"/>
    </row>
    <row r="25" spans="1:16">
      <c r="A25" s="12"/>
      <c r="B25" s="25">
        <v>335.14</v>
      </c>
      <c r="C25" s="20" t="s">
        <v>78</v>
      </c>
      <c r="D25" s="46">
        <v>858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858</v>
      </c>
      <c r="O25" s="47">
        <f t="shared" si="1"/>
        <v>0.77297297297297296</v>
      </c>
      <c r="P25" s="9"/>
    </row>
    <row r="26" spans="1:16">
      <c r="A26" s="12"/>
      <c r="B26" s="25">
        <v>335.15</v>
      </c>
      <c r="C26" s="20" t="s">
        <v>79</v>
      </c>
      <c r="D26" s="46">
        <v>3083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3083</v>
      </c>
      <c r="O26" s="47">
        <f t="shared" si="1"/>
        <v>2.7774774774774773</v>
      </c>
      <c r="P26" s="9"/>
    </row>
    <row r="27" spans="1:16">
      <c r="A27" s="12"/>
      <c r="B27" s="25">
        <v>335.18</v>
      </c>
      <c r="C27" s="20" t="s">
        <v>80</v>
      </c>
      <c r="D27" s="46">
        <v>83480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83480</v>
      </c>
      <c r="O27" s="47">
        <f t="shared" si="1"/>
        <v>75.207207207207205</v>
      </c>
      <c r="P27" s="9"/>
    </row>
    <row r="28" spans="1:16" ht="15.75">
      <c r="A28" s="29" t="s">
        <v>37</v>
      </c>
      <c r="B28" s="30"/>
      <c r="C28" s="31"/>
      <c r="D28" s="32">
        <f t="shared" ref="D28:M28" si="6">SUM(D29:D33)</f>
        <v>72997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2606922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2679919</v>
      </c>
      <c r="O28" s="45">
        <f t="shared" si="1"/>
        <v>2414.3414414414415</v>
      </c>
      <c r="P28" s="10"/>
    </row>
    <row r="29" spans="1:16">
      <c r="A29" s="12"/>
      <c r="B29" s="25">
        <v>341.9</v>
      </c>
      <c r="C29" s="20" t="s">
        <v>81</v>
      </c>
      <c r="D29" s="46">
        <v>24827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24827</v>
      </c>
      <c r="O29" s="47">
        <f t="shared" si="1"/>
        <v>22.366666666666667</v>
      </c>
      <c r="P29" s="9"/>
    </row>
    <row r="30" spans="1:16">
      <c r="A30" s="12"/>
      <c r="B30" s="25">
        <v>342.2</v>
      </c>
      <c r="C30" s="20" t="s">
        <v>41</v>
      </c>
      <c r="D30" s="46">
        <v>13750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13750</v>
      </c>
      <c r="O30" s="47">
        <f t="shared" si="1"/>
        <v>12.387387387387387</v>
      </c>
      <c r="P30" s="9"/>
    </row>
    <row r="31" spans="1:16">
      <c r="A31" s="12"/>
      <c r="B31" s="25">
        <v>343.3</v>
      </c>
      <c r="C31" s="20" t="s">
        <v>42</v>
      </c>
      <c r="D31" s="46">
        <v>34420</v>
      </c>
      <c r="E31" s="46">
        <v>0</v>
      </c>
      <c r="F31" s="46">
        <v>0</v>
      </c>
      <c r="G31" s="46">
        <v>0</v>
      </c>
      <c r="H31" s="46">
        <v>0</v>
      </c>
      <c r="I31" s="46">
        <v>963915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998335</v>
      </c>
      <c r="O31" s="47">
        <f t="shared" si="1"/>
        <v>899.40090090090087</v>
      </c>
      <c r="P31" s="9"/>
    </row>
    <row r="32" spans="1:16">
      <c r="A32" s="12"/>
      <c r="B32" s="25">
        <v>343.4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517148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517148</v>
      </c>
      <c r="O32" s="47">
        <f t="shared" si="1"/>
        <v>465.89909909909909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1125859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1125859</v>
      </c>
      <c r="O33" s="47">
        <f t="shared" si="1"/>
        <v>1014.2873873873874</v>
      </c>
      <c r="P33" s="9"/>
    </row>
    <row r="34" spans="1:119" ht="15.75">
      <c r="A34" s="29" t="s">
        <v>38</v>
      </c>
      <c r="B34" s="30"/>
      <c r="C34" s="31"/>
      <c r="D34" s="32">
        <f t="shared" ref="D34:M34" si="7">SUM(D35:D35)</f>
        <v>2774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2774</v>
      </c>
      <c r="O34" s="45">
        <f t="shared" si="1"/>
        <v>2.4990990990990989</v>
      </c>
      <c r="P34" s="10"/>
    </row>
    <row r="35" spans="1:119">
      <c r="A35" s="13"/>
      <c r="B35" s="39">
        <v>359</v>
      </c>
      <c r="C35" s="21" t="s">
        <v>47</v>
      </c>
      <c r="D35" s="46">
        <v>2774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2774</v>
      </c>
      <c r="O35" s="47">
        <f t="shared" si="1"/>
        <v>2.4990990990990989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SUM(D37:D41)</f>
        <v>129342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-44938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84404</v>
      </c>
      <c r="O36" s="45">
        <f t="shared" si="1"/>
        <v>76.039639639639645</v>
      </c>
      <c r="P36" s="10"/>
    </row>
    <row r="37" spans="1:119">
      <c r="A37" s="12"/>
      <c r="B37" s="25">
        <v>361.1</v>
      </c>
      <c r="C37" s="20" t="s">
        <v>48</v>
      </c>
      <c r="D37" s="46">
        <v>4771</v>
      </c>
      <c r="E37" s="46">
        <v>0</v>
      </c>
      <c r="F37" s="46">
        <v>0</v>
      </c>
      <c r="G37" s="46">
        <v>0</v>
      </c>
      <c r="H37" s="46">
        <v>0</v>
      </c>
      <c r="I37" s="46">
        <v>3509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8280</v>
      </c>
      <c r="O37" s="47">
        <f t="shared" si="1"/>
        <v>7.4594594594594597</v>
      </c>
      <c r="P37" s="9"/>
    </row>
    <row r="38" spans="1:119">
      <c r="A38" s="12"/>
      <c r="B38" s="25">
        <v>362</v>
      </c>
      <c r="C38" s="20" t="s">
        <v>49</v>
      </c>
      <c r="D38" s="46">
        <v>28002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28002</v>
      </c>
      <c r="O38" s="47">
        <f t="shared" si="1"/>
        <v>25.227027027027027</v>
      </c>
      <c r="P38" s="9"/>
    </row>
    <row r="39" spans="1:119">
      <c r="A39" s="12"/>
      <c r="B39" s="25">
        <v>364</v>
      </c>
      <c r="C39" s="20" t="s">
        <v>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-52872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-52872</v>
      </c>
      <c r="O39" s="47">
        <f t="shared" si="1"/>
        <v>-47.632432432432431</v>
      </c>
      <c r="P39" s="9"/>
    </row>
    <row r="40" spans="1:119">
      <c r="A40" s="12"/>
      <c r="B40" s="25">
        <v>366</v>
      </c>
      <c r="C40" s="20" t="s">
        <v>52</v>
      </c>
      <c r="D40" s="46">
        <v>2370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2370</v>
      </c>
      <c r="O40" s="47">
        <f t="shared" si="1"/>
        <v>2.1351351351351351</v>
      </c>
      <c r="P40" s="9"/>
    </row>
    <row r="41" spans="1:119">
      <c r="A41" s="12"/>
      <c r="B41" s="25">
        <v>369.9</v>
      </c>
      <c r="C41" s="20" t="s">
        <v>53</v>
      </c>
      <c r="D41" s="46">
        <v>94199</v>
      </c>
      <c r="E41" s="46">
        <v>0</v>
      </c>
      <c r="F41" s="46">
        <v>0</v>
      </c>
      <c r="G41" s="46">
        <v>0</v>
      </c>
      <c r="H41" s="46">
        <v>0</v>
      </c>
      <c r="I41" s="46">
        <v>4425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98624</v>
      </c>
      <c r="O41" s="47">
        <f t="shared" si="1"/>
        <v>88.850450450450452</v>
      </c>
      <c r="P41" s="9"/>
    </row>
    <row r="42" spans="1:119" ht="15.75">
      <c r="A42" s="29" t="s">
        <v>39</v>
      </c>
      <c r="B42" s="30"/>
      <c r="C42" s="31"/>
      <c r="D42" s="32">
        <f t="shared" ref="D42:M42" si="9">SUM(D43:D43)</f>
        <v>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1462225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1462225</v>
      </c>
      <c r="O42" s="45">
        <f t="shared" si="1"/>
        <v>1317.3198198198197</v>
      </c>
      <c r="P42" s="9"/>
    </row>
    <row r="43" spans="1:119" ht="15.75" thickBot="1">
      <c r="A43" s="12"/>
      <c r="B43" s="25">
        <v>389.2</v>
      </c>
      <c r="C43" s="20" t="s">
        <v>83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1462225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1462225</v>
      </c>
      <c r="O43" s="47">
        <f t="shared" si="1"/>
        <v>1317.3198198198197</v>
      </c>
      <c r="P43" s="9"/>
    </row>
    <row r="44" spans="1:119" ht="16.5" thickBot="1">
      <c r="A44" s="14" t="s">
        <v>45</v>
      </c>
      <c r="B44" s="23"/>
      <c r="C44" s="22"/>
      <c r="D44" s="15">
        <f t="shared" ref="D44:M44" si="10">SUM(D5,D13,D20,D28,D34,D36,D42)</f>
        <v>2435347</v>
      </c>
      <c r="E44" s="15">
        <f t="shared" si="10"/>
        <v>0</v>
      </c>
      <c r="F44" s="15">
        <f t="shared" si="10"/>
        <v>0</v>
      </c>
      <c r="G44" s="15">
        <f t="shared" si="10"/>
        <v>0</v>
      </c>
      <c r="H44" s="15">
        <f t="shared" si="10"/>
        <v>0</v>
      </c>
      <c r="I44" s="15">
        <f t="shared" si="10"/>
        <v>4114997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6550344</v>
      </c>
      <c r="O44" s="38">
        <f t="shared" si="1"/>
        <v>5901.2108108108105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84</v>
      </c>
      <c r="M46" s="118"/>
      <c r="N46" s="118"/>
      <c r="O46" s="43">
        <v>1110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67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1789240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1789240</v>
      </c>
      <c r="O5" s="33">
        <f t="shared" ref="O5:O42" si="1">(N5/O$44)</f>
        <v>1634.0091324200914</v>
      </c>
      <c r="P5" s="6"/>
    </row>
    <row r="6" spans="1:133">
      <c r="A6" s="12"/>
      <c r="B6" s="25">
        <v>311</v>
      </c>
      <c r="C6" s="20" t="s">
        <v>2</v>
      </c>
      <c r="D6" s="46">
        <v>1611723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1611723</v>
      </c>
      <c r="O6" s="47">
        <f t="shared" si="1"/>
        <v>1471.8931506849315</v>
      </c>
      <c r="P6" s="9"/>
    </row>
    <row r="7" spans="1:133">
      <c r="A7" s="12"/>
      <c r="B7" s="25">
        <v>312.10000000000002</v>
      </c>
      <c r="C7" s="20" t="s">
        <v>10</v>
      </c>
      <c r="D7" s="46">
        <v>45844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45844</v>
      </c>
      <c r="O7" s="47">
        <f t="shared" si="1"/>
        <v>41.866666666666667</v>
      </c>
      <c r="P7" s="9"/>
    </row>
    <row r="8" spans="1:133">
      <c r="A8" s="12"/>
      <c r="B8" s="25">
        <v>314.10000000000002</v>
      </c>
      <c r="C8" s="20" t="s">
        <v>11</v>
      </c>
      <c r="D8" s="46">
        <v>17013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17013</v>
      </c>
      <c r="O8" s="47">
        <f t="shared" si="1"/>
        <v>15.536986301369863</v>
      </c>
      <c r="P8" s="9"/>
    </row>
    <row r="9" spans="1:133">
      <c r="A9" s="12"/>
      <c r="B9" s="25">
        <v>314.3</v>
      </c>
      <c r="C9" s="20" t="s">
        <v>12</v>
      </c>
      <c r="D9" s="46">
        <v>63369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63369</v>
      </c>
      <c r="O9" s="47">
        <f t="shared" si="1"/>
        <v>57.871232876712327</v>
      </c>
      <c r="P9" s="9"/>
    </row>
    <row r="10" spans="1:133">
      <c r="A10" s="12"/>
      <c r="B10" s="25">
        <v>314.39999999999998</v>
      </c>
      <c r="C10" s="20" t="s">
        <v>13</v>
      </c>
      <c r="D10" s="46">
        <v>7533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7533</v>
      </c>
      <c r="O10" s="47">
        <f t="shared" si="1"/>
        <v>6.8794520547945206</v>
      </c>
      <c r="P10" s="9"/>
    </row>
    <row r="11" spans="1:133">
      <c r="A11" s="12"/>
      <c r="B11" s="25">
        <v>315</v>
      </c>
      <c r="C11" s="20" t="s">
        <v>14</v>
      </c>
      <c r="D11" s="46">
        <v>32066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32066</v>
      </c>
      <c r="O11" s="47">
        <f t="shared" si="1"/>
        <v>29.284018264840181</v>
      </c>
      <c r="P11" s="9"/>
    </row>
    <row r="12" spans="1:133">
      <c r="A12" s="12"/>
      <c r="B12" s="25">
        <v>316</v>
      </c>
      <c r="C12" s="20" t="s">
        <v>15</v>
      </c>
      <c r="D12" s="46">
        <v>11692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11692</v>
      </c>
      <c r="O12" s="47">
        <f t="shared" si="1"/>
        <v>10.677625570776256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199850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55693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255543</v>
      </c>
      <c r="O13" s="45">
        <f t="shared" si="1"/>
        <v>233.37260273972603</v>
      </c>
      <c r="P13" s="10"/>
    </row>
    <row r="14" spans="1:133">
      <c r="A14" s="12"/>
      <c r="B14" s="25">
        <v>322</v>
      </c>
      <c r="C14" s="20" t="s">
        <v>0</v>
      </c>
      <c r="D14" s="46">
        <v>6862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6862</v>
      </c>
      <c r="O14" s="47">
        <f t="shared" si="1"/>
        <v>6.2666666666666666</v>
      </c>
      <c r="P14" s="9"/>
    </row>
    <row r="15" spans="1:133">
      <c r="A15" s="12"/>
      <c r="B15" s="25">
        <v>323.10000000000002</v>
      </c>
      <c r="C15" s="20" t="s">
        <v>17</v>
      </c>
      <c r="D15" s="46">
        <v>153842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153842</v>
      </c>
      <c r="O15" s="47">
        <f t="shared" si="1"/>
        <v>140.49497716894976</v>
      </c>
      <c r="P15" s="9"/>
    </row>
    <row r="16" spans="1:133">
      <c r="A16" s="12"/>
      <c r="B16" s="25">
        <v>323.39999999999998</v>
      </c>
      <c r="C16" s="20" t="s">
        <v>18</v>
      </c>
      <c r="D16" s="46">
        <v>4526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4526</v>
      </c>
      <c r="O16" s="47">
        <f t="shared" si="1"/>
        <v>4.1333333333333337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55693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55693</v>
      </c>
      <c r="O17" s="47">
        <f t="shared" si="1"/>
        <v>50.861187214611874</v>
      </c>
      <c r="P17" s="9"/>
    </row>
    <row r="18" spans="1:16">
      <c r="A18" s="12"/>
      <c r="B18" s="25">
        <v>324.70999999999998</v>
      </c>
      <c r="C18" s="20" t="s">
        <v>20</v>
      </c>
      <c r="D18" s="46">
        <v>27715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27715</v>
      </c>
      <c r="O18" s="47">
        <f t="shared" si="1"/>
        <v>25.310502283105023</v>
      </c>
      <c r="P18" s="9"/>
    </row>
    <row r="19" spans="1:16">
      <c r="A19" s="12"/>
      <c r="B19" s="25">
        <v>329</v>
      </c>
      <c r="C19" s="20" t="s">
        <v>21</v>
      </c>
      <c r="D19" s="46">
        <v>6905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6905</v>
      </c>
      <c r="O19" s="47">
        <f t="shared" si="1"/>
        <v>6.3059360730593603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SUM(D21:D27)</f>
        <v>266080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266080</v>
      </c>
      <c r="O20" s="45">
        <f t="shared" si="1"/>
        <v>242.99543378995435</v>
      </c>
      <c r="P20" s="10"/>
    </row>
    <row r="21" spans="1:16">
      <c r="A21" s="12"/>
      <c r="B21" s="25">
        <v>331.2</v>
      </c>
      <c r="C21" s="20" t="s">
        <v>22</v>
      </c>
      <c r="D21" s="46">
        <v>25305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25305</v>
      </c>
      <c r="O21" s="47">
        <f t="shared" si="1"/>
        <v>23.109589041095891</v>
      </c>
      <c r="P21" s="9"/>
    </row>
    <row r="22" spans="1:16">
      <c r="A22" s="12"/>
      <c r="B22" s="25">
        <v>331.7</v>
      </c>
      <c r="C22" s="20" t="s">
        <v>25</v>
      </c>
      <c r="D22" s="46">
        <v>80380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80380</v>
      </c>
      <c r="O22" s="47">
        <f t="shared" si="1"/>
        <v>73.406392694063925</v>
      </c>
      <c r="P22" s="9"/>
    </row>
    <row r="23" spans="1:16">
      <c r="A23" s="12"/>
      <c r="B23" s="25">
        <v>335.12</v>
      </c>
      <c r="C23" s="20" t="s">
        <v>27</v>
      </c>
      <c r="D23" s="46">
        <v>28521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28521</v>
      </c>
      <c r="O23" s="47">
        <f t="shared" si="1"/>
        <v>26.046575342465754</v>
      </c>
      <c r="P23" s="9"/>
    </row>
    <row r="24" spans="1:16">
      <c r="A24" s="12"/>
      <c r="B24" s="25">
        <v>335.14</v>
      </c>
      <c r="C24" s="20" t="s">
        <v>28</v>
      </c>
      <c r="D24" s="46">
        <v>668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668</v>
      </c>
      <c r="O24" s="47">
        <f t="shared" si="1"/>
        <v>0.61004566210045663</v>
      </c>
      <c r="P24" s="9"/>
    </row>
    <row r="25" spans="1:16">
      <c r="A25" s="12"/>
      <c r="B25" s="25">
        <v>335.15</v>
      </c>
      <c r="C25" s="20" t="s">
        <v>29</v>
      </c>
      <c r="D25" s="46">
        <v>3083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3083</v>
      </c>
      <c r="O25" s="47">
        <f t="shared" si="1"/>
        <v>2.8155251141552511</v>
      </c>
      <c r="P25" s="9"/>
    </row>
    <row r="26" spans="1:16">
      <c r="A26" s="12"/>
      <c r="B26" s="25">
        <v>335.18</v>
      </c>
      <c r="C26" s="20" t="s">
        <v>30</v>
      </c>
      <c r="D26" s="46">
        <v>78123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78123</v>
      </c>
      <c r="O26" s="47">
        <f t="shared" si="1"/>
        <v>71.345205479452048</v>
      </c>
      <c r="P26" s="9"/>
    </row>
    <row r="27" spans="1:16">
      <c r="A27" s="12"/>
      <c r="B27" s="25">
        <v>337.9</v>
      </c>
      <c r="C27" s="20" t="s">
        <v>32</v>
      </c>
      <c r="D27" s="46">
        <v>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50000</v>
      </c>
      <c r="O27" s="47">
        <f t="shared" si="1"/>
        <v>45.662100456621005</v>
      </c>
      <c r="P27" s="9"/>
    </row>
    <row r="28" spans="1:16" ht="15.75">
      <c r="A28" s="29" t="s">
        <v>37</v>
      </c>
      <c r="B28" s="30"/>
      <c r="C28" s="31"/>
      <c r="D28" s="32">
        <f t="shared" ref="D28:M28" si="6">SUM(D29:D33)</f>
        <v>68422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2549575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2617997</v>
      </c>
      <c r="O28" s="45">
        <f t="shared" si="1"/>
        <v>2390.8648401826485</v>
      </c>
      <c r="P28" s="10"/>
    </row>
    <row r="29" spans="1:16">
      <c r="A29" s="12"/>
      <c r="B29" s="25">
        <v>341.9</v>
      </c>
      <c r="C29" s="20" t="s">
        <v>40</v>
      </c>
      <c r="D29" s="46">
        <v>20930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20930</v>
      </c>
      <c r="O29" s="47">
        <f t="shared" si="1"/>
        <v>19.114155251141554</v>
      </c>
      <c r="P29" s="9"/>
    </row>
    <row r="30" spans="1:16">
      <c r="A30" s="12"/>
      <c r="B30" s="25">
        <v>342.2</v>
      </c>
      <c r="C30" s="20" t="s">
        <v>41</v>
      </c>
      <c r="D30" s="46">
        <v>16250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16250</v>
      </c>
      <c r="O30" s="47">
        <f t="shared" si="1"/>
        <v>14.840182648401827</v>
      </c>
      <c r="P30" s="9"/>
    </row>
    <row r="31" spans="1:16">
      <c r="A31" s="12"/>
      <c r="B31" s="25">
        <v>343.3</v>
      </c>
      <c r="C31" s="20" t="s">
        <v>42</v>
      </c>
      <c r="D31" s="46">
        <v>31242</v>
      </c>
      <c r="E31" s="46">
        <v>0</v>
      </c>
      <c r="F31" s="46">
        <v>0</v>
      </c>
      <c r="G31" s="46">
        <v>0</v>
      </c>
      <c r="H31" s="46">
        <v>0</v>
      </c>
      <c r="I31" s="46">
        <v>946174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977416</v>
      </c>
      <c r="O31" s="47">
        <f t="shared" si="1"/>
        <v>892.61735159817351</v>
      </c>
      <c r="P31" s="9"/>
    </row>
    <row r="32" spans="1:16">
      <c r="A32" s="12"/>
      <c r="B32" s="25">
        <v>343.4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507622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507622</v>
      </c>
      <c r="O32" s="47">
        <f t="shared" si="1"/>
        <v>463.58173515981736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1095779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1095779</v>
      </c>
      <c r="O33" s="47">
        <f t="shared" si="1"/>
        <v>1000.7114155251141</v>
      </c>
      <c r="P33" s="9"/>
    </row>
    <row r="34" spans="1:119" ht="15.75">
      <c r="A34" s="29" t="s">
        <v>38</v>
      </c>
      <c r="B34" s="30"/>
      <c r="C34" s="31"/>
      <c r="D34" s="32">
        <f t="shared" ref="D34:M34" si="7">SUM(D35:D35)</f>
        <v>1982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1982</v>
      </c>
      <c r="O34" s="45">
        <f t="shared" si="1"/>
        <v>1.8100456621004566</v>
      </c>
      <c r="P34" s="10"/>
    </row>
    <row r="35" spans="1:119">
      <c r="A35" s="13"/>
      <c r="B35" s="39">
        <v>359</v>
      </c>
      <c r="C35" s="21" t="s">
        <v>47</v>
      </c>
      <c r="D35" s="46">
        <v>1982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1982</v>
      </c>
      <c r="O35" s="47">
        <f t="shared" si="1"/>
        <v>1.8100456621004566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SUM(D37:D41)</f>
        <v>87133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7883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95016</v>
      </c>
      <c r="O36" s="45">
        <f t="shared" si="1"/>
        <v>86.772602739726025</v>
      </c>
      <c r="P36" s="10"/>
    </row>
    <row r="37" spans="1:119">
      <c r="A37" s="12"/>
      <c r="B37" s="25">
        <v>361.1</v>
      </c>
      <c r="C37" s="20" t="s">
        <v>48</v>
      </c>
      <c r="D37" s="46">
        <v>4744</v>
      </c>
      <c r="E37" s="46">
        <v>0</v>
      </c>
      <c r="F37" s="46">
        <v>0</v>
      </c>
      <c r="G37" s="46">
        <v>0</v>
      </c>
      <c r="H37" s="46">
        <v>0</v>
      </c>
      <c r="I37" s="46">
        <v>4493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9237</v>
      </c>
      <c r="O37" s="47">
        <f t="shared" si="1"/>
        <v>8.4356164383561651</v>
      </c>
      <c r="P37" s="9"/>
    </row>
    <row r="38" spans="1:119">
      <c r="A38" s="12"/>
      <c r="B38" s="25">
        <v>362</v>
      </c>
      <c r="C38" s="20" t="s">
        <v>49</v>
      </c>
      <c r="D38" s="46">
        <v>25025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25025</v>
      </c>
      <c r="O38" s="47">
        <f t="shared" si="1"/>
        <v>22.853881278538811</v>
      </c>
      <c r="P38" s="9"/>
    </row>
    <row r="39" spans="1:119">
      <c r="A39" s="12"/>
      <c r="B39" s="25">
        <v>365</v>
      </c>
      <c r="C39" s="20" t="s">
        <v>51</v>
      </c>
      <c r="D39" s="46">
        <v>13347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13347</v>
      </c>
      <c r="O39" s="47">
        <f t="shared" si="1"/>
        <v>12.189041095890412</v>
      </c>
      <c r="P39" s="9"/>
    </row>
    <row r="40" spans="1:119">
      <c r="A40" s="12"/>
      <c r="B40" s="25">
        <v>366</v>
      </c>
      <c r="C40" s="20" t="s">
        <v>52</v>
      </c>
      <c r="D40" s="46">
        <v>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400</v>
      </c>
      <c r="O40" s="47">
        <f t="shared" si="1"/>
        <v>0.36529680365296802</v>
      </c>
      <c r="P40" s="9"/>
    </row>
    <row r="41" spans="1:119" ht="15.75" thickBot="1">
      <c r="A41" s="12"/>
      <c r="B41" s="25">
        <v>369.9</v>
      </c>
      <c r="C41" s="20" t="s">
        <v>53</v>
      </c>
      <c r="D41" s="46">
        <v>43617</v>
      </c>
      <c r="E41" s="46">
        <v>0</v>
      </c>
      <c r="F41" s="46">
        <v>0</v>
      </c>
      <c r="G41" s="46">
        <v>0</v>
      </c>
      <c r="H41" s="46">
        <v>0</v>
      </c>
      <c r="I41" s="46">
        <v>3390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47007</v>
      </c>
      <c r="O41" s="47">
        <f t="shared" si="1"/>
        <v>42.92876712328767</v>
      </c>
      <c r="P41" s="9"/>
    </row>
    <row r="42" spans="1:119" ht="16.5" thickBot="1">
      <c r="A42" s="14" t="s">
        <v>45</v>
      </c>
      <c r="B42" s="23"/>
      <c r="C42" s="22"/>
      <c r="D42" s="15">
        <f>SUM(D5,D13,D20,D28,D34,D36)</f>
        <v>2412707</v>
      </c>
      <c r="E42" s="15">
        <f t="shared" ref="E42:M42" si="9">SUM(E5,E13,E20,E28,E34,E36)</f>
        <v>0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2613151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4"/>
        <v>5025858</v>
      </c>
      <c r="O42" s="38">
        <f t="shared" si="1"/>
        <v>4589.8246575342464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72</v>
      </c>
      <c r="M44" s="118"/>
      <c r="N44" s="118"/>
      <c r="O44" s="43">
        <v>1095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1838989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1838989</v>
      </c>
      <c r="O5" s="33">
        <f t="shared" ref="O5:O45" si="1">(N5/O$47)</f>
        <v>1699.6201478743069</v>
      </c>
      <c r="P5" s="6"/>
    </row>
    <row r="6" spans="1:133">
      <c r="A6" s="12"/>
      <c r="B6" s="25">
        <v>311</v>
      </c>
      <c r="C6" s="20" t="s">
        <v>2</v>
      </c>
      <c r="D6" s="46">
        <v>1654800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1654800</v>
      </c>
      <c r="O6" s="47">
        <f t="shared" si="1"/>
        <v>1529.3900184842882</v>
      </c>
      <c r="P6" s="9"/>
    </row>
    <row r="7" spans="1:133">
      <c r="A7" s="12"/>
      <c r="B7" s="25">
        <v>312.10000000000002</v>
      </c>
      <c r="C7" s="20" t="s">
        <v>10</v>
      </c>
      <c r="D7" s="46">
        <v>48362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48362</v>
      </c>
      <c r="O7" s="47">
        <f t="shared" si="1"/>
        <v>44.696857670979668</v>
      </c>
      <c r="P7" s="9"/>
    </row>
    <row r="8" spans="1:133">
      <c r="A8" s="12"/>
      <c r="B8" s="25">
        <v>314.10000000000002</v>
      </c>
      <c r="C8" s="20" t="s">
        <v>11</v>
      </c>
      <c r="D8" s="46">
        <v>21408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21408</v>
      </c>
      <c r="O8" s="47">
        <f t="shared" si="1"/>
        <v>19.785582255083181</v>
      </c>
      <c r="P8" s="9"/>
    </row>
    <row r="9" spans="1:133">
      <c r="A9" s="12"/>
      <c r="B9" s="25">
        <v>314.3</v>
      </c>
      <c r="C9" s="20" t="s">
        <v>12</v>
      </c>
      <c r="D9" s="46">
        <v>60688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60688</v>
      </c>
      <c r="O9" s="47">
        <f t="shared" si="1"/>
        <v>56.08872458410351</v>
      </c>
      <c r="P9" s="9"/>
    </row>
    <row r="10" spans="1:133">
      <c r="A10" s="12"/>
      <c r="B10" s="25">
        <v>314.39999999999998</v>
      </c>
      <c r="C10" s="20" t="s">
        <v>13</v>
      </c>
      <c r="D10" s="46">
        <v>12256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12256</v>
      </c>
      <c r="O10" s="47">
        <f t="shared" si="1"/>
        <v>11.3271719038817</v>
      </c>
      <c r="P10" s="9"/>
    </row>
    <row r="11" spans="1:133">
      <c r="A11" s="12"/>
      <c r="B11" s="25">
        <v>315</v>
      </c>
      <c r="C11" s="20" t="s">
        <v>14</v>
      </c>
      <c r="D11" s="46">
        <v>30371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30371</v>
      </c>
      <c r="O11" s="47">
        <f t="shared" si="1"/>
        <v>28.069316081330868</v>
      </c>
      <c r="P11" s="9"/>
    </row>
    <row r="12" spans="1:133">
      <c r="A12" s="12"/>
      <c r="B12" s="25">
        <v>316</v>
      </c>
      <c r="C12" s="20" t="s">
        <v>15</v>
      </c>
      <c r="D12" s="46">
        <v>11104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11104</v>
      </c>
      <c r="O12" s="47">
        <f t="shared" si="1"/>
        <v>10.262476894639557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205448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22055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5" si="4">SUM(D13:M13)</f>
        <v>227503</v>
      </c>
      <c r="O13" s="45">
        <f t="shared" si="1"/>
        <v>210.26155268022183</v>
      </c>
      <c r="P13" s="10"/>
    </row>
    <row r="14" spans="1:133">
      <c r="A14" s="12"/>
      <c r="B14" s="25">
        <v>322</v>
      </c>
      <c r="C14" s="20" t="s">
        <v>0</v>
      </c>
      <c r="D14" s="46">
        <v>3090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3090</v>
      </c>
      <c r="O14" s="47">
        <f t="shared" si="1"/>
        <v>2.8558225508317929</v>
      </c>
      <c r="P14" s="9"/>
    </row>
    <row r="15" spans="1:133">
      <c r="A15" s="12"/>
      <c r="B15" s="25">
        <v>323.10000000000002</v>
      </c>
      <c r="C15" s="20" t="s">
        <v>17</v>
      </c>
      <c r="D15" s="46">
        <v>188487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188487</v>
      </c>
      <c r="O15" s="47">
        <f t="shared" si="1"/>
        <v>174.20240295748613</v>
      </c>
      <c r="P15" s="9"/>
    </row>
    <row r="16" spans="1:133">
      <c r="A16" s="12"/>
      <c r="B16" s="25">
        <v>323.39999999999998</v>
      </c>
      <c r="C16" s="20" t="s">
        <v>18</v>
      </c>
      <c r="D16" s="46">
        <v>3741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3741</v>
      </c>
      <c r="O16" s="47">
        <f t="shared" si="1"/>
        <v>3.457486136783734</v>
      </c>
      <c r="P16" s="9"/>
    </row>
    <row r="17" spans="1:16">
      <c r="A17" s="12"/>
      <c r="B17" s="25">
        <v>324.31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22055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22055</v>
      </c>
      <c r="O17" s="47">
        <f t="shared" si="1"/>
        <v>20.38354898336414</v>
      </c>
      <c r="P17" s="9"/>
    </row>
    <row r="18" spans="1:16">
      <c r="A18" s="12"/>
      <c r="B18" s="25">
        <v>324.70999999999998</v>
      </c>
      <c r="C18" s="20" t="s">
        <v>20</v>
      </c>
      <c r="D18" s="46">
        <v>4820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4820</v>
      </c>
      <c r="O18" s="47">
        <f t="shared" si="1"/>
        <v>4.4547134935304991</v>
      </c>
      <c r="P18" s="9"/>
    </row>
    <row r="19" spans="1:16">
      <c r="A19" s="12"/>
      <c r="B19" s="25">
        <v>329</v>
      </c>
      <c r="C19" s="20" t="s">
        <v>21</v>
      </c>
      <c r="D19" s="46">
        <v>5310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5310</v>
      </c>
      <c r="O19" s="47">
        <f t="shared" si="1"/>
        <v>4.9075785582255085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245961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245961</v>
      </c>
      <c r="O20" s="45">
        <f t="shared" si="1"/>
        <v>227.32070240295749</v>
      </c>
      <c r="P20" s="10"/>
    </row>
    <row r="21" spans="1:16">
      <c r="A21" s="12"/>
      <c r="B21" s="25">
        <v>331.2</v>
      </c>
      <c r="C21" s="20" t="s">
        <v>22</v>
      </c>
      <c r="D21" s="46">
        <v>950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950</v>
      </c>
      <c r="O21" s="47">
        <f t="shared" si="1"/>
        <v>0.87800369685767099</v>
      </c>
      <c r="P21" s="9"/>
    </row>
    <row r="22" spans="1:16">
      <c r="A22" s="12"/>
      <c r="B22" s="25">
        <v>331.7</v>
      </c>
      <c r="C22" s="20" t="s">
        <v>25</v>
      </c>
      <c r="D22" s="46">
        <v>53040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53040</v>
      </c>
      <c r="O22" s="47">
        <f t="shared" si="1"/>
        <v>49.020332717190385</v>
      </c>
      <c r="P22" s="9"/>
    </row>
    <row r="23" spans="1:16">
      <c r="A23" s="12"/>
      <c r="B23" s="25">
        <v>334.7</v>
      </c>
      <c r="C23" s="20" t="s">
        <v>26</v>
      </c>
      <c r="D23" s="46">
        <v>16159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16159</v>
      </c>
      <c r="O23" s="47">
        <f t="shared" si="1"/>
        <v>14.934380776340111</v>
      </c>
      <c r="P23" s="9"/>
    </row>
    <row r="24" spans="1:16">
      <c r="A24" s="12"/>
      <c r="B24" s="25">
        <v>335.12</v>
      </c>
      <c r="C24" s="20" t="s">
        <v>27</v>
      </c>
      <c r="D24" s="46">
        <v>34959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34959</v>
      </c>
      <c r="O24" s="47">
        <f t="shared" si="1"/>
        <v>32.309611829944544</v>
      </c>
      <c r="P24" s="9"/>
    </row>
    <row r="25" spans="1:16">
      <c r="A25" s="12"/>
      <c r="B25" s="25">
        <v>335.14</v>
      </c>
      <c r="C25" s="20" t="s">
        <v>28</v>
      </c>
      <c r="D25" s="46">
        <v>683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683</v>
      </c>
      <c r="O25" s="47">
        <f t="shared" si="1"/>
        <v>0.63123844731977818</v>
      </c>
      <c r="P25" s="9"/>
    </row>
    <row r="26" spans="1:16">
      <c r="A26" s="12"/>
      <c r="B26" s="25">
        <v>335.15</v>
      </c>
      <c r="C26" s="20" t="s">
        <v>29</v>
      </c>
      <c r="D26" s="46">
        <v>3769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3769</v>
      </c>
      <c r="O26" s="47">
        <f t="shared" si="1"/>
        <v>3.4833641404805915</v>
      </c>
      <c r="P26" s="9"/>
    </row>
    <row r="27" spans="1:16">
      <c r="A27" s="12"/>
      <c r="B27" s="25">
        <v>335.18</v>
      </c>
      <c r="C27" s="20" t="s">
        <v>30</v>
      </c>
      <c r="D27" s="46">
        <v>86401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86401</v>
      </c>
      <c r="O27" s="47">
        <f t="shared" si="1"/>
        <v>79.853049907578551</v>
      </c>
      <c r="P27" s="9"/>
    </row>
    <row r="28" spans="1:16">
      <c r="A28" s="12"/>
      <c r="B28" s="25">
        <v>337.9</v>
      </c>
      <c r="C28" s="20" t="s">
        <v>32</v>
      </c>
      <c r="D28" s="46">
        <v>50000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50000</v>
      </c>
      <c r="O28" s="47">
        <f t="shared" si="1"/>
        <v>46.210720887245841</v>
      </c>
      <c r="P28" s="9"/>
    </row>
    <row r="29" spans="1:16" ht="15.75">
      <c r="A29" s="29" t="s">
        <v>37</v>
      </c>
      <c r="B29" s="30"/>
      <c r="C29" s="31"/>
      <c r="D29" s="32">
        <f t="shared" ref="D29:M29" si="6">SUM(D30:D34)</f>
        <v>69911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2489861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2559772</v>
      </c>
      <c r="O29" s="45">
        <f t="shared" si="1"/>
        <v>2365.7781885397412</v>
      </c>
      <c r="P29" s="10"/>
    </row>
    <row r="30" spans="1:16">
      <c r="A30" s="12"/>
      <c r="B30" s="25">
        <v>341.9</v>
      </c>
      <c r="C30" s="20" t="s">
        <v>40</v>
      </c>
      <c r="D30" s="46">
        <v>16742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16742</v>
      </c>
      <c r="O30" s="47">
        <f t="shared" si="1"/>
        <v>15.473197781885398</v>
      </c>
      <c r="P30" s="9"/>
    </row>
    <row r="31" spans="1:16">
      <c r="A31" s="12"/>
      <c r="B31" s="25">
        <v>342.2</v>
      </c>
      <c r="C31" s="20" t="s">
        <v>41</v>
      </c>
      <c r="D31" s="46">
        <v>15000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15000</v>
      </c>
      <c r="O31" s="47">
        <f t="shared" si="1"/>
        <v>13.863216266173753</v>
      </c>
      <c r="P31" s="9"/>
    </row>
    <row r="32" spans="1:16">
      <c r="A32" s="12"/>
      <c r="B32" s="25">
        <v>343.3</v>
      </c>
      <c r="C32" s="20" t="s">
        <v>42</v>
      </c>
      <c r="D32" s="46">
        <v>38169</v>
      </c>
      <c r="E32" s="46">
        <v>0</v>
      </c>
      <c r="F32" s="46">
        <v>0</v>
      </c>
      <c r="G32" s="46">
        <v>0</v>
      </c>
      <c r="H32" s="46">
        <v>0</v>
      </c>
      <c r="I32" s="46">
        <v>918375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956544</v>
      </c>
      <c r="O32" s="47">
        <f t="shared" si="1"/>
        <v>884.05175600739369</v>
      </c>
      <c r="P32" s="9"/>
    </row>
    <row r="33" spans="1:119">
      <c r="A33" s="12"/>
      <c r="B33" s="25">
        <v>343.4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498054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498054</v>
      </c>
      <c r="O33" s="47">
        <f t="shared" si="1"/>
        <v>460.30868761552682</v>
      </c>
      <c r="P33" s="9"/>
    </row>
    <row r="34" spans="1:119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1073432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1073432</v>
      </c>
      <c r="O34" s="47">
        <f t="shared" si="1"/>
        <v>992.0813308687616</v>
      </c>
      <c r="P34" s="9"/>
    </row>
    <row r="35" spans="1:119" ht="15.75">
      <c r="A35" s="29" t="s">
        <v>38</v>
      </c>
      <c r="B35" s="30"/>
      <c r="C35" s="31"/>
      <c r="D35" s="32">
        <f t="shared" ref="D35:M35" si="7">SUM(D36:D36)</f>
        <v>2020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2020</v>
      </c>
      <c r="O35" s="45">
        <f t="shared" si="1"/>
        <v>1.8669131238447321</v>
      </c>
      <c r="P35" s="10"/>
    </row>
    <row r="36" spans="1:119">
      <c r="A36" s="13"/>
      <c r="B36" s="39">
        <v>359</v>
      </c>
      <c r="C36" s="21" t="s">
        <v>47</v>
      </c>
      <c r="D36" s="46">
        <v>2020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2020</v>
      </c>
      <c r="O36" s="47">
        <f t="shared" si="1"/>
        <v>1.8669131238447321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SUM(D38:D42)</f>
        <v>348322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15037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4"/>
        <v>363359</v>
      </c>
      <c r="O37" s="45">
        <f t="shared" si="1"/>
        <v>335.82162661737522</v>
      </c>
      <c r="P37" s="10"/>
    </row>
    <row r="38" spans="1:119">
      <c r="A38" s="12"/>
      <c r="B38" s="25">
        <v>361.1</v>
      </c>
      <c r="C38" s="20" t="s">
        <v>48</v>
      </c>
      <c r="D38" s="46">
        <v>9250</v>
      </c>
      <c r="E38" s="46">
        <v>0</v>
      </c>
      <c r="F38" s="46">
        <v>0</v>
      </c>
      <c r="G38" s="46">
        <v>0</v>
      </c>
      <c r="H38" s="46">
        <v>0</v>
      </c>
      <c r="I38" s="46">
        <v>9932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19182</v>
      </c>
      <c r="O38" s="47">
        <f t="shared" si="1"/>
        <v>17.728280961182996</v>
      </c>
      <c r="P38" s="9"/>
    </row>
    <row r="39" spans="1:119">
      <c r="A39" s="12"/>
      <c r="B39" s="25">
        <v>362</v>
      </c>
      <c r="C39" s="20" t="s">
        <v>49</v>
      </c>
      <c r="D39" s="46">
        <v>23138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23138</v>
      </c>
      <c r="O39" s="47">
        <f t="shared" si="1"/>
        <v>21.384473197781887</v>
      </c>
      <c r="P39" s="9"/>
    </row>
    <row r="40" spans="1:119">
      <c r="A40" s="12"/>
      <c r="B40" s="25">
        <v>365</v>
      </c>
      <c r="C40" s="20" t="s">
        <v>51</v>
      </c>
      <c r="D40" s="46">
        <v>71506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71506</v>
      </c>
      <c r="O40" s="47">
        <f t="shared" si="1"/>
        <v>66.086876155268016</v>
      </c>
      <c r="P40" s="9"/>
    </row>
    <row r="41" spans="1:119">
      <c r="A41" s="12"/>
      <c r="B41" s="25">
        <v>366</v>
      </c>
      <c r="C41" s="20" t="s">
        <v>52</v>
      </c>
      <c r="D41" s="46">
        <v>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425</v>
      </c>
      <c r="O41" s="47">
        <f t="shared" si="1"/>
        <v>0.39279112754158962</v>
      </c>
      <c r="P41" s="9"/>
    </row>
    <row r="42" spans="1:119">
      <c r="A42" s="12"/>
      <c r="B42" s="25">
        <v>369.9</v>
      </c>
      <c r="C42" s="20" t="s">
        <v>53</v>
      </c>
      <c r="D42" s="46">
        <v>244003</v>
      </c>
      <c r="E42" s="46">
        <v>0</v>
      </c>
      <c r="F42" s="46">
        <v>0</v>
      </c>
      <c r="G42" s="46">
        <v>0</v>
      </c>
      <c r="H42" s="46">
        <v>0</v>
      </c>
      <c r="I42" s="46">
        <v>5105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249108</v>
      </c>
      <c r="O42" s="47">
        <f t="shared" si="1"/>
        <v>230.22920517560073</v>
      </c>
      <c r="P42" s="9"/>
    </row>
    <row r="43" spans="1:119" ht="15.75">
      <c r="A43" s="29" t="s">
        <v>39</v>
      </c>
      <c r="B43" s="30"/>
      <c r="C43" s="31"/>
      <c r="D43" s="32">
        <f t="shared" ref="D43:M43" si="9">SUM(D44:D44)</f>
        <v>-55023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-55023</v>
      </c>
      <c r="O43" s="45">
        <f t="shared" si="1"/>
        <v>-50.853049907578558</v>
      </c>
      <c r="P43" s="9"/>
    </row>
    <row r="44" spans="1:119" ht="15.75" thickBot="1">
      <c r="A44" s="12"/>
      <c r="B44" s="25">
        <v>384</v>
      </c>
      <c r="C44" s="20" t="s">
        <v>55</v>
      </c>
      <c r="D44" s="46">
        <v>-55023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-55023</v>
      </c>
      <c r="O44" s="47">
        <f t="shared" si="1"/>
        <v>-50.853049907578558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0">SUM(D5,D13,D20,D29,D35,D37,D43)</f>
        <v>2655628</v>
      </c>
      <c r="E45" s="15">
        <f t="shared" si="10"/>
        <v>0</v>
      </c>
      <c r="F45" s="15">
        <f t="shared" si="10"/>
        <v>0</v>
      </c>
      <c r="G45" s="15">
        <f t="shared" si="10"/>
        <v>0</v>
      </c>
      <c r="H45" s="15">
        <f t="shared" si="10"/>
        <v>0</v>
      </c>
      <c r="I45" s="15">
        <f t="shared" si="10"/>
        <v>2526953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4"/>
        <v>5182581</v>
      </c>
      <c r="O45" s="38">
        <f t="shared" si="1"/>
        <v>4789.8160813308687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70</v>
      </c>
      <c r="M47" s="118"/>
      <c r="N47" s="118"/>
      <c r="O47" s="43">
        <v>1082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2033912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2033912</v>
      </c>
      <c r="O5" s="33">
        <f t="shared" ref="O5:O41" si="1">(N5/O$43)</f>
        <v>1897.3059701492537</v>
      </c>
      <c r="P5" s="6"/>
    </row>
    <row r="6" spans="1:133">
      <c r="A6" s="12"/>
      <c r="B6" s="25">
        <v>311</v>
      </c>
      <c r="C6" s="20" t="s">
        <v>2</v>
      </c>
      <c r="D6" s="46">
        <v>1849104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1849104</v>
      </c>
      <c r="O6" s="47">
        <f t="shared" si="1"/>
        <v>1724.9104477611941</v>
      </c>
      <c r="P6" s="9"/>
    </row>
    <row r="7" spans="1:133">
      <c r="A7" s="12"/>
      <c r="B7" s="25">
        <v>312.10000000000002</v>
      </c>
      <c r="C7" s="20" t="s">
        <v>10</v>
      </c>
      <c r="D7" s="46">
        <v>49164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49164</v>
      </c>
      <c r="O7" s="47">
        <f t="shared" si="1"/>
        <v>45.861940298507463</v>
      </c>
      <c r="P7" s="9"/>
    </row>
    <row r="8" spans="1:133">
      <c r="A8" s="12"/>
      <c r="B8" s="25">
        <v>314.10000000000002</v>
      </c>
      <c r="C8" s="20" t="s">
        <v>11</v>
      </c>
      <c r="D8" s="46">
        <v>19948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19948</v>
      </c>
      <c r="O8" s="47">
        <f t="shared" si="1"/>
        <v>18.60820895522388</v>
      </c>
      <c r="P8" s="9"/>
    </row>
    <row r="9" spans="1:133">
      <c r="A9" s="12"/>
      <c r="B9" s="25">
        <v>314.3</v>
      </c>
      <c r="C9" s="20" t="s">
        <v>12</v>
      </c>
      <c r="D9" s="46">
        <v>59857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59857</v>
      </c>
      <c r="O9" s="47">
        <f t="shared" si="1"/>
        <v>55.836753731343286</v>
      </c>
      <c r="P9" s="9"/>
    </row>
    <row r="10" spans="1:133">
      <c r="A10" s="12"/>
      <c r="B10" s="25">
        <v>314.39999999999998</v>
      </c>
      <c r="C10" s="20" t="s">
        <v>13</v>
      </c>
      <c r="D10" s="46">
        <v>13861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13861</v>
      </c>
      <c r="O10" s="47">
        <f t="shared" si="1"/>
        <v>12.930037313432836</v>
      </c>
      <c r="P10" s="9"/>
    </row>
    <row r="11" spans="1:133">
      <c r="A11" s="12"/>
      <c r="B11" s="25">
        <v>315</v>
      </c>
      <c r="C11" s="20" t="s">
        <v>14</v>
      </c>
      <c r="D11" s="46">
        <v>31282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31282</v>
      </c>
      <c r="O11" s="47">
        <f t="shared" si="1"/>
        <v>29.180970149253731</v>
      </c>
      <c r="P11" s="9"/>
    </row>
    <row r="12" spans="1:133">
      <c r="A12" s="12"/>
      <c r="B12" s="25">
        <v>316</v>
      </c>
      <c r="C12" s="20" t="s">
        <v>15</v>
      </c>
      <c r="D12" s="46">
        <v>10696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10696</v>
      </c>
      <c r="O12" s="47">
        <f t="shared" si="1"/>
        <v>9.9776119402985071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199348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16750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216098</v>
      </c>
      <c r="O13" s="45">
        <f t="shared" si="1"/>
        <v>201.58395522388059</v>
      </c>
      <c r="P13" s="10"/>
    </row>
    <row r="14" spans="1:133">
      <c r="A14" s="12"/>
      <c r="B14" s="25">
        <v>322</v>
      </c>
      <c r="C14" s="20" t="s">
        <v>0</v>
      </c>
      <c r="D14" s="46">
        <v>4744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4744</v>
      </c>
      <c r="O14" s="47">
        <f t="shared" si="1"/>
        <v>4.4253731343283578</v>
      </c>
      <c r="P14" s="9"/>
    </row>
    <row r="15" spans="1:133">
      <c r="A15" s="12"/>
      <c r="B15" s="25">
        <v>323.10000000000002</v>
      </c>
      <c r="C15" s="20" t="s">
        <v>17</v>
      </c>
      <c r="D15" s="46">
        <v>178824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178824</v>
      </c>
      <c r="O15" s="47">
        <f t="shared" si="1"/>
        <v>166.81343283582089</v>
      </c>
      <c r="P15" s="9"/>
    </row>
    <row r="16" spans="1:133">
      <c r="A16" s="12"/>
      <c r="B16" s="25">
        <v>323.39999999999998</v>
      </c>
      <c r="C16" s="20" t="s">
        <v>18</v>
      </c>
      <c r="D16" s="46">
        <v>2738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2738</v>
      </c>
      <c r="O16" s="47">
        <f t="shared" si="1"/>
        <v>2.5541044776119404</v>
      </c>
      <c r="P16" s="9"/>
    </row>
    <row r="17" spans="1:16">
      <c r="A17" s="12"/>
      <c r="B17" s="25">
        <v>324.70999999999998</v>
      </c>
      <c r="C17" s="20" t="s">
        <v>20</v>
      </c>
      <c r="D17" s="46">
        <v>10546</v>
      </c>
      <c r="E17" s="46">
        <v>0</v>
      </c>
      <c r="F17" s="46">
        <v>0</v>
      </c>
      <c r="G17" s="46">
        <v>0</v>
      </c>
      <c r="H17" s="46">
        <v>0</v>
      </c>
      <c r="I17" s="46">
        <v>16750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27296</v>
      </c>
      <c r="O17" s="47">
        <f t="shared" si="1"/>
        <v>25.46268656716418</v>
      </c>
      <c r="P17" s="9"/>
    </row>
    <row r="18" spans="1:16">
      <c r="A18" s="12"/>
      <c r="B18" s="25">
        <v>329</v>
      </c>
      <c r="C18" s="20" t="s">
        <v>21</v>
      </c>
      <c r="D18" s="46">
        <v>2496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2496</v>
      </c>
      <c r="O18" s="47">
        <f t="shared" si="1"/>
        <v>2.3283582089552239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SUM(D20:D26)</f>
        <v>713185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713185</v>
      </c>
      <c r="O19" s="45">
        <f t="shared" si="1"/>
        <v>665.28451492537317</v>
      </c>
      <c r="P19" s="10"/>
    </row>
    <row r="20" spans="1:16">
      <c r="A20" s="12"/>
      <c r="B20" s="25">
        <v>331.2</v>
      </c>
      <c r="C20" s="20" t="s">
        <v>22</v>
      </c>
      <c r="D20" s="46">
        <v>98824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98824</v>
      </c>
      <c r="O20" s="47">
        <f t="shared" si="1"/>
        <v>92.18656716417911</v>
      </c>
      <c r="P20" s="9"/>
    </row>
    <row r="21" spans="1:16">
      <c r="A21" s="12"/>
      <c r="B21" s="25">
        <v>334.7</v>
      </c>
      <c r="C21" s="20" t="s">
        <v>26</v>
      </c>
      <c r="D21" s="46">
        <v>364343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364343</v>
      </c>
      <c r="O21" s="47">
        <f t="shared" si="1"/>
        <v>339.87220149253733</v>
      </c>
      <c r="P21" s="9"/>
    </row>
    <row r="22" spans="1:16">
      <c r="A22" s="12"/>
      <c r="B22" s="25">
        <v>335.12</v>
      </c>
      <c r="C22" s="20" t="s">
        <v>27</v>
      </c>
      <c r="D22" s="46">
        <v>28009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28009</v>
      </c>
      <c r="O22" s="47">
        <f t="shared" si="1"/>
        <v>26.127798507462686</v>
      </c>
      <c r="P22" s="9"/>
    </row>
    <row r="23" spans="1:16">
      <c r="A23" s="12"/>
      <c r="B23" s="25">
        <v>335.14</v>
      </c>
      <c r="C23" s="20" t="s">
        <v>28</v>
      </c>
      <c r="D23" s="46">
        <v>755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755</v>
      </c>
      <c r="O23" s="47">
        <f t="shared" si="1"/>
        <v>0.70429104477611937</v>
      </c>
      <c r="P23" s="9"/>
    </row>
    <row r="24" spans="1:16">
      <c r="A24" s="12"/>
      <c r="B24" s="25">
        <v>335.15</v>
      </c>
      <c r="C24" s="20" t="s">
        <v>29</v>
      </c>
      <c r="D24" s="46">
        <v>4585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4585</v>
      </c>
      <c r="O24" s="47">
        <f t="shared" si="1"/>
        <v>4.27705223880597</v>
      </c>
      <c r="P24" s="9"/>
    </row>
    <row r="25" spans="1:16">
      <c r="A25" s="12"/>
      <c r="B25" s="25">
        <v>335.18</v>
      </c>
      <c r="C25" s="20" t="s">
        <v>30</v>
      </c>
      <c r="D25" s="46">
        <v>87619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87619</v>
      </c>
      <c r="O25" s="47">
        <f t="shared" si="1"/>
        <v>81.734141791044777</v>
      </c>
      <c r="P25" s="9"/>
    </row>
    <row r="26" spans="1:16">
      <c r="A26" s="12"/>
      <c r="B26" s="25">
        <v>337.9</v>
      </c>
      <c r="C26" s="20" t="s">
        <v>32</v>
      </c>
      <c r="D26" s="46">
        <v>129050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129050</v>
      </c>
      <c r="O26" s="47">
        <f t="shared" si="1"/>
        <v>120.38246268656717</v>
      </c>
      <c r="P26" s="9"/>
    </row>
    <row r="27" spans="1:16" ht="15.75">
      <c r="A27" s="29" t="s">
        <v>37</v>
      </c>
      <c r="B27" s="30"/>
      <c r="C27" s="31"/>
      <c r="D27" s="32">
        <f t="shared" ref="D27:M27" si="6">SUM(D28:D32)</f>
        <v>82005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2453329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2535334</v>
      </c>
      <c r="O27" s="45">
        <f t="shared" si="1"/>
        <v>2365.0503731343283</v>
      </c>
      <c r="P27" s="10"/>
    </row>
    <row r="28" spans="1:16">
      <c r="A28" s="12"/>
      <c r="B28" s="25">
        <v>341.9</v>
      </c>
      <c r="C28" s="20" t="s">
        <v>40</v>
      </c>
      <c r="D28" s="46">
        <v>17141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17141</v>
      </c>
      <c r="O28" s="47">
        <f t="shared" si="1"/>
        <v>15.989738805970148</v>
      </c>
      <c r="P28" s="9"/>
    </row>
    <row r="29" spans="1:16">
      <c r="A29" s="12"/>
      <c r="B29" s="25">
        <v>342.2</v>
      </c>
      <c r="C29" s="20" t="s">
        <v>41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15000</v>
      </c>
      <c r="O29" s="47">
        <f t="shared" si="1"/>
        <v>13.992537313432836</v>
      </c>
      <c r="P29" s="9"/>
    </row>
    <row r="30" spans="1:16">
      <c r="A30" s="12"/>
      <c r="B30" s="25">
        <v>343.3</v>
      </c>
      <c r="C30" s="20" t="s">
        <v>42</v>
      </c>
      <c r="D30" s="46">
        <v>49864</v>
      </c>
      <c r="E30" s="46">
        <v>0</v>
      </c>
      <c r="F30" s="46">
        <v>0</v>
      </c>
      <c r="G30" s="46">
        <v>0</v>
      </c>
      <c r="H30" s="46">
        <v>0</v>
      </c>
      <c r="I30" s="46">
        <v>908177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958041</v>
      </c>
      <c r="O30" s="47">
        <f t="shared" si="1"/>
        <v>893.69496268656712</v>
      </c>
      <c r="P30" s="9"/>
    </row>
    <row r="31" spans="1:16">
      <c r="A31" s="12"/>
      <c r="B31" s="25">
        <v>343.4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484747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484747</v>
      </c>
      <c r="O31" s="47">
        <f t="shared" si="1"/>
        <v>452.18936567164178</v>
      </c>
      <c r="P31" s="9"/>
    </row>
    <row r="32" spans="1:16">
      <c r="A32" s="12"/>
      <c r="B32" s="25">
        <v>343.5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1060405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1060405</v>
      </c>
      <c r="O32" s="47">
        <f t="shared" si="1"/>
        <v>989.18376865671644</v>
      </c>
      <c r="P32" s="9"/>
    </row>
    <row r="33" spans="1:119" ht="15.75">
      <c r="A33" s="29" t="s">
        <v>38</v>
      </c>
      <c r="B33" s="30"/>
      <c r="C33" s="31"/>
      <c r="D33" s="32">
        <f t="shared" ref="D33:M33" si="7">SUM(D34:D35)</f>
        <v>2485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2485</v>
      </c>
      <c r="O33" s="45">
        <f t="shared" si="1"/>
        <v>2.3180970149253732</v>
      </c>
      <c r="P33" s="10"/>
    </row>
    <row r="34" spans="1:119">
      <c r="A34" s="13"/>
      <c r="B34" s="39">
        <v>354</v>
      </c>
      <c r="C34" s="21" t="s">
        <v>65</v>
      </c>
      <c r="D34" s="46">
        <v>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50</v>
      </c>
      <c r="O34" s="47">
        <f t="shared" si="1"/>
        <v>4.6641791044776122E-2</v>
      </c>
      <c r="P34" s="9"/>
    </row>
    <row r="35" spans="1:119">
      <c r="A35" s="13"/>
      <c r="B35" s="39">
        <v>359</v>
      </c>
      <c r="C35" s="21" t="s">
        <v>47</v>
      </c>
      <c r="D35" s="46">
        <v>2435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2435</v>
      </c>
      <c r="O35" s="47">
        <f t="shared" si="1"/>
        <v>2.2714552238805972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SUM(D37:D40)</f>
        <v>78698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42884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121582</v>
      </c>
      <c r="O36" s="45">
        <f t="shared" si="1"/>
        <v>113.41604477611941</v>
      </c>
      <c r="P36" s="10"/>
    </row>
    <row r="37" spans="1:119">
      <c r="A37" s="12"/>
      <c r="B37" s="25">
        <v>361.1</v>
      </c>
      <c r="C37" s="20" t="s">
        <v>48</v>
      </c>
      <c r="D37" s="46">
        <v>32496</v>
      </c>
      <c r="E37" s="46">
        <v>0</v>
      </c>
      <c r="F37" s="46">
        <v>0</v>
      </c>
      <c r="G37" s="46">
        <v>0</v>
      </c>
      <c r="H37" s="46">
        <v>0</v>
      </c>
      <c r="I37" s="46">
        <v>36040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68536</v>
      </c>
      <c r="O37" s="47">
        <f t="shared" si="1"/>
        <v>63.932835820895519</v>
      </c>
      <c r="P37" s="9"/>
    </row>
    <row r="38" spans="1:119">
      <c r="A38" s="12"/>
      <c r="B38" s="25">
        <v>365</v>
      </c>
      <c r="C38" s="20" t="s">
        <v>51</v>
      </c>
      <c r="D38" s="46">
        <v>1869</v>
      </c>
      <c r="E38" s="46">
        <v>0</v>
      </c>
      <c r="F38" s="46">
        <v>0</v>
      </c>
      <c r="G38" s="46">
        <v>0</v>
      </c>
      <c r="H38" s="46">
        <v>0</v>
      </c>
      <c r="I38" s="46">
        <v>2516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4385</v>
      </c>
      <c r="O38" s="47">
        <f t="shared" si="1"/>
        <v>4.0904850746268657</v>
      </c>
      <c r="P38" s="9"/>
    </row>
    <row r="39" spans="1:119">
      <c r="A39" s="12"/>
      <c r="B39" s="25">
        <v>366</v>
      </c>
      <c r="C39" s="20" t="s">
        <v>52</v>
      </c>
      <c r="D39" s="46">
        <v>5615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5615</v>
      </c>
      <c r="O39" s="47">
        <f t="shared" si="1"/>
        <v>5.2378731343283578</v>
      </c>
      <c r="P39" s="9"/>
    </row>
    <row r="40" spans="1:119" ht="15.75" thickBot="1">
      <c r="A40" s="12"/>
      <c r="B40" s="25">
        <v>369.9</v>
      </c>
      <c r="C40" s="20" t="s">
        <v>53</v>
      </c>
      <c r="D40" s="46">
        <v>38718</v>
      </c>
      <c r="E40" s="46">
        <v>0</v>
      </c>
      <c r="F40" s="46">
        <v>0</v>
      </c>
      <c r="G40" s="46">
        <v>0</v>
      </c>
      <c r="H40" s="46">
        <v>0</v>
      </c>
      <c r="I40" s="46">
        <v>4328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43046</v>
      </c>
      <c r="O40" s="47">
        <f t="shared" si="1"/>
        <v>40.154850746268657</v>
      </c>
      <c r="P40" s="9"/>
    </row>
    <row r="41" spans="1:119" ht="16.5" thickBot="1">
      <c r="A41" s="14" t="s">
        <v>45</v>
      </c>
      <c r="B41" s="23"/>
      <c r="C41" s="22"/>
      <c r="D41" s="15">
        <f>SUM(D5,D13,D19,D27,D33,D36)</f>
        <v>3109633</v>
      </c>
      <c r="E41" s="15">
        <f t="shared" ref="E41:M41" si="9">SUM(E5,E13,E19,E27,E33,E36)</f>
        <v>0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2512963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4"/>
        <v>5622596</v>
      </c>
      <c r="O41" s="38">
        <f t="shared" si="1"/>
        <v>5244.9589552238804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66</v>
      </c>
      <c r="M43" s="118"/>
      <c r="N43" s="118"/>
      <c r="O43" s="43">
        <v>1072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thickBot="1">
      <c r="A45" s="120" t="s">
        <v>67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2342614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2342614</v>
      </c>
      <c r="O5" s="33">
        <f t="shared" ref="O5:O49" si="1">(N5/O$51)</f>
        <v>1766.6772247360482</v>
      </c>
      <c r="P5" s="6"/>
    </row>
    <row r="6" spans="1:133">
      <c r="A6" s="12"/>
      <c r="B6" s="25">
        <v>311</v>
      </c>
      <c r="C6" s="20" t="s">
        <v>2</v>
      </c>
      <c r="D6" s="46">
        <v>2149005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2149005</v>
      </c>
      <c r="O6" s="47">
        <f t="shared" si="1"/>
        <v>1620.6674208144796</v>
      </c>
      <c r="P6" s="9"/>
    </row>
    <row r="7" spans="1:133">
      <c r="A7" s="12"/>
      <c r="B7" s="25">
        <v>312.10000000000002</v>
      </c>
      <c r="C7" s="20" t="s">
        <v>10</v>
      </c>
      <c r="D7" s="46">
        <v>53289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53289</v>
      </c>
      <c r="O7" s="47">
        <f t="shared" si="1"/>
        <v>40.187782805429862</v>
      </c>
      <c r="P7" s="9"/>
    </row>
    <row r="8" spans="1:133">
      <c r="A8" s="12"/>
      <c r="B8" s="25">
        <v>314.10000000000002</v>
      </c>
      <c r="C8" s="20" t="s">
        <v>11</v>
      </c>
      <c r="D8" s="46">
        <v>16821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16821</v>
      </c>
      <c r="O8" s="47">
        <f t="shared" si="1"/>
        <v>12.68552036199095</v>
      </c>
      <c r="P8" s="9"/>
    </row>
    <row r="9" spans="1:133">
      <c r="A9" s="12"/>
      <c r="B9" s="25">
        <v>314.3</v>
      </c>
      <c r="C9" s="20" t="s">
        <v>12</v>
      </c>
      <c r="D9" s="46">
        <v>60506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60506</v>
      </c>
      <c r="O9" s="47">
        <f t="shared" si="1"/>
        <v>45.63046757164404</v>
      </c>
      <c r="P9" s="9"/>
    </row>
    <row r="10" spans="1:133">
      <c r="A10" s="12"/>
      <c r="B10" s="25">
        <v>314.39999999999998</v>
      </c>
      <c r="C10" s="20" t="s">
        <v>13</v>
      </c>
      <c r="D10" s="46">
        <v>12782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12782</v>
      </c>
      <c r="O10" s="47">
        <f t="shared" si="1"/>
        <v>9.6395173453996978</v>
      </c>
      <c r="P10" s="9"/>
    </row>
    <row r="11" spans="1:133">
      <c r="A11" s="12"/>
      <c r="B11" s="25">
        <v>315</v>
      </c>
      <c r="C11" s="20" t="s">
        <v>14</v>
      </c>
      <c r="D11" s="46">
        <v>40222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40222</v>
      </c>
      <c r="O11" s="47">
        <f t="shared" si="1"/>
        <v>30.333333333333332</v>
      </c>
      <c r="P11" s="9"/>
    </row>
    <row r="12" spans="1:133">
      <c r="A12" s="12"/>
      <c r="B12" s="25">
        <v>316</v>
      </c>
      <c r="C12" s="20" t="s">
        <v>15</v>
      </c>
      <c r="D12" s="46">
        <v>9989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9989</v>
      </c>
      <c r="O12" s="47">
        <f t="shared" si="1"/>
        <v>7.5331825037707389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177799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16322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194121</v>
      </c>
      <c r="O13" s="45">
        <f t="shared" si="1"/>
        <v>146.39592760180994</v>
      </c>
      <c r="P13" s="10"/>
    </row>
    <row r="14" spans="1:133">
      <c r="A14" s="12"/>
      <c r="B14" s="25">
        <v>322</v>
      </c>
      <c r="C14" s="20" t="s">
        <v>0</v>
      </c>
      <c r="D14" s="46">
        <v>7070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7070</v>
      </c>
      <c r="O14" s="47">
        <f t="shared" si="1"/>
        <v>5.3318250377073904</v>
      </c>
      <c r="P14" s="9"/>
    </row>
    <row r="15" spans="1:133">
      <c r="A15" s="12"/>
      <c r="B15" s="25">
        <v>323.10000000000002</v>
      </c>
      <c r="C15" s="20" t="s">
        <v>17</v>
      </c>
      <c r="D15" s="46">
        <v>165277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165277</v>
      </c>
      <c r="O15" s="47">
        <f t="shared" si="1"/>
        <v>124.64328808446456</v>
      </c>
      <c r="P15" s="9"/>
    </row>
    <row r="16" spans="1:133">
      <c r="A16" s="12"/>
      <c r="B16" s="25">
        <v>323.39999999999998</v>
      </c>
      <c r="C16" s="20" t="s">
        <v>18</v>
      </c>
      <c r="D16" s="46">
        <v>2750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2750</v>
      </c>
      <c r="O16" s="47">
        <f t="shared" si="1"/>
        <v>2.0739064856711917</v>
      </c>
      <c r="P16" s="9"/>
    </row>
    <row r="17" spans="1:16">
      <c r="A17" s="12"/>
      <c r="B17" s="25">
        <v>324.02999999999997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16322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16322</v>
      </c>
      <c r="O17" s="47">
        <f t="shared" si="1"/>
        <v>12.309200603318251</v>
      </c>
      <c r="P17" s="9"/>
    </row>
    <row r="18" spans="1:16">
      <c r="A18" s="12"/>
      <c r="B18" s="25">
        <v>324.08999999999997</v>
      </c>
      <c r="C18" s="20" t="s">
        <v>20</v>
      </c>
      <c r="D18" s="46">
        <v>1510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1510</v>
      </c>
      <c r="O18" s="47">
        <f t="shared" si="1"/>
        <v>1.1387631975867269</v>
      </c>
      <c r="P18" s="9"/>
    </row>
    <row r="19" spans="1:16">
      <c r="A19" s="12"/>
      <c r="B19" s="25">
        <v>329</v>
      </c>
      <c r="C19" s="20" t="s">
        <v>21</v>
      </c>
      <c r="D19" s="46">
        <v>1192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1192</v>
      </c>
      <c r="O19" s="47">
        <f t="shared" si="1"/>
        <v>0.89894419306184015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SUM(D21:D30)</f>
        <v>651052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651052</v>
      </c>
      <c r="O20" s="45">
        <f t="shared" si="1"/>
        <v>490.9894419306184</v>
      </c>
      <c r="P20" s="10"/>
    </row>
    <row r="21" spans="1:16">
      <c r="A21" s="12"/>
      <c r="B21" s="25">
        <v>331.2</v>
      </c>
      <c r="C21" s="20" t="s">
        <v>22</v>
      </c>
      <c r="D21" s="46">
        <v>1000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1000</v>
      </c>
      <c r="O21" s="47">
        <f t="shared" si="1"/>
        <v>0.75414781297134237</v>
      </c>
      <c r="P21" s="9"/>
    </row>
    <row r="22" spans="1:16">
      <c r="A22" s="12"/>
      <c r="B22" s="25">
        <v>331.5</v>
      </c>
      <c r="C22" s="20" t="s">
        <v>24</v>
      </c>
      <c r="D22" s="46">
        <v>337312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337312</v>
      </c>
      <c r="O22" s="47">
        <f t="shared" si="1"/>
        <v>254.38310708898945</v>
      </c>
      <c r="P22" s="9"/>
    </row>
    <row r="23" spans="1:16">
      <c r="A23" s="12"/>
      <c r="B23" s="25">
        <v>331.7</v>
      </c>
      <c r="C23" s="20" t="s">
        <v>25</v>
      </c>
      <c r="D23" s="46">
        <v>60000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60000</v>
      </c>
      <c r="O23" s="47">
        <f t="shared" si="1"/>
        <v>45.248868778280546</v>
      </c>
      <c r="P23" s="9"/>
    </row>
    <row r="24" spans="1:16">
      <c r="A24" s="12"/>
      <c r="B24" s="25">
        <v>334.7</v>
      </c>
      <c r="C24" s="20" t="s">
        <v>26</v>
      </c>
      <c r="D24" s="46">
        <v>79210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79210</v>
      </c>
      <c r="O24" s="47">
        <f t="shared" si="1"/>
        <v>59.736048265460028</v>
      </c>
      <c r="P24" s="9"/>
    </row>
    <row r="25" spans="1:16">
      <c r="A25" s="12"/>
      <c r="B25" s="25">
        <v>335.12</v>
      </c>
      <c r="C25" s="20" t="s">
        <v>27</v>
      </c>
      <c r="D25" s="46">
        <v>27169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27169</v>
      </c>
      <c r="O25" s="47">
        <f t="shared" si="1"/>
        <v>20.489441930618401</v>
      </c>
      <c r="P25" s="9"/>
    </row>
    <row r="26" spans="1:16">
      <c r="A26" s="12"/>
      <c r="B26" s="25">
        <v>335.14</v>
      </c>
      <c r="C26" s="20" t="s">
        <v>28</v>
      </c>
      <c r="D26" s="46">
        <v>691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691</v>
      </c>
      <c r="O26" s="47">
        <f t="shared" si="1"/>
        <v>0.52111613876319762</v>
      </c>
      <c r="P26" s="9"/>
    </row>
    <row r="27" spans="1:16">
      <c r="A27" s="12"/>
      <c r="B27" s="25">
        <v>335.15</v>
      </c>
      <c r="C27" s="20" t="s">
        <v>29</v>
      </c>
      <c r="D27" s="46">
        <v>838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838</v>
      </c>
      <c r="O27" s="47">
        <f t="shared" si="1"/>
        <v>0.63197586726998489</v>
      </c>
      <c r="P27" s="9"/>
    </row>
    <row r="28" spans="1:16">
      <c r="A28" s="12"/>
      <c r="B28" s="25">
        <v>335.18</v>
      </c>
      <c r="C28" s="20" t="s">
        <v>30</v>
      </c>
      <c r="D28" s="46">
        <v>89882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89882</v>
      </c>
      <c r="O28" s="47">
        <f t="shared" si="1"/>
        <v>67.784313725490193</v>
      </c>
      <c r="P28" s="9"/>
    </row>
    <row r="29" spans="1:16">
      <c r="A29" s="12"/>
      <c r="B29" s="25">
        <v>337.7</v>
      </c>
      <c r="C29" s="20" t="s">
        <v>31</v>
      </c>
      <c r="D29" s="46">
        <v>20000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9" si="7">SUM(D29:M29)</f>
        <v>20000</v>
      </c>
      <c r="O29" s="47">
        <f t="shared" si="1"/>
        <v>15.082956259426847</v>
      </c>
      <c r="P29" s="9"/>
    </row>
    <row r="30" spans="1:16">
      <c r="A30" s="12"/>
      <c r="B30" s="25">
        <v>337.9</v>
      </c>
      <c r="C30" s="20" t="s">
        <v>32</v>
      </c>
      <c r="D30" s="46">
        <v>34950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34950</v>
      </c>
      <c r="O30" s="47">
        <f t="shared" si="1"/>
        <v>26.357466063348415</v>
      </c>
      <c r="P30" s="9"/>
    </row>
    <row r="31" spans="1:16" ht="15.75">
      <c r="A31" s="29" t="s">
        <v>37</v>
      </c>
      <c r="B31" s="30"/>
      <c r="C31" s="31"/>
      <c r="D31" s="32">
        <f t="shared" ref="D31:M31" si="8">SUM(D32:D36)</f>
        <v>38543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2617998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2656541</v>
      </c>
      <c r="O31" s="45">
        <f t="shared" si="1"/>
        <v>2003.4245852187028</v>
      </c>
      <c r="P31" s="10"/>
    </row>
    <row r="32" spans="1:16">
      <c r="A32" s="12"/>
      <c r="B32" s="25">
        <v>341.9</v>
      </c>
      <c r="C32" s="20" t="s">
        <v>40</v>
      </c>
      <c r="D32" s="46">
        <v>23543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23543</v>
      </c>
      <c r="O32" s="47">
        <f t="shared" si="1"/>
        <v>17.754901960784313</v>
      </c>
      <c r="P32" s="9"/>
    </row>
    <row r="33" spans="1:16">
      <c r="A33" s="12"/>
      <c r="B33" s="25">
        <v>342.2</v>
      </c>
      <c r="C33" s="20" t="s">
        <v>41</v>
      </c>
      <c r="D33" s="46">
        <v>15000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15000</v>
      </c>
      <c r="O33" s="47">
        <f t="shared" si="1"/>
        <v>11.312217194570136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1104576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1104576</v>
      </c>
      <c r="O34" s="47">
        <f t="shared" si="1"/>
        <v>833.01357466063348</v>
      </c>
      <c r="P34" s="9"/>
    </row>
    <row r="35" spans="1:16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469547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469547</v>
      </c>
      <c r="O35" s="47">
        <f t="shared" si="1"/>
        <v>354.10784313725492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1043875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1043875</v>
      </c>
      <c r="O36" s="47">
        <f t="shared" si="1"/>
        <v>787.23604826546</v>
      </c>
      <c r="P36" s="9"/>
    </row>
    <row r="37" spans="1:16" ht="15.75">
      <c r="A37" s="29" t="s">
        <v>38</v>
      </c>
      <c r="B37" s="30"/>
      <c r="C37" s="31"/>
      <c r="D37" s="32">
        <f t="shared" ref="D37:M37" si="9">SUM(D38:D38)</f>
        <v>5915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5915</v>
      </c>
      <c r="O37" s="45">
        <f t="shared" si="1"/>
        <v>4.4607843137254903</v>
      </c>
      <c r="P37" s="10"/>
    </row>
    <row r="38" spans="1:16">
      <c r="A38" s="13"/>
      <c r="B38" s="39">
        <v>359</v>
      </c>
      <c r="C38" s="21" t="s">
        <v>47</v>
      </c>
      <c r="D38" s="46">
        <v>5915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5915</v>
      </c>
      <c r="O38" s="47">
        <f t="shared" si="1"/>
        <v>4.4607843137254903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SUM(D40:D45)</f>
        <v>170757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-147172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7"/>
        <v>23585</v>
      </c>
      <c r="O39" s="45">
        <f t="shared" si="1"/>
        <v>17.786576168929109</v>
      </c>
      <c r="P39" s="10"/>
    </row>
    <row r="40" spans="1:16">
      <c r="A40" s="12"/>
      <c r="B40" s="25">
        <v>361.1</v>
      </c>
      <c r="C40" s="20" t="s">
        <v>48</v>
      </c>
      <c r="D40" s="46">
        <v>31841</v>
      </c>
      <c r="E40" s="46">
        <v>0</v>
      </c>
      <c r="F40" s="46">
        <v>0</v>
      </c>
      <c r="G40" s="46">
        <v>0</v>
      </c>
      <c r="H40" s="46">
        <v>0</v>
      </c>
      <c r="I40" s="46">
        <v>52806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84647</v>
      </c>
      <c r="O40" s="47">
        <f t="shared" si="1"/>
        <v>63.836349924585221</v>
      </c>
      <c r="P40" s="9"/>
    </row>
    <row r="41" spans="1:16">
      <c r="A41" s="12"/>
      <c r="B41" s="25">
        <v>362</v>
      </c>
      <c r="C41" s="20" t="s">
        <v>49</v>
      </c>
      <c r="D41" s="46">
        <v>74354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74354</v>
      </c>
      <c r="O41" s="47">
        <f t="shared" si="1"/>
        <v>56.073906485671195</v>
      </c>
      <c r="P41" s="9"/>
    </row>
    <row r="42" spans="1:16">
      <c r="A42" s="12"/>
      <c r="B42" s="25">
        <v>364</v>
      </c>
      <c r="C42" s="20" t="s">
        <v>50</v>
      </c>
      <c r="D42" s="46">
        <v>20653</v>
      </c>
      <c r="E42" s="46">
        <v>0</v>
      </c>
      <c r="F42" s="46">
        <v>0</v>
      </c>
      <c r="G42" s="46">
        <v>0</v>
      </c>
      <c r="H42" s="46">
        <v>0</v>
      </c>
      <c r="I42" s="46">
        <v>-263445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-242792</v>
      </c>
      <c r="O42" s="47">
        <f t="shared" si="1"/>
        <v>-183.10105580693815</v>
      </c>
      <c r="P42" s="9"/>
    </row>
    <row r="43" spans="1:16">
      <c r="A43" s="12"/>
      <c r="B43" s="25">
        <v>365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961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961</v>
      </c>
      <c r="O43" s="47">
        <f t="shared" si="1"/>
        <v>0.72473604826546001</v>
      </c>
      <c r="P43" s="9"/>
    </row>
    <row r="44" spans="1:16">
      <c r="A44" s="12"/>
      <c r="B44" s="25">
        <v>366</v>
      </c>
      <c r="C44" s="20" t="s">
        <v>52</v>
      </c>
      <c r="D44" s="46">
        <v>15839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15839</v>
      </c>
      <c r="O44" s="47">
        <f t="shared" si="1"/>
        <v>11.944947209653092</v>
      </c>
      <c r="P44" s="9"/>
    </row>
    <row r="45" spans="1:16">
      <c r="A45" s="12"/>
      <c r="B45" s="25">
        <v>369.9</v>
      </c>
      <c r="C45" s="20" t="s">
        <v>53</v>
      </c>
      <c r="D45" s="46">
        <v>28070</v>
      </c>
      <c r="E45" s="46">
        <v>0</v>
      </c>
      <c r="F45" s="46">
        <v>0</v>
      </c>
      <c r="G45" s="46">
        <v>0</v>
      </c>
      <c r="H45" s="46">
        <v>0</v>
      </c>
      <c r="I45" s="46">
        <v>62506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90576</v>
      </c>
      <c r="O45" s="47">
        <f t="shared" si="1"/>
        <v>68.307692307692307</v>
      </c>
      <c r="P45" s="9"/>
    </row>
    <row r="46" spans="1:16" ht="15.75">
      <c r="A46" s="29" t="s">
        <v>39</v>
      </c>
      <c r="B46" s="30"/>
      <c r="C46" s="31"/>
      <c r="D46" s="32">
        <f t="shared" ref="D46:M46" si="11">SUM(D47:D48)</f>
        <v>828213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37948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7"/>
        <v>866161</v>
      </c>
      <c r="O46" s="45">
        <f t="shared" si="1"/>
        <v>653.21342383107094</v>
      </c>
      <c r="P46" s="9"/>
    </row>
    <row r="47" spans="1:16">
      <c r="A47" s="12"/>
      <c r="B47" s="25">
        <v>381</v>
      </c>
      <c r="C47" s="20" t="s">
        <v>54</v>
      </c>
      <c r="D47" s="46">
        <v>148214</v>
      </c>
      <c r="E47" s="46">
        <v>0</v>
      </c>
      <c r="F47" s="46">
        <v>0</v>
      </c>
      <c r="G47" s="46">
        <v>0</v>
      </c>
      <c r="H47" s="46">
        <v>0</v>
      </c>
      <c r="I47" s="46">
        <v>37948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186162</v>
      </c>
      <c r="O47" s="47">
        <f t="shared" si="1"/>
        <v>140.39366515837105</v>
      </c>
      <c r="P47" s="9"/>
    </row>
    <row r="48" spans="1:16" ht="15.75" thickBot="1">
      <c r="A48" s="12"/>
      <c r="B48" s="25">
        <v>384</v>
      </c>
      <c r="C48" s="20" t="s">
        <v>55</v>
      </c>
      <c r="D48" s="46">
        <v>679999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679999</v>
      </c>
      <c r="O48" s="47">
        <f t="shared" si="1"/>
        <v>512.81975867269989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2">SUM(D5,D13,D20,D31,D37,D39,D46)</f>
        <v>4214893</v>
      </c>
      <c r="E49" s="15">
        <f t="shared" si="12"/>
        <v>0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2525096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7"/>
        <v>6739989</v>
      </c>
      <c r="O49" s="38">
        <f t="shared" si="1"/>
        <v>5082.9479638009052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62</v>
      </c>
      <c r="M51" s="118"/>
      <c r="N51" s="118"/>
      <c r="O51" s="43">
        <v>1326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thickBot="1">
      <c r="A53" s="120" t="s">
        <v>67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A53:O53"/>
    <mergeCell ref="A52:O52"/>
    <mergeCell ref="L51:N5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2290998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2290998</v>
      </c>
      <c r="O5" s="33">
        <f t="shared" ref="O5:O42" si="1">(N5/O$44)</f>
        <v>1721.2607062359129</v>
      </c>
      <c r="P5" s="6"/>
    </row>
    <row r="6" spans="1:133">
      <c r="A6" s="12"/>
      <c r="B6" s="25">
        <v>311</v>
      </c>
      <c r="C6" s="20" t="s">
        <v>2</v>
      </c>
      <c r="D6" s="46">
        <v>2101387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2101387</v>
      </c>
      <c r="O6" s="47">
        <f t="shared" si="1"/>
        <v>1578.8031555221637</v>
      </c>
      <c r="P6" s="9"/>
    </row>
    <row r="7" spans="1:133">
      <c r="A7" s="12"/>
      <c r="B7" s="25">
        <v>312.10000000000002</v>
      </c>
      <c r="C7" s="20" t="s">
        <v>10</v>
      </c>
      <c r="D7" s="46">
        <v>51200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51200</v>
      </c>
      <c r="O7" s="47">
        <f t="shared" si="1"/>
        <v>38.467317806160779</v>
      </c>
      <c r="P7" s="9"/>
    </row>
    <row r="8" spans="1:133">
      <c r="A8" s="12"/>
      <c r="B8" s="25">
        <v>314.10000000000002</v>
      </c>
      <c r="C8" s="20" t="s">
        <v>11</v>
      </c>
      <c r="D8" s="46">
        <v>15679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15679</v>
      </c>
      <c r="O8" s="47">
        <f t="shared" si="1"/>
        <v>11.779864763335837</v>
      </c>
      <c r="P8" s="9"/>
    </row>
    <row r="9" spans="1:133">
      <c r="A9" s="12"/>
      <c r="B9" s="25">
        <v>314.3</v>
      </c>
      <c r="C9" s="20" t="s">
        <v>12</v>
      </c>
      <c r="D9" s="46">
        <v>62102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62102</v>
      </c>
      <c r="O9" s="47">
        <f t="shared" si="1"/>
        <v>46.658151765589785</v>
      </c>
      <c r="P9" s="9"/>
    </row>
    <row r="10" spans="1:133">
      <c r="A10" s="12"/>
      <c r="B10" s="25">
        <v>314.39999999999998</v>
      </c>
      <c r="C10" s="20" t="s">
        <v>13</v>
      </c>
      <c r="D10" s="46">
        <v>8969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8969</v>
      </c>
      <c r="O10" s="47">
        <f t="shared" si="1"/>
        <v>6.7385424492862507</v>
      </c>
      <c r="P10" s="9"/>
    </row>
    <row r="11" spans="1:133">
      <c r="A11" s="12"/>
      <c r="B11" s="25">
        <v>314.5</v>
      </c>
      <c r="C11" s="20" t="s">
        <v>86</v>
      </c>
      <c r="D11" s="46">
        <v>40646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40646</v>
      </c>
      <c r="O11" s="47">
        <f t="shared" si="1"/>
        <v>30.537941397445529</v>
      </c>
      <c r="P11" s="9"/>
    </row>
    <row r="12" spans="1:133">
      <c r="A12" s="12"/>
      <c r="B12" s="25">
        <v>316</v>
      </c>
      <c r="C12" s="20" t="s">
        <v>15</v>
      </c>
      <c r="D12" s="46">
        <v>11015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11015</v>
      </c>
      <c r="O12" s="47">
        <f t="shared" si="1"/>
        <v>8.2757325319308794</v>
      </c>
      <c r="P12" s="9"/>
    </row>
    <row r="13" spans="1:133" ht="15.75">
      <c r="A13" s="29" t="s">
        <v>87</v>
      </c>
      <c r="B13" s="30"/>
      <c r="C13" s="31"/>
      <c r="D13" s="32">
        <f t="shared" ref="D13:M13" si="3">SUM(D14:D17)</f>
        <v>154136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154136</v>
      </c>
      <c r="O13" s="45">
        <f t="shared" si="1"/>
        <v>115.80465815176559</v>
      </c>
      <c r="P13" s="10"/>
    </row>
    <row r="14" spans="1:133">
      <c r="A14" s="12"/>
      <c r="B14" s="25">
        <v>322</v>
      </c>
      <c r="C14" s="20" t="s">
        <v>0</v>
      </c>
      <c r="D14" s="46">
        <v>5997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5997</v>
      </c>
      <c r="O14" s="47">
        <f t="shared" si="1"/>
        <v>4.5056348610067616</v>
      </c>
      <c r="P14" s="9"/>
    </row>
    <row r="15" spans="1:133">
      <c r="A15" s="12"/>
      <c r="B15" s="25">
        <v>323.10000000000002</v>
      </c>
      <c r="C15" s="20" t="s">
        <v>17</v>
      </c>
      <c r="D15" s="46">
        <v>145426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145426</v>
      </c>
      <c r="O15" s="47">
        <f t="shared" si="1"/>
        <v>109.26070623591285</v>
      </c>
      <c r="P15" s="9"/>
    </row>
    <row r="16" spans="1:133">
      <c r="A16" s="12"/>
      <c r="B16" s="25">
        <v>323.39999999999998</v>
      </c>
      <c r="C16" s="20" t="s">
        <v>18</v>
      </c>
      <c r="D16" s="46">
        <v>1857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1857</v>
      </c>
      <c r="O16" s="47">
        <f t="shared" si="1"/>
        <v>1.3951915852742298</v>
      </c>
      <c r="P16" s="9"/>
    </row>
    <row r="17" spans="1:16">
      <c r="A17" s="12"/>
      <c r="B17" s="25">
        <v>329</v>
      </c>
      <c r="C17" s="20" t="s">
        <v>88</v>
      </c>
      <c r="D17" s="46">
        <v>856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856</v>
      </c>
      <c r="O17" s="47">
        <f t="shared" si="1"/>
        <v>0.64312546957175054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SUM(D19:D25)</f>
        <v>1160026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1160026</v>
      </c>
      <c r="O18" s="45">
        <f t="shared" si="1"/>
        <v>871.54470323065368</v>
      </c>
      <c r="P18" s="10"/>
    </row>
    <row r="19" spans="1:16">
      <c r="A19" s="12"/>
      <c r="B19" s="25">
        <v>331.5</v>
      </c>
      <c r="C19" s="20" t="s">
        <v>24</v>
      </c>
      <c r="D19" s="46">
        <v>180174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180174</v>
      </c>
      <c r="O19" s="47">
        <f t="shared" si="1"/>
        <v>135.36739293764086</v>
      </c>
      <c r="P19" s="9"/>
    </row>
    <row r="20" spans="1:16">
      <c r="A20" s="12"/>
      <c r="B20" s="25">
        <v>334.7</v>
      </c>
      <c r="C20" s="20" t="s">
        <v>26</v>
      </c>
      <c r="D20" s="46">
        <v>841212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841212</v>
      </c>
      <c r="O20" s="47">
        <f t="shared" si="1"/>
        <v>632.01502629601805</v>
      </c>
      <c r="P20" s="9"/>
    </row>
    <row r="21" spans="1:16">
      <c r="A21" s="12"/>
      <c r="B21" s="25">
        <v>335.12</v>
      </c>
      <c r="C21" s="20" t="s">
        <v>27</v>
      </c>
      <c r="D21" s="46">
        <v>11700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11700</v>
      </c>
      <c r="O21" s="47">
        <f t="shared" si="1"/>
        <v>8.7903831705484592</v>
      </c>
      <c r="P21" s="9"/>
    </row>
    <row r="22" spans="1:16">
      <c r="A22" s="12"/>
      <c r="B22" s="25">
        <v>335.14</v>
      </c>
      <c r="C22" s="20" t="s">
        <v>28</v>
      </c>
      <c r="D22" s="46">
        <v>517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517</v>
      </c>
      <c r="O22" s="47">
        <f t="shared" si="1"/>
        <v>0.38842975206611569</v>
      </c>
      <c r="P22" s="9"/>
    </row>
    <row r="23" spans="1:16">
      <c r="A23" s="12"/>
      <c r="B23" s="25">
        <v>335.15</v>
      </c>
      <c r="C23" s="20" t="s">
        <v>29</v>
      </c>
      <c r="D23" s="46">
        <v>5027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5027</v>
      </c>
      <c r="O23" s="47">
        <f t="shared" si="1"/>
        <v>3.7768595041322315</v>
      </c>
      <c r="P23" s="9"/>
    </row>
    <row r="24" spans="1:16">
      <c r="A24" s="12"/>
      <c r="B24" s="25">
        <v>335.18</v>
      </c>
      <c r="C24" s="20" t="s">
        <v>30</v>
      </c>
      <c r="D24" s="46">
        <v>85396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85396</v>
      </c>
      <c r="O24" s="47">
        <f t="shared" si="1"/>
        <v>64.159278737791141</v>
      </c>
      <c r="P24" s="9"/>
    </row>
    <row r="25" spans="1:16">
      <c r="A25" s="12"/>
      <c r="B25" s="25">
        <v>337.9</v>
      </c>
      <c r="C25" s="20" t="s">
        <v>32</v>
      </c>
      <c r="D25" s="46">
        <v>36000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36000</v>
      </c>
      <c r="O25" s="47">
        <f t="shared" si="1"/>
        <v>27.047332832456799</v>
      </c>
      <c r="P25" s="9"/>
    </row>
    <row r="26" spans="1:16" ht="15.75">
      <c r="A26" s="29" t="s">
        <v>37</v>
      </c>
      <c r="B26" s="30"/>
      <c r="C26" s="31"/>
      <c r="D26" s="32">
        <f t="shared" ref="D26:M26" si="7">SUM(D27:D31)</f>
        <v>33458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2801665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2835123</v>
      </c>
      <c r="O26" s="45">
        <f t="shared" si="1"/>
        <v>2130.0698722764837</v>
      </c>
      <c r="P26" s="10"/>
    </row>
    <row r="27" spans="1:16">
      <c r="A27" s="12"/>
      <c r="B27" s="25">
        <v>341.9</v>
      </c>
      <c r="C27" s="20" t="s">
        <v>40</v>
      </c>
      <c r="D27" s="46">
        <v>19708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8">SUM(D27:M27)</f>
        <v>19708</v>
      </c>
      <c r="O27" s="47">
        <f t="shared" si="1"/>
        <v>14.806912096168295</v>
      </c>
      <c r="P27" s="9"/>
    </row>
    <row r="28" spans="1:16">
      <c r="A28" s="12"/>
      <c r="B28" s="25">
        <v>342.2</v>
      </c>
      <c r="C28" s="20" t="s">
        <v>41</v>
      </c>
      <c r="D28" s="46">
        <v>13750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13750</v>
      </c>
      <c r="O28" s="47">
        <f t="shared" si="1"/>
        <v>10.330578512396695</v>
      </c>
      <c r="P28" s="9"/>
    </row>
    <row r="29" spans="1:16">
      <c r="A29" s="12"/>
      <c r="B29" s="25">
        <v>343.3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1305042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1305042</v>
      </c>
      <c r="O29" s="47">
        <f t="shared" si="1"/>
        <v>980.49737039819684</v>
      </c>
      <c r="P29" s="9"/>
    </row>
    <row r="30" spans="1:16">
      <c r="A30" s="12"/>
      <c r="B30" s="25">
        <v>343.4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465866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465866</v>
      </c>
      <c r="O30" s="47">
        <f t="shared" si="1"/>
        <v>350.01202103681442</v>
      </c>
      <c r="P30" s="9"/>
    </row>
    <row r="31" spans="1:16">
      <c r="A31" s="12"/>
      <c r="B31" s="25">
        <v>343.5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1030757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1030757</v>
      </c>
      <c r="O31" s="47">
        <f t="shared" si="1"/>
        <v>774.42299023290764</v>
      </c>
      <c r="P31" s="9"/>
    </row>
    <row r="32" spans="1:16" ht="15.75">
      <c r="A32" s="29" t="s">
        <v>38</v>
      </c>
      <c r="B32" s="30"/>
      <c r="C32" s="31"/>
      <c r="D32" s="32">
        <f t="shared" ref="D32:M32" si="9">SUM(D33:D34)</f>
        <v>6290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6290</v>
      </c>
      <c r="O32" s="45">
        <f t="shared" si="1"/>
        <v>4.7257700976709245</v>
      </c>
      <c r="P32" s="10"/>
    </row>
    <row r="33" spans="1:119">
      <c r="A33" s="13"/>
      <c r="B33" s="39">
        <v>354</v>
      </c>
      <c r="C33" s="21" t="s">
        <v>65</v>
      </c>
      <c r="D33" s="46">
        <v>401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10">SUM(D33:M33)</f>
        <v>401</v>
      </c>
      <c r="O33" s="47">
        <f t="shared" si="1"/>
        <v>0.30127723516153271</v>
      </c>
      <c r="P33" s="9"/>
    </row>
    <row r="34" spans="1:119">
      <c r="A34" s="13"/>
      <c r="B34" s="39">
        <v>359</v>
      </c>
      <c r="C34" s="21" t="s">
        <v>47</v>
      </c>
      <c r="D34" s="46">
        <v>5889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5889</v>
      </c>
      <c r="O34" s="47">
        <f t="shared" si="1"/>
        <v>4.4244928625093918</v>
      </c>
      <c r="P34" s="9"/>
    </row>
    <row r="35" spans="1:119" ht="15.75">
      <c r="A35" s="29" t="s">
        <v>3</v>
      </c>
      <c r="B35" s="30"/>
      <c r="C35" s="31"/>
      <c r="D35" s="32">
        <f t="shared" ref="D35:M35" si="11">SUM(D36:D41)</f>
        <v>351778</v>
      </c>
      <c r="E35" s="32">
        <f t="shared" si="11"/>
        <v>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117276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10"/>
        <v>469054</v>
      </c>
      <c r="O35" s="45">
        <f t="shared" si="1"/>
        <v>352.40721262208865</v>
      </c>
      <c r="P35" s="10"/>
    </row>
    <row r="36" spans="1:119">
      <c r="A36" s="12"/>
      <c r="B36" s="25">
        <v>361.1</v>
      </c>
      <c r="C36" s="20" t="s">
        <v>48</v>
      </c>
      <c r="D36" s="46">
        <v>39800</v>
      </c>
      <c r="E36" s="46">
        <v>0</v>
      </c>
      <c r="F36" s="46">
        <v>0</v>
      </c>
      <c r="G36" s="46">
        <v>0</v>
      </c>
      <c r="H36" s="46">
        <v>0</v>
      </c>
      <c r="I36" s="46">
        <v>76915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116715</v>
      </c>
      <c r="O36" s="47">
        <f t="shared" si="1"/>
        <v>87.689706987227652</v>
      </c>
      <c r="P36" s="9"/>
    </row>
    <row r="37" spans="1:119">
      <c r="A37" s="12"/>
      <c r="B37" s="25">
        <v>362</v>
      </c>
      <c r="C37" s="20" t="s">
        <v>49</v>
      </c>
      <c r="D37" s="46">
        <v>55652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55652</v>
      </c>
      <c r="O37" s="47">
        <f t="shared" si="1"/>
        <v>41.812171299774604</v>
      </c>
      <c r="P37" s="9"/>
    </row>
    <row r="38" spans="1:119">
      <c r="A38" s="12"/>
      <c r="B38" s="25">
        <v>363.23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31515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31515</v>
      </c>
      <c r="O38" s="47">
        <f t="shared" si="1"/>
        <v>23.677685950413224</v>
      </c>
      <c r="P38" s="9"/>
    </row>
    <row r="39" spans="1:119">
      <c r="A39" s="12"/>
      <c r="B39" s="25">
        <v>363.29</v>
      </c>
      <c r="C39" s="20" t="s">
        <v>90</v>
      </c>
      <c r="D39" s="46">
        <v>50851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50851</v>
      </c>
      <c r="O39" s="47">
        <f t="shared" si="1"/>
        <v>38.205108940646127</v>
      </c>
      <c r="P39" s="9"/>
    </row>
    <row r="40" spans="1:119">
      <c r="A40" s="12"/>
      <c r="B40" s="25">
        <v>364</v>
      </c>
      <c r="C40" s="20" t="s">
        <v>50</v>
      </c>
      <c r="D40" s="46">
        <v>165172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165172</v>
      </c>
      <c r="O40" s="47">
        <f t="shared" si="1"/>
        <v>124.09616829451541</v>
      </c>
      <c r="P40" s="9"/>
    </row>
    <row r="41" spans="1:119" ht="15.75" thickBot="1">
      <c r="A41" s="12"/>
      <c r="B41" s="25">
        <v>369.9</v>
      </c>
      <c r="C41" s="20" t="s">
        <v>53</v>
      </c>
      <c r="D41" s="46">
        <v>40303</v>
      </c>
      <c r="E41" s="46">
        <v>0</v>
      </c>
      <c r="F41" s="46">
        <v>0</v>
      </c>
      <c r="G41" s="46">
        <v>0</v>
      </c>
      <c r="H41" s="46">
        <v>0</v>
      </c>
      <c r="I41" s="46">
        <v>8846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49149</v>
      </c>
      <c r="O41" s="47">
        <f t="shared" si="1"/>
        <v>36.926371149511645</v>
      </c>
      <c r="P41" s="9"/>
    </row>
    <row r="42" spans="1:119" ht="16.5" thickBot="1">
      <c r="A42" s="14" t="s">
        <v>45</v>
      </c>
      <c r="B42" s="23"/>
      <c r="C42" s="22"/>
      <c r="D42" s="15">
        <f>SUM(D5,D13,D18,D26,D32,D35)</f>
        <v>3996686</v>
      </c>
      <c r="E42" s="15">
        <f t="shared" ref="E42:M42" si="12">SUM(E5,E13,E18,E26,E32,E35)</f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2918941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0"/>
        <v>6915627</v>
      </c>
      <c r="O42" s="38">
        <f t="shared" si="1"/>
        <v>5195.8129226145757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91</v>
      </c>
      <c r="M44" s="118"/>
      <c r="N44" s="118"/>
      <c r="O44" s="43">
        <v>1331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29"/>
      <c r="M3" s="130"/>
      <c r="N3" s="36"/>
      <c r="O3" s="37"/>
      <c r="P3" s="131" t="s">
        <v>124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125</v>
      </c>
      <c r="N4" s="35" t="s">
        <v>9</v>
      </c>
      <c r="O4" s="35" t="s">
        <v>126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SUM(D6:D12)</f>
        <v>2930616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2930616</v>
      </c>
      <c r="P5" s="33">
        <f t="shared" ref="P5:P48" si="1">(O5/P$50)</f>
        <v>2826.0520732883319</v>
      </c>
      <c r="Q5" s="6"/>
    </row>
    <row r="6" spans="1:134">
      <c r="A6" s="12"/>
      <c r="B6" s="25">
        <v>311</v>
      </c>
      <c r="C6" s="20" t="s">
        <v>2</v>
      </c>
      <c r="D6" s="46">
        <v>2744218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2744218</v>
      </c>
      <c r="P6" s="47">
        <f t="shared" si="1"/>
        <v>2646.3047251687562</v>
      </c>
      <c r="Q6" s="9"/>
    </row>
    <row r="7" spans="1:134">
      <c r="A7" s="12"/>
      <c r="B7" s="25">
        <v>312.3</v>
      </c>
      <c r="C7" s="20" t="s">
        <v>128</v>
      </c>
      <c r="D7" s="46">
        <v>75833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75833</v>
      </c>
      <c r="P7" s="47">
        <f t="shared" si="1"/>
        <v>73.127290260366436</v>
      </c>
      <c r="Q7" s="9"/>
    </row>
    <row r="8" spans="1:134">
      <c r="A8" s="12"/>
      <c r="B8" s="25">
        <v>314.10000000000002</v>
      </c>
      <c r="C8" s="20" t="s">
        <v>11</v>
      </c>
      <c r="D8" s="46">
        <v>15728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15728</v>
      </c>
      <c r="P8" s="47">
        <f t="shared" si="1"/>
        <v>15.166827386692383</v>
      </c>
      <c r="Q8" s="9"/>
    </row>
    <row r="9" spans="1:134">
      <c r="A9" s="12"/>
      <c r="B9" s="25">
        <v>314.3</v>
      </c>
      <c r="C9" s="20" t="s">
        <v>12</v>
      </c>
      <c r="D9" s="46">
        <v>56797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56797</v>
      </c>
      <c r="P9" s="47">
        <f t="shared" si="1"/>
        <v>54.770491803278688</v>
      </c>
      <c r="Q9" s="9"/>
    </row>
    <row r="10" spans="1:134">
      <c r="A10" s="12"/>
      <c r="B10" s="25">
        <v>314.8</v>
      </c>
      <c r="C10" s="20" t="s">
        <v>129</v>
      </c>
      <c r="D10" s="46">
        <v>11804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11804</v>
      </c>
      <c r="P10" s="47">
        <f t="shared" si="1"/>
        <v>11.382835101253617</v>
      </c>
      <c r="Q10" s="9"/>
    </row>
    <row r="11" spans="1:134">
      <c r="A11" s="12"/>
      <c r="B11" s="25">
        <v>315.2</v>
      </c>
      <c r="C11" s="20" t="s">
        <v>130</v>
      </c>
      <c r="D11" s="46">
        <v>21850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21850</v>
      </c>
      <c r="P11" s="47">
        <f t="shared" si="1"/>
        <v>21.07039537126326</v>
      </c>
      <c r="Q11" s="9"/>
    </row>
    <row r="12" spans="1:134">
      <c r="A12" s="12"/>
      <c r="B12" s="25">
        <v>316</v>
      </c>
      <c r="C12" s="20" t="s">
        <v>75</v>
      </c>
      <c r="D12" s="46">
        <v>4386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4386</v>
      </c>
      <c r="P12" s="47">
        <f t="shared" si="1"/>
        <v>4.2295081967213113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SUM(D14:D20)</f>
        <v>737919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335052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1" si="4">SUM(D13:N13)</f>
        <v>1072971</v>
      </c>
      <c r="P13" s="45">
        <f t="shared" si="1"/>
        <v>1034.6875602700097</v>
      </c>
      <c r="Q13" s="10"/>
    </row>
    <row r="14" spans="1:134">
      <c r="A14" s="12"/>
      <c r="B14" s="25">
        <v>322</v>
      </c>
      <c r="C14" s="20" t="s">
        <v>131</v>
      </c>
      <c r="D14" s="46">
        <v>544585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544585</v>
      </c>
      <c r="P14" s="47">
        <f t="shared" si="1"/>
        <v>525.15429122468663</v>
      </c>
      <c r="Q14" s="9"/>
    </row>
    <row r="15" spans="1:134">
      <c r="A15" s="12"/>
      <c r="B15" s="25">
        <v>322.89999999999998</v>
      </c>
      <c r="C15" s="20" t="s">
        <v>132</v>
      </c>
      <c r="D15" s="46">
        <v>25536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25536</v>
      </c>
      <c r="P15" s="47">
        <f t="shared" si="1"/>
        <v>24.624879459980715</v>
      </c>
      <c r="Q15" s="9"/>
    </row>
    <row r="16" spans="1:134">
      <c r="A16" s="12"/>
      <c r="B16" s="25">
        <v>323.10000000000002</v>
      </c>
      <c r="C16" s="20" t="s">
        <v>17</v>
      </c>
      <c r="D16" s="46">
        <v>130223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130223</v>
      </c>
      <c r="P16" s="47">
        <f t="shared" si="1"/>
        <v>125.57666345226615</v>
      </c>
      <c r="Q16" s="9"/>
    </row>
    <row r="17" spans="1:17">
      <c r="A17" s="12"/>
      <c r="B17" s="25">
        <v>323.39999999999998</v>
      </c>
      <c r="C17" s="20" t="s">
        <v>18</v>
      </c>
      <c r="D17" s="46">
        <v>1425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1425</v>
      </c>
      <c r="P17" s="47">
        <f t="shared" si="1"/>
        <v>1.3741562198649953</v>
      </c>
      <c r="Q17" s="9"/>
    </row>
    <row r="18" spans="1:17">
      <c r="A18" s="12"/>
      <c r="B18" s="25">
        <v>324.11</v>
      </c>
      <c r="C18" s="20" t="s">
        <v>133</v>
      </c>
      <c r="D18" s="46">
        <v>4575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4575</v>
      </c>
      <c r="P18" s="47">
        <f t="shared" si="1"/>
        <v>4.4117647058823533</v>
      </c>
      <c r="Q18" s="9"/>
    </row>
    <row r="19" spans="1:17">
      <c r="A19" s="12"/>
      <c r="B19" s="25">
        <v>324.20999999999998</v>
      </c>
      <c r="C19" s="20" t="s">
        <v>19</v>
      </c>
      <c r="D19" s="46">
        <v>13500</v>
      </c>
      <c r="E19" s="46">
        <v>0</v>
      </c>
      <c r="F19" s="46">
        <v>0</v>
      </c>
      <c r="G19" s="46">
        <v>0</v>
      </c>
      <c r="H19" s="46">
        <v>0</v>
      </c>
      <c r="I19" s="46">
        <v>167526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181026</v>
      </c>
      <c r="P19" s="47">
        <f t="shared" si="1"/>
        <v>174.56702025072323</v>
      </c>
      <c r="Q19" s="9"/>
    </row>
    <row r="20" spans="1:17">
      <c r="A20" s="12"/>
      <c r="B20" s="25" t="s">
        <v>145</v>
      </c>
      <c r="C20" s="20" t="s">
        <v>146</v>
      </c>
      <c r="D20" s="46">
        <v>18075</v>
      </c>
      <c r="E20" s="46">
        <v>0</v>
      </c>
      <c r="F20" s="46">
        <v>0</v>
      </c>
      <c r="G20" s="46">
        <v>0</v>
      </c>
      <c r="H20" s="46">
        <v>0</v>
      </c>
      <c r="I20" s="46">
        <v>167526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185601</v>
      </c>
      <c r="P20" s="47">
        <f t="shared" si="1"/>
        <v>178.97878495660558</v>
      </c>
      <c r="Q20" s="9"/>
    </row>
    <row r="21" spans="1:17" ht="15.75">
      <c r="A21" s="29" t="s">
        <v>134</v>
      </c>
      <c r="B21" s="30"/>
      <c r="C21" s="31"/>
      <c r="D21" s="32">
        <f t="shared" ref="D21:N21" si="5">SUM(D22:D32)</f>
        <v>1698473</v>
      </c>
      <c r="E21" s="32">
        <f t="shared" si="5"/>
        <v>34147302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35845775</v>
      </c>
      <c r="P21" s="45">
        <f t="shared" si="1"/>
        <v>34566.803278688523</v>
      </c>
      <c r="Q21" s="10"/>
    </row>
    <row r="22" spans="1:17">
      <c r="A22" s="12"/>
      <c r="B22" s="25">
        <v>331.39</v>
      </c>
      <c r="C22" s="20" t="s">
        <v>135</v>
      </c>
      <c r="D22" s="46">
        <v>60000</v>
      </c>
      <c r="E22" s="46">
        <v>2529915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0" si="6">SUM(D22:N22)</f>
        <v>2589915</v>
      </c>
      <c r="P22" s="47">
        <f t="shared" si="1"/>
        <v>2497.5072324011571</v>
      </c>
      <c r="Q22" s="9"/>
    </row>
    <row r="23" spans="1:17">
      <c r="A23" s="12"/>
      <c r="B23" s="25">
        <v>331.62</v>
      </c>
      <c r="C23" s="20" t="s">
        <v>136</v>
      </c>
      <c r="D23" s="46">
        <v>0</v>
      </c>
      <c r="E23" s="46">
        <v>25316611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25316611</v>
      </c>
      <c r="P23" s="47">
        <f t="shared" si="1"/>
        <v>24413.318225650917</v>
      </c>
      <c r="Q23" s="9"/>
    </row>
    <row r="24" spans="1:17">
      <c r="A24" s="12"/>
      <c r="B24" s="25">
        <v>334.2</v>
      </c>
      <c r="C24" s="20" t="s">
        <v>137</v>
      </c>
      <c r="D24" s="46">
        <v>360273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360273</v>
      </c>
      <c r="P24" s="47">
        <f t="shared" si="1"/>
        <v>347.41851494696238</v>
      </c>
      <c r="Q24" s="9"/>
    </row>
    <row r="25" spans="1:17">
      <c r="A25" s="12"/>
      <c r="B25" s="25">
        <v>334.39</v>
      </c>
      <c r="C25" s="20" t="s">
        <v>105</v>
      </c>
      <c r="D25" s="46">
        <v>345326</v>
      </c>
      <c r="E25" s="46">
        <v>6300776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6646102</v>
      </c>
      <c r="P25" s="47">
        <f t="shared" si="1"/>
        <v>6408.9701060752168</v>
      </c>
      <c r="Q25" s="9"/>
    </row>
    <row r="26" spans="1:17">
      <c r="A26" s="12"/>
      <c r="B26" s="25">
        <v>334.5</v>
      </c>
      <c r="C26" s="20" t="s">
        <v>138</v>
      </c>
      <c r="D26" s="46">
        <v>466351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466351</v>
      </c>
      <c r="P26" s="47">
        <f t="shared" si="1"/>
        <v>449.71166827386691</v>
      </c>
      <c r="Q26" s="9"/>
    </row>
    <row r="27" spans="1:17">
      <c r="A27" s="12"/>
      <c r="B27" s="25">
        <v>335.125</v>
      </c>
      <c r="C27" s="20" t="s">
        <v>139</v>
      </c>
      <c r="D27" s="46">
        <v>32257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32257</v>
      </c>
      <c r="P27" s="47">
        <f t="shared" si="1"/>
        <v>31.106075216972034</v>
      </c>
      <c r="Q27" s="9"/>
    </row>
    <row r="28" spans="1:17">
      <c r="A28" s="12"/>
      <c r="B28" s="25">
        <v>335.14</v>
      </c>
      <c r="C28" s="20" t="s">
        <v>78</v>
      </c>
      <c r="D28" s="46">
        <v>531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531</v>
      </c>
      <c r="P28" s="47">
        <f t="shared" si="1"/>
        <v>0.51205400192864026</v>
      </c>
      <c r="Q28" s="9"/>
    </row>
    <row r="29" spans="1:17">
      <c r="A29" s="12"/>
      <c r="B29" s="25">
        <v>335.15</v>
      </c>
      <c r="C29" s="20" t="s">
        <v>79</v>
      </c>
      <c r="D29" s="46">
        <v>2065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2065</v>
      </c>
      <c r="P29" s="47">
        <f t="shared" si="1"/>
        <v>1.9913211186113791</v>
      </c>
      <c r="Q29" s="9"/>
    </row>
    <row r="30" spans="1:17">
      <c r="A30" s="12"/>
      <c r="B30" s="25">
        <v>335.18</v>
      </c>
      <c r="C30" s="20" t="s">
        <v>140</v>
      </c>
      <c r="D30" s="46">
        <v>88203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88203</v>
      </c>
      <c r="P30" s="47">
        <f t="shared" si="1"/>
        <v>85.055930568948895</v>
      </c>
      <c r="Q30" s="9"/>
    </row>
    <row r="31" spans="1:17">
      <c r="A31" s="12"/>
      <c r="B31" s="25">
        <v>335.48</v>
      </c>
      <c r="C31" s="20" t="s">
        <v>141</v>
      </c>
      <c r="D31" s="46">
        <v>83958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8" si="7">SUM(D31:N31)</f>
        <v>83958</v>
      </c>
      <c r="P31" s="47">
        <f t="shared" si="1"/>
        <v>80.962391513982638</v>
      </c>
      <c r="Q31" s="9"/>
    </row>
    <row r="32" spans="1:17">
      <c r="A32" s="12"/>
      <c r="B32" s="25">
        <v>337.9</v>
      </c>
      <c r="C32" s="20" t="s">
        <v>32</v>
      </c>
      <c r="D32" s="46">
        <v>259509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259509</v>
      </c>
      <c r="P32" s="47">
        <f t="shared" si="1"/>
        <v>250.24975891996144</v>
      </c>
      <c r="Q32" s="9"/>
    </row>
    <row r="33" spans="1:120" ht="15.75">
      <c r="A33" s="29" t="s">
        <v>37</v>
      </c>
      <c r="B33" s="30"/>
      <c r="C33" s="31"/>
      <c r="D33" s="32">
        <f t="shared" ref="D33:N33" si="8">SUM(D34:D37)</f>
        <v>44675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2278195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7"/>
        <v>2322870</v>
      </c>
      <c r="P33" s="45">
        <f t="shared" si="1"/>
        <v>2239.990356798457</v>
      </c>
      <c r="Q33" s="10"/>
    </row>
    <row r="34" spans="1:120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919911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919911</v>
      </c>
      <c r="P34" s="47">
        <f t="shared" si="1"/>
        <v>887.08871745419481</v>
      </c>
      <c r="Q34" s="9"/>
    </row>
    <row r="35" spans="1:120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395401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395401</v>
      </c>
      <c r="P35" s="47">
        <f t="shared" si="1"/>
        <v>381.29315332690453</v>
      </c>
      <c r="Q35" s="9"/>
    </row>
    <row r="36" spans="1:120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962883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962883</v>
      </c>
      <c r="P36" s="47">
        <f t="shared" si="1"/>
        <v>928.52748312439735</v>
      </c>
      <c r="Q36" s="9"/>
    </row>
    <row r="37" spans="1:120">
      <c r="A37" s="12"/>
      <c r="B37" s="25">
        <v>349</v>
      </c>
      <c r="C37" s="20" t="s">
        <v>142</v>
      </c>
      <c r="D37" s="46">
        <v>44675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44675</v>
      </c>
      <c r="P37" s="47">
        <f t="shared" si="1"/>
        <v>43.081002892960463</v>
      </c>
      <c r="Q37" s="9"/>
    </row>
    <row r="38" spans="1:120" ht="15.75">
      <c r="A38" s="29" t="s">
        <v>38</v>
      </c>
      <c r="B38" s="30"/>
      <c r="C38" s="31"/>
      <c r="D38" s="32">
        <f t="shared" ref="D38:N38" si="9">SUM(D39:D39)</f>
        <v>5836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si="7"/>
        <v>5836</v>
      </c>
      <c r="P38" s="45">
        <f t="shared" si="1"/>
        <v>5.6277724204435868</v>
      </c>
      <c r="Q38" s="10"/>
    </row>
    <row r="39" spans="1:120">
      <c r="A39" s="13"/>
      <c r="B39" s="39">
        <v>359</v>
      </c>
      <c r="C39" s="21" t="s">
        <v>47</v>
      </c>
      <c r="D39" s="46">
        <v>5836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5836</v>
      </c>
      <c r="P39" s="47">
        <f t="shared" si="1"/>
        <v>5.6277724204435868</v>
      </c>
      <c r="Q39" s="9"/>
    </row>
    <row r="40" spans="1:120" ht="15.75">
      <c r="A40" s="29" t="s">
        <v>3</v>
      </c>
      <c r="B40" s="30"/>
      <c r="C40" s="31"/>
      <c r="D40" s="32">
        <f t="shared" ref="D40:N40" si="10">SUM(D41:D45)</f>
        <v>427964</v>
      </c>
      <c r="E40" s="32">
        <f t="shared" si="10"/>
        <v>393739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65651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7"/>
        <v>887354</v>
      </c>
      <c r="P40" s="45">
        <f t="shared" si="1"/>
        <v>855.69334619093536</v>
      </c>
      <c r="Q40" s="10"/>
    </row>
    <row r="41" spans="1:120">
      <c r="A41" s="12"/>
      <c r="B41" s="25">
        <v>361.1</v>
      </c>
      <c r="C41" s="20" t="s">
        <v>48</v>
      </c>
      <c r="D41" s="46">
        <v>5118</v>
      </c>
      <c r="E41" s="46">
        <v>1864</v>
      </c>
      <c r="F41" s="46">
        <v>0</v>
      </c>
      <c r="G41" s="46">
        <v>0</v>
      </c>
      <c r="H41" s="46">
        <v>0</v>
      </c>
      <c r="I41" s="46">
        <v>1861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8843</v>
      </c>
      <c r="P41" s="47">
        <f t="shared" si="1"/>
        <v>8.5274831243972997</v>
      </c>
      <c r="Q41" s="9"/>
    </row>
    <row r="42" spans="1:120">
      <c r="A42" s="12"/>
      <c r="B42" s="25">
        <v>362</v>
      </c>
      <c r="C42" s="20" t="s">
        <v>49</v>
      </c>
      <c r="D42" s="46">
        <v>39610</v>
      </c>
      <c r="E42" s="46">
        <v>0</v>
      </c>
      <c r="F42" s="46">
        <v>0</v>
      </c>
      <c r="G42" s="46">
        <v>0</v>
      </c>
      <c r="H42" s="46">
        <v>0</v>
      </c>
      <c r="I42" s="46">
        <v>58564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98174</v>
      </c>
      <c r="P42" s="47">
        <f t="shared" si="1"/>
        <v>94.671166827386699</v>
      </c>
      <c r="Q42" s="9"/>
    </row>
    <row r="43" spans="1:120">
      <c r="A43" s="12"/>
      <c r="B43" s="25">
        <v>364</v>
      </c>
      <c r="C43" s="20" t="s">
        <v>82</v>
      </c>
      <c r="D43" s="46">
        <v>294114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294114</v>
      </c>
      <c r="P43" s="47">
        <f t="shared" si="1"/>
        <v>283.62005785920928</v>
      </c>
      <c r="Q43" s="9"/>
    </row>
    <row r="44" spans="1:120">
      <c r="A44" s="12"/>
      <c r="B44" s="25">
        <v>366</v>
      </c>
      <c r="C44" s="20" t="s">
        <v>52</v>
      </c>
      <c r="D44" s="46">
        <v>16000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16000</v>
      </c>
      <c r="P44" s="47">
        <f t="shared" si="1"/>
        <v>15.429122468659594</v>
      </c>
      <c r="Q44" s="9"/>
    </row>
    <row r="45" spans="1:120">
      <c r="A45" s="12"/>
      <c r="B45" s="25">
        <v>369.9</v>
      </c>
      <c r="C45" s="20" t="s">
        <v>53</v>
      </c>
      <c r="D45" s="46">
        <v>73122</v>
      </c>
      <c r="E45" s="46">
        <v>391875</v>
      </c>
      <c r="F45" s="46">
        <v>0</v>
      </c>
      <c r="G45" s="46">
        <v>0</v>
      </c>
      <c r="H45" s="46">
        <v>0</v>
      </c>
      <c r="I45" s="46">
        <v>5226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470223</v>
      </c>
      <c r="P45" s="47">
        <f t="shared" si="1"/>
        <v>453.44551591128254</v>
      </c>
      <c r="Q45" s="9"/>
    </row>
    <row r="46" spans="1:120" ht="15.75">
      <c r="A46" s="29" t="s">
        <v>39</v>
      </c>
      <c r="B46" s="30"/>
      <c r="C46" s="31"/>
      <c r="D46" s="32">
        <f t="shared" ref="D46:N46" si="11">SUM(D47:D47)</f>
        <v>0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98961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 t="shared" si="7"/>
        <v>98961</v>
      </c>
      <c r="P46" s="45">
        <f t="shared" si="1"/>
        <v>95.430086788813881</v>
      </c>
      <c r="Q46" s="9"/>
    </row>
    <row r="47" spans="1:120" ht="15.75" thickBot="1">
      <c r="A47" s="12"/>
      <c r="B47" s="25">
        <v>389.9</v>
      </c>
      <c r="C47" s="20" t="s">
        <v>143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98961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7"/>
        <v>98961</v>
      </c>
      <c r="P47" s="47">
        <f t="shared" si="1"/>
        <v>95.430086788813881</v>
      </c>
      <c r="Q47" s="9"/>
    </row>
    <row r="48" spans="1:120" ht="16.5" thickBot="1">
      <c r="A48" s="14" t="s">
        <v>45</v>
      </c>
      <c r="B48" s="23"/>
      <c r="C48" s="22"/>
      <c r="D48" s="15">
        <f t="shared" ref="D48:N48" si="12">SUM(D5,D13,D21,D33,D38,D40,D46)</f>
        <v>5845483</v>
      </c>
      <c r="E48" s="15">
        <f t="shared" si="12"/>
        <v>34541041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2777859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12"/>
        <v>0</v>
      </c>
      <c r="O48" s="15">
        <f t="shared" si="7"/>
        <v>43164383</v>
      </c>
      <c r="P48" s="38">
        <f t="shared" si="1"/>
        <v>41624.284474445514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118" t="s">
        <v>144</v>
      </c>
      <c r="N50" s="118"/>
      <c r="O50" s="118"/>
      <c r="P50" s="43">
        <v>1037</v>
      </c>
    </row>
    <row r="51" spans="1:16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120" t="s">
        <v>67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2686626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2686626</v>
      </c>
      <c r="O5" s="33">
        <f t="shared" ref="O5:O31" si="2">(N5/O$33)</f>
        <v>3475.5834411384217</v>
      </c>
      <c r="P5" s="6"/>
    </row>
    <row r="6" spans="1:133">
      <c r="A6" s="12"/>
      <c r="B6" s="25">
        <v>311</v>
      </c>
      <c r="C6" s="20" t="s">
        <v>2</v>
      </c>
      <c r="D6" s="46">
        <v>2397380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2397380</v>
      </c>
      <c r="O6" s="47">
        <f t="shared" si="2"/>
        <v>3101.3971539456661</v>
      </c>
      <c r="P6" s="9"/>
    </row>
    <row r="7" spans="1:133">
      <c r="A7" s="12"/>
      <c r="B7" s="25">
        <v>312.41000000000003</v>
      </c>
      <c r="C7" s="20" t="s">
        <v>115</v>
      </c>
      <c r="D7" s="46">
        <v>69181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69181</v>
      </c>
      <c r="O7" s="47">
        <f t="shared" si="2"/>
        <v>89.496765847348001</v>
      </c>
      <c r="P7" s="9"/>
    </row>
    <row r="8" spans="1:133">
      <c r="A8" s="12"/>
      <c r="B8" s="25">
        <v>314.10000000000002</v>
      </c>
      <c r="C8" s="20" t="s">
        <v>11</v>
      </c>
      <c r="D8" s="46">
        <v>101584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101584</v>
      </c>
      <c r="O8" s="47">
        <f t="shared" si="2"/>
        <v>131.41526520051747</v>
      </c>
      <c r="P8" s="9"/>
    </row>
    <row r="9" spans="1:133">
      <c r="A9" s="12"/>
      <c r="B9" s="25">
        <v>314.3</v>
      </c>
      <c r="C9" s="20" t="s">
        <v>12</v>
      </c>
      <c r="D9" s="46">
        <v>88494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88494</v>
      </c>
      <c r="O9" s="47">
        <f t="shared" si="2"/>
        <v>114.48124191461837</v>
      </c>
      <c r="P9" s="9"/>
    </row>
    <row r="10" spans="1:133">
      <c r="A10" s="12"/>
      <c r="B10" s="25">
        <v>316</v>
      </c>
      <c r="C10" s="20" t="s">
        <v>75</v>
      </c>
      <c r="D10" s="46">
        <v>29987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29987</v>
      </c>
      <c r="O10" s="47">
        <f t="shared" si="2"/>
        <v>38.793014230271666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SUM(D12:D12)</f>
        <v>729412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729412</v>
      </c>
      <c r="O11" s="45">
        <f t="shared" si="2"/>
        <v>943.61190168175938</v>
      </c>
      <c r="P11" s="10"/>
    </row>
    <row r="12" spans="1:133">
      <c r="A12" s="12"/>
      <c r="B12" s="25">
        <v>322</v>
      </c>
      <c r="C12" s="20" t="s">
        <v>0</v>
      </c>
      <c r="D12" s="46">
        <v>729412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729412</v>
      </c>
      <c r="O12" s="47">
        <f t="shared" si="2"/>
        <v>943.61190168175938</v>
      </c>
      <c r="P12" s="9"/>
    </row>
    <row r="13" spans="1:133" ht="15.75">
      <c r="A13" s="29" t="s">
        <v>23</v>
      </c>
      <c r="B13" s="30"/>
      <c r="C13" s="31"/>
      <c r="D13" s="32">
        <f t="shared" ref="D13:M13" si="4">SUM(D14:D15)</f>
        <v>1150802</v>
      </c>
      <c r="E13" s="32">
        <f t="shared" si="4"/>
        <v>11662963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12813765</v>
      </c>
      <c r="O13" s="45">
        <f t="shared" si="2"/>
        <v>16576.668822768435</v>
      </c>
      <c r="P13" s="10"/>
    </row>
    <row r="14" spans="1:133">
      <c r="A14" s="12"/>
      <c r="B14" s="25">
        <v>334.49</v>
      </c>
      <c r="C14" s="20" t="s">
        <v>110</v>
      </c>
      <c r="D14" s="46">
        <v>879012</v>
      </c>
      <c r="E14" s="46">
        <v>11662963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12541975</v>
      </c>
      <c r="O14" s="47">
        <f t="shared" si="2"/>
        <v>16225.06468305304</v>
      </c>
      <c r="P14" s="9"/>
    </row>
    <row r="15" spans="1:133">
      <c r="A15" s="12"/>
      <c r="B15" s="25">
        <v>335.18</v>
      </c>
      <c r="C15" s="20" t="s">
        <v>80</v>
      </c>
      <c r="D15" s="46">
        <v>271790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271790</v>
      </c>
      <c r="O15" s="47">
        <f t="shared" si="2"/>
        <v>351.60413971539458</v>
      </c>
      <c r="P15" s="9"/>
    </row>
    <row r="16" spans="1:133" ht="15.75">
      <c r="A16" s="29" t="s">
        <v>37</v>
      </c>
      <c r="B16" s="30"/>
      <c r="C16" s="31"/>
      <c r="D16" s="32">
        <f t="shared" ref="D16:M16" si="5">SUM(D17:D19)</f>
        <v>111402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2470240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2581642</v>
      </c>
      <c r="O16" s="45">
        <f t="shared" si="2"/>
        <v>3339.7697283311772</v>
      </c>
      <c r="P16" s="10"/>
    </row>
    <row r="17" spans="1:119">
      <c r="A17" s="12"/>
      <c r="B17" s="25">
        <v>341.1</v>
      </c>
      <c r="C17" s="20" t="s">
        <v>117</v>
      </c>
      <c r="D17" s="46">
        <v>27302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27302</v>
      </c>
      <c r="O17" s="47">
        <f t="shared" si="2"/>
        <v>35.319534282018111</v>
      </c>
      <c r="P17" s="9"/>
    </row>
    <row r="18" spans="1:119">
      <c r="A18" s="12"/>
      <c r="B18" s="25">
        <v>342.1</v>
      </c>
      <c r="C18" s="20" t="s">
        <v>121</v>
      </c>
      <c r="D18" s="46">
        <v>60000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60000</v>
      </c>
      <c r="O18" s="47">
        <f t="shared" si="2"/>
        <v>77.619663648124188</v>
      </c>
      <c r="P18" s="9"/>
    </row>
    <row r="19" spans="1:119">
      <c r="A19" s="12"/>
      <c r="B19" s="25">
        <v>343.5</v>
      </c>
      <c r="C19" s="20" t="s">
        <v>44</v>
      </c>
      <c r="D19" s="46">
        <v>24100</v>
      </c>
      <c r="E19" s="46">
        <v>0</v>
      </c>
      <c r="F19" s="46">
        <v>0</v>
      </c>
      <c r="G19" s="46">
        <v>0</v>
      </c>
      <c r="H19" s="46">
        <v>0</v>
      </c>
      <c r="I19" s="46">
        <v>2470240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2494340</v>
      </c>
      <c r="O19" s="47">
        <f t="shared" si="2"/>
        <v>3226.830530401035</v>
      </c>
      <c r="P19" s="9"/>
    </row>
    <row r="20" spans="1:119" ht="15.75">
      <c r="A20" s="29" t="s">
        <v>38</v>
      </c>
      <c r="B20" s="30"/>
      <c r="C20" s="31"/>
      <c r="D20" s="32">
        <f t="shared" ref="D20:M20" si="6">SUM(D21:D21)</f>
        <v>5807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5807</v>
      </c>
      <c r="O20" s="45">
        <f t="shared" si="2"/>
        <v>7.5122897800776194</v>
      </c>
      <c r="P20" s="10"/>
    </row>
    <row r="21" spans="1:119">
      <c r="A21" s="13"/>
      <c r="B21" s="39">
        <v>351.1</v>
      </c>
      <c r="C21" s="21" t="s">
        <v>96</v>
      </c>
      <c r="D21" s="46">
        <v>5807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5807</v>
      </c>
      <c r="O21" s="47">
        <f t="shared" si="2"/>
        <v>7.5122897800776194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SUM(D23:D27)</f>
        <v>789509</v>
      </c>
      <c r="E22" s="32">
        <f t="shared" si="7"/>
        <v>18446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7051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815006</v>
      </c>
      <c r="O22" s="45">
        <f t="shared" si="2"/>
        <v>1054.3415265200517</v>
      </c>
      <c r="P22" s="10"/>
    </row>
    <row r="23" spans="1:119">
      <c r="A23" s="12"/>
      <c r="B23" s="25">
        <v>361.1</v>
      </c>
      <c r="C23" s="20" t="s">
        <v>48</v>
      </c>
      <c r="D23" s="46">
        <v>11116</v>
      </c>
      <c r="E23" s="46">
        <v>1153</v>
      </c>
      <c r="F23" s="46">
        <v>0</v>
      </c>
      <c r="G23" s="46">
        <v>0</v>
      </c>
      <c r="H23" s="46">
        <v>0</v>
      </c>
      <c r="I23" s="46">
        <v>2501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14770</v>
      </c>
      <c r="O23" s="47">
        <f t="shared" si="2"/>
        <v>19.107373868046572</v>
      </c>
      <c r="P23" s="9"/>
    </row>
    <row r="24" spans="1:119">
      <c r="A24" s="12"/>
      <c r="B24" s="25">
        <v>362</v>
      </c>
      <c r="C24" s="20" t="s">
        <v>49</v>
      </c>
      <c r="D24" s="46">
        <v>68691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68691</v>
      </c>
      <c r="O24" s="47">
        <f t="shared" si="2"/>
        <v>88.862871927554977</v>
      </c>
      <c r="P24" s="9"/>
    </row>
    <row r="25" spans="1:119">
      <c r="A25" s="12"/>
      <c r="B25" s="25">
        <v>364</v>
      </c>
      <c r="C25" s="20" t="s">
        <v>82</v>
      </c>
      <c r="D25" s="46">
        <v>58142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58142</v>
      </c>
      <c r="O25" s="47">
        <f t="shared" si="2"/>
        <v>75.216041397153944</v>
      </c>
      <c r="P25" s="9"/>
    </row>
    <row r="26" spans="1:119">
      <c r="A26" s="12"/>
      <c r="B26" s="25">
        <v>366</v>
      </c>
      <c r="C26" s="20" t="s">
        <v>52</v>
      </c>
      <c r="D26" s="46">
        <v>403705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403705</v>
      </c>
      <c r="O26" s="47">
        <f t="shared" si="2"/>
        <v>522.25743855109965</v>
      </c>
      <c r="P26" s="9"/>
    </row>
    <row r="27" spans="1:119">
      <c r="A27" s="12"/>
      <c r="B27" s="25">
        <v>369.9</v>
      </c>
      <c r="C27" s="20" t="s">
        <v>53</v>
      </c>
      <c r="D27" s="46">
        <v>247855</v>
      </c>
      <c r="E27" s="46">
        <v>17293</v>
      </c>
      <c r="F27" s="46">
        <v>0</v>
      </c>
      <c r="G27" s="46">
        <v>0</v>
      </c>
      <c r="H27" s="46">
        <v>0</v>
      </c>
      <c r="I27" s="46">
        <v>4550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269698</v>
      </c>
      <c r="O27" s="47">
        <f t="shared" si="2"/>
        <v>348.89780077619662</v>
      </c>
      <c r="P27" s="9"/>
    </row>
    <row r="28" spans="1:119" ht="15.75">
      <c r="A28" s="29" t="s">
        <v>39</v>
      </c>
      <c r="B28" s="30"/>
      <c r="C28" s="31"/>
      <c r="D28" s="32">
        <f t="shared" ref="D28:M28" si="8">SUM(D29:D30)</f>
        <v>516091</v>
      </c>
      <c r="E28" s="32">
        <f t="shared" si="8"/>
        <v>134380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650471</v>
      </c>
      <c r="O28" s="45">
        <f t="shared" si="2"/>
        <v>841.4890038809832</v>
      </c>
      <c r="P28" s="9"/>
    </row>
    <row r="29" spans="1:119">
      <c r="A29" s="12"/>
      <c r="B29" s="25">
        <v>381</v>
      </c>
      <c r="C29" s="20" t="s">
        <v>54</v>
      </c>
      <c r="D29" s="46">
        <v>466091</v>
      </c>
      <c r="E29" s="46">
        <v>134380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600471</v>
      </c>
      <c r="O29" s="47">
        <f t="shared" si="2"/>
        <v>776.80595084087975</v>
      </c>
      <c r="P29" s="9"/>
    </row>
    <row r="30" spans="1:119" ht="15.75" thickBot="1">
      <c r="A30" s="12"/>
      <c r="B30" s="25">
        <v>384</v>
      </c>
      <c r="C30" s="20" t="s">
        <v>55</v>
      </c>
      <c r="D30" s="46">
        <v>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50000</v>
      </c>
      <c r="O30" s="47">
        <f t="shared" si="2"/>
        <v>64.683053040103488</v>
      </c>
      <c r="P30" s="9"/>
    </row>
    <row r="31" spans="1:119" ht="16.5" thickBot="1">
      <c r="A31" s="14" t="s">
        <v>45</v>
      </c>
      <c r="B31" s="23"/>
      <c r="C31" s="22"/>
      <c r="D31" s="15">
        <f t="shared" ref="D31:M31" si="9">SUM(D5,D11,D13,D16,D20,D22,D28)</f>
        <v>5989649</v>
      </c>
      <c r="E31" s="15">
        <f t="shared" si="9"/>
        <v>11815789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2477291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20282729</v>
      </c>
      <c r="O31" s="38">
        <f t="shared" si="2"/>
        <v>26238.976714100907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122</v>
      </c>
      <c r="M33" s="118"/>
      <c r="N33" s="118"/>
      <c r="O33" s="43">
        <v>773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67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2472608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2472608</v>
      </c>
      <c r="O5" s="33">
        <f t="shared" ref="O5:O29" si="2">(N5/O$31)</f>
        <v>3943.5534290271135</v>
      </c>
      <c r="P5" s="6"/>
    </row>
    <row r="6" spans="1:133">
      <c r="A6" s="12"/>
      <c r="B6" s="25">
        <v>311</v>
      </c>
      <c r="C6" s="20" t="s">
        <v>2</v>
      </c>
      <c r="D6" s="46">
        <v>2197106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2197106</v>
      </c>
      <c r="O6" s="47">
        <f t="shared" si="2"/>
        <v>3504.1562998405102</v>
      </c>
      <c r="P6" s="9"/>
    </row>
    <row r="7" spans="1:133">
      <c r="A7" s="12"/>
      <c r="B7" s="25">
        <v>312.41000000000003</v>
      </c>
      <c r="C7" s="20" t="s">
        <v>115</v>
      </c>
      <c r="D7" s="46">
        <v>70673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70673</v>
      </c>
      <c r="O7" s="47">
        <f t="shared" si="2"/>
        <v>112.71610845295056</v>
      </c>
      <c r="P7" s="9"/>
    </row>
    <row r="8" spans="1:133">
      <c r="A8" s="12"/>
      <c r="B8" s="25">
        <v>312.42</v>
      </c>
      <c r="C8" s="20" t="s">
        <v>116</v>
      </c>
      <c r="D8" s="46">
        <v>4679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4679</v>
      </c>
      <c r="O8" s="47">
        <f t="shared" si="2"/>
        <v>7.4625199362041466</v>
      </c>
      <c r="P8" s="9"/>
    </row>
    <row r="9" spans="1:133">
      <c r="A9" s="12"/>
      <c r="B9" s="25">
        <v>314.10000000000002</v>
      </c>
      <c r="C9" s="20" t="s">
        <v>11</v>
      </c>
      <c r="D9" s="46">
        <v>77893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77893</v>
      </c>
      <c r="O9" s="47">
        <f t="shared" si="2"/>
        <v>124.23125996810208</v>
      </c>
      <c r="P9" s="9"/>
    </row>
    <row r="10" spans="1:133">
      <c r="A10" s="12"/>
      <c r="B10" s="25">
        <v>314.3</v>
      </c>
      <c r="C10" s="20" t="s">
        <v>12</v>
      </c>
      <c r="D10" s="46">
        <v>112985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112985</v>
      </c>
      <c r="O10" s="47">
        <f t="shared" si="2"/>
        <v>180.19936204146731</v>
      </c>
      <c r="P10" s="9"/>
    </row>
    <row r="11" spans="1:133">
      <c r="A11" s="12"/>
      <c r="B11" s="25">
        <v>319</v>
      </c>
      <c r="C11" s="20" t="s">
        <v>93</v>
      </c>
      <c r="D11" s="46">
        <v>9272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9272</v>
      </c>
      <c r="O11" s="47">
        <f t="shared" si="2"/>
        <v>14.787878787878787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SUM(D13:D13)</f>
        <v>536991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536991</v>
      </c>
      <c r="O12" s="45">
        <f t="shared" si="2"/>
        <v>856.44497607655501</v>
      </c>
      <c r="P12" s="10"/>
    </row>
    <row r="13" spans="1:133">
      <c r="A13" s="12"/>
      <c r="B13" s="25">
        <v>322</v>
      </c>
      <c r="C13" s="20" t="s">
        <v>0</v>
      </c>
      <c r="D13" s="46">
        <v>536991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536991</v>
      </c>
      <c r="O13" s="47">
        <f t="shared" si="2"/>
        <v>856.44497607655501</v>
      </c>
      <c r="P13" s="9"/>
    </row>
    <row r="14" spans="1:133" ht="15.75">
      <c r="A14" s="29" t="s">
        <v>23</v>
      </c>
      <c r="B14" s="30"/>
      <c r="C14" s="31"/>
      <c r="D14" s="32">
        <f t="shared" ref="D14:M14" si="4">SUM(D15:D16)</f>
        <v>317792</v>
      </c>
      <c r="E14" s="32">
        <f t="shared" si="4"/>
        <v>45484583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45802375</v>
      </c>
      <c r="O14" s="45">
        <f t="shared" si="2"/>
        <v>73050.039872408292</v>
      </c>
      <c r="P14" s="10"/>
    </row>
    <row r="15" spans="1:133">
      <c r="A15" s="12"/>
      <c r="B15" s="25">
        <v>334.49</v>
      </c>
      <c r="C15" s="20" t="s">
        <v>110</v>
      </c>
      <c r="D15" s="46">
        <v>25000</v>
      </c>
      <c r="E15" s="46">
        <v>45484583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45509583</v>
      </c>
      <c r="O15" s="47">
        <f t="shared" si="2"/>
        <v>72583.066985645928</v>
      </c>
      <c r="P15" s="9"/>
    </row>
    <row r="16" spans="1:133">
      <c r="A16" s="12"/>
      <c r="B16" s="25">
        <v>335.18</v>
      </c>
      <c r="C16" s="20" t="s">
        <v>80</v>
      </c>
      <c r="D16" s="46">
        <v>292792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292792</v>
      </c>
      <c r="O16" s="47">
        <f t="shared" si="2"/>
        <v>466.97288676236047</v>
      </c>
      <c r="P16" s="9"/>
    </row>
    <row r="17" spans="1:119" ht="15.75">
      <c r="A17" s="29" t="s">
        <v>37</v>
      </c>
      <c r="B17" s="30"/>
      <c r="C17" s="31"/>
      <c r="D17" s="32">
        <f t="shared" ref="D17:M17" si="5">SUM(D18:D21)</f>
        <v>37601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2602206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2639807</v>
      </c>
      <c r="O17" s="45">
        <f t="shared" si="2"/>
        <v>4210.2185007974485</v>
      </c>
      <c r="P17" s="10"/>
    </row>
    <row r="18" spans="1:119">
      <c r="A18" s="12"/>
      <c r="B18" s="25">
        <v>341.1</v>
      </c>
      <c r="C18" s="20" t="s">
        <v>117</v>
      </c>
      <c r="D18" s="46">
        <v>23343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23343</v>
      </c>
      <c r="O18" s="47">
        <f t="shared" si="2"/>
        <v>37.229665071770334</v>
      </c>
      <c r="P18" s="9"/>
    </row>
    <row r="19" spans="1:119">
      <c r="A19" s="12"/>
      <c r="B19" s="25">
        <v>343.3</v>
      </c>
      <c r="C19" s="20" t="s">
        <v>42</v>
      </c>
      <c r="D19" s="46">
        <v>14258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14258</v>
      </c>
      <c r="O19" s="47">
        <f t="shared" si="2"/>
        <v>22.740031897926634</v>
      </c>
      <c r="P19" s="9"/>
    </row>
    <row r="20" spans="1:119">
      <c r="A20" s="12"/>
      <c r="B20" s="25">
        <v>343.5</v>
      </c>
      <c r="C20" s="20" t="s">
        <v>44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2435846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2435846</v>
      </c>
      <c r="O20" s="47">
        <f t="shared" si="2"/>
        <v>3884.9218500797447</v>
      </c>
      <c r="P20" s="9"/>
    </row>
    <row r="21" spans="1:119">
      <c r="A21" s="12"/>
      <c r="B21" s="25">
        <v>344.1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166360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166360</v>
      </c>
      <c r="O21" s="47">
        <f t="shared" si="2"/>
        <v>265.32695374800636</v>
      </c>
      <c r="P21" s="9"/>
    </row>
    <row r="22" spans="1:119" ht="15.75">
      <c r="A22" s="29" t="s">
        <v>38</v>
      </c>
      <c r="B22" s="30"/>
      <c r="C22" s="31"/>
      <c r="D22" s="32">
        <f t="shared" ref="D22:M22" si="6">SUM(D23:D23)</f>
        <v>3680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3680</v>
      </c>
      <c r="O22" s="45">
        <f t="shared" si="2"/>
        <v>5.869218500797448</v>
      </c>
      <c r="P22" s="10"/>
    </row>
    <row r="23" spans="1:119">
      <c r="A23" s="13"/>
      <c r="B23" s="39">
        <v>351.1</v>
      </c>
      <c r="C23" s="21" t="s">
        <v>96</v>
      </c>
      <c r="D23" s="46">
        <v>3680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3680</v>
      </c>
      <c r="O23" s="47">
        <f t="shared" si="2"/>
        <v>5.869218500797448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SUM(D25:D28)</f>
        <v>309543</v>
      </c>
      <c r="E24" s="32">
        <f t="shared" si="7"/>
        <v>4298322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33306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4641171</v>
      </c>
      <c r="O24" s="45">
        <f t="shared" si="2"/>
        <v>7402.1866028708137</v>
      </c>
      <c r="P24" s="10"/>
    </row>
    <row r="25" spans="1:119">
      <c r="A25" s="12"/>
      <c r="B25" s="25">
        <v>361.1</v>
      </c>
      <c r="C25" s="20" t="s">
        <v>48</v>
      </c>
      <c r="D25" s="46">
        <v>9315</v>
      </c>
      <c r="E25" s="46">
        <v>0</v>
      </c>
      <c r="F25" s="46">
        <v>0</v>
      </c>
      <c r="G25" s="46">
        <v>0</v>
      </c>
      <c r="H25" s="46">
        <v>0</v>
      </c>
      <c r="I25" s="46">
        <v>2946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12261</v>
      </c>
      <c r="O25" s="47">
        <f t="shared" si="2"/>
        <v>19.555023923444978</v>
      </c>
      <c r="P25" s="9"/>
    </row>
    <row r="26" spans="1:119">
      <c r="A26" s="12"/>
      <c r="B26" s="25">
        <v>362</v>
      </c>
      <c r="C26" s="20" t="s">
        <v>49</v>
      </c>
      <c r="D26" s="46">
        <v>42075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42075</v>
      </c>
      <c r="O26" s="47">
        <f t="shared" si="2"/>
        <v>67.10526315789474</v>
      </c>
      <c r="P26" s="9"/>
    </row>
    <row r="27" spans="1:119">
      <c r="A27" s="12"/>
      <c r="B27" s="25">
        <v>366</v>
      </c>
      <c r="C27" s="20" t="s">
        <v>52</v>
      </c>
      <c r="D27" s="46">
        <v>232736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232736</v>
      </c>
      <c r="O27" s="47">
        <f t="shared" si="2"/>
        <v>371.18979266347685</v>
      </c>
      <c r="P27" s="9"/>
    </row>
    <row r="28" spans="1:119" ht="15.75" thickBot="1">
      <c r="A28" s="12"/>
      <c r="B28" s="25">
        <v>369.9</v>
      </c>
      <c r="C28" s="20" t="s">
        <v>53</v>
      </c>
      <c r="D28" s="46">
        <v>25417</v>
      </c>
      <c r="E28" s="46">
        <v>4298322</v>
      </c>
      <c r="F28" s="46">
        <v>0</v>
      </c>
      <c r="G28" s="46">
        <v>0</v>
      </c>
      <c r="H28" s="46">
        <v>0</v>
      </c>
      <c r="I28" s="46">
        <v>30360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4354099</v>
      </c>
      <c r="O28" s="47">
        <f t="shared" si="2"/>
        <v>6944.3365231259968</v>
      </c>
      <c r="P28" s="9"/>
    </row>
    <row r="29" spans="1:119" ht="16.5" thickBot="1">
      <c r="A29" s="14" t="s">
        <v>45</v>
      </c>
      <c r="B29" s="23"/>
      <c r="C29" s="22"/>
      <c r="D29" s="15">
        <f>SUM(D5,D12,D14,D17,D22,D24)</f>
        <v>3678215</v>
      </c>
      <c r="E29" s="15">
        <f t="shared" ref="E29:M29" si="8">SUM(E5,E12,E14,E17,E22,E24)</f>
        <v>49782905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2635512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56096632</v>
      </c>
      <c r="O29" s="38">
        <f t="shared" si="2"/>
        <v>89468.312599681027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119</v>
      </c>
      <c r="M31" s="118"/>
      <c r="N31" s="118"/>
      <c r="O31" s="43">
        <v>627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67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2064186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2064186</v>
      </c>
      <c r="O5" s="33">
        <f t="shared" ref="O5:O42" si="1">(N5/O$44)</f>
        <v>1606.3704280155641</v>
      </c>
      <c r="P5" s="6"/>
    </row>
    <row r="6" spans="1:133">
      <c r="A6" s="12"/>
      <c r="B6" s="25">
        <v>311</v>
      </c>
      <c r="C6" s="20" t="s">
        <v>2</v>
      </c>
      <c r="D6" s="46">
        <v>1824736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1824736</v>
      </c>
      <c r="O6" s="47">
        <f t="shared" si="1"/>
        <v>1420.0280155642024</v>
      </c>
      <c r="P6" s="9"/>
    </row>
    <row r="7" spans="1:133">
      <c r="A7" s="12"/>
      <c r="B7" s="25">
        <v>312.10000000000002</v>
      </c>
      <c r="C7" s="20" t="s">
        <v>10</v>
      </c>
      <c r="D7" s="46">
        <v>70863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70863</v>
      </c>
      <c r="O7" s="47">
        <f t="shared" si="1"/>
        <v>55.146303501945525</v>
      </c>
      <c r="P7" s="9"/>
    </row>
    <row r="8" spans="1:133">
      <c r="A8" s="12"/>
      <c r="B8" s="25">
        <v>314.10000000000002</v>
      </c>
      <c r="C8" s="20" t="s">
        <v>11</v>
      </c>
      <c r="D8" s="46">
        <v>24409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24409</v>
      </c>
      <c r="O8" s="47">
        <f t="shared" si="1"/>
        <v>18.995330739299611</v>
      </c>
      <c r="P8" s="9"/>
    </row>
    <row r="9" spans="1:133">
      <c r="A9" s="12"/>
      <c r="B9" s="25">
        <v>314.3</v>
      </c>
      <c r="C9" s="20" t="s">
        <v>12</v>
      </c>
      <c r="D9" s="46">
        <v>78496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78496</v>
      </c>
      <c r="O9" s="47">
        <f t="shared" si="1"/>
        <v>61.086381322957202</v>
      </c>
      <c r="P9" s="9"/>
    </row>
    <row r="10" spans="1:133">
      <c r="A10" s="12"/>
      <c r="B10" s="25">
        <v>314.39999999999998</v>
      </c>
      <c r="C10" s="20" t="s">
        <v>13</v>
      </c>
      <c r="D10" s="46">
        <v>13424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13424</v>
      </c>
      <c r="O10" s="47">
        <f t="shared" si="1"/>
        <v>10.446692607003891</v>
      </c>
      <c r="P10" s="9"/>
    </row>
    <row r="11" spans="1:133">
      <c r="A11" s="12"/>
      <c r="B11" s="25">
        <v>315</v>
      </c>
      <c r="C11" s="20" t="s">
        <v>74</v>
      </c>
      <c r="D11" s="46">
        <v>43274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43274</v>
      </c>
      <c r="O11" s="47">
        <f t="shared" si="1"/>
        <v>33.67626459143969</v>
      </c>
      <c r="P11" s="9"/>
    </row>
    <row r="12" spans="1:133">
      <c r="A12" s="12"/>
      <c r="B12" s="25">
        <v>319</v>
      </c>
      <c r="C12" s="20" t="s">
        <v>93</v>
      </c>
      <c r="D12" s="46">
        <v>8984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8984</v>
      </c>
      <c r="O12" s="47">
        <f t="shared" si="1"/>
        <v>6.9914396887159533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285955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285955</v>
      </c>
      <c r="O13" s="45">
        <f t="shared" si="1"/>
        <v>222.53307392996109</v>
      </c>
      <c r="P13" s="10"/>
    </row>
    <row r="14" spans="1:133">
      <c r="A14" s="12"/>
      <c r="B14" s="25">
        <v>322</v>
      </c>
      <c r="C14" s="20" t="s">
        <v>0</v>
      </c>
      <c r="D14" s="46">
        <v>27359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27359</v>
      </c>
      <c r="O14" s="47">
        <f t="shared" si="1"/>
        <v>21.291050583657587</v>
      </c>
      <c r="P14" s="9"/>
    </row>
    <row r="15" spans="1:133">
      <c r="A15" s="12"/>
      <c r="B15" s="25">
        <v>323.10000000000002</v>
      </c>
      <c r="C15" s="20" t="s">
        <v>17</v>
      </c>
      <c r="D15" s="46">
        <v>196441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196441</v>
      </c>
      <c r="O15" s="47">
        <f t="shared" si="1"/>
        <v>152.87237354085602</v>
      </c>
      <c r="P15" s="9"/>
    </row>
    <row r="16" spans="1:133">
      <c r="A16" s="12"/>
      <c r="B16" s="25">
        <v>329</v>
      </c>
      <c r="C16" s="20" t="s">
        <v>21</v>
      </c>
      <c r="D16" s="46">
        <v>62155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62155</v>
      </c>
      <c r="O16" s="47">
        <f t="shared" si="1"/>
        <v>48.369649805447473</v>
      </c>
      <c r="P16" s="9"/>
    </row>
    <row r="17" spans="1:16" ht="15.75">
      <c r="A17" s="29" t="s">
        <v>23</v>
      </c>
      <c r="B17" s="30"/>
      <c r="C17" s="31"/>
      <c r="D17" s="32">
        <f t="shared" ref="D17:M17" si="5">SUM(D18:D27)</f>
        <v>502767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502767</v>
      </c>
      <c r="O17" s="45">
        <f t="shared" si="1"/>
        <v>391.25836575875485</v>
      </c>
      <c r="P17" s="10"/>
    </row>
    <row r="18" spans="1:16">
      <c r="A18" s="12"/>
      <c r="B18" s="25">
        <v>334.31</v>
      </c>
      <c r="C18" s="20" t="s">
        <v>109</v>
      </c>
      <c r="D18" s="46">
        <v>17232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17232</v>
      </c>
      <c r="O18" s="47">
        <f t="shared" si="1"/>
        <v>13.41011673151751</v>
      </c>
      <c r="P18" s="9"/>
    </row>
    <row r="19" spans="1:16">
      <c r="A19" s="12"/>
      <c r="B19" s="25">
        <v>334.39</v>
      </c>
      <c r="C19" s="20" t="s">
        <v>105</v>
      </c>
      <c r="D19" s="46">
        <v>25000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25000</v>
      </c>
      <c r="O19" s="47">
        <f t="shared" si="1"/>
        <v>19.455252918287936</v>
      </c>
      <c r="P19" s="9"/>
    </row>
    <row r="20" spans="1:16">
      <c r="A20" s="12"/>
      <c r="B20" s="25">
        <v>334.49</v>
      </c>
      <c r="C20" s="20" t="s">
        <v>110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50000</v>
      </c>
      <c r="O20" s="47">
        <f t="shared" si="1"/>
        <v>38.910505836575872</v>
      </c>
      <c r="P20" s="9"/>
    </row>
    <row r="21" spans="1:16">
      <c r="A21" s="12"/>
      <c r="B21" s="25">
        <v>335.12</v>
      </c>
      <c r="C21" s="20" t="s">
        <v>77</v>
      </c>
      <c r="D21" s="46">
        <v>35612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35612</v>
      </c>
      <c r="O21" s="47">
        <f t="shared" si="1"/>
        <v>27.713618677042803</v>
      </c>
      <c r="P21" s="9"/>
    </row>
    <row r="22" spans="1:16">
      <c r="A22" s="12"/>
      <c r="B22" s="25">
        <v>335.14</v>
      </c>
      <c r="C22" s="20" t="s">
        <v>78</v>
      </c>
      <c r="D22" s="46">
        <v>618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618</v>
      </c>
      <c r="O22" s="47">
        <f t="shared" si="1"/>
        <v>0.48093385214007783</v>
      </c>
      <c r="P22" s="9"/>
    </row>
    <row r="23" spans="1:16">
      <c r="A23" s="12"/>
      <c r="B23" s="25">
        <v>335.15</v>
      </c>
      <c r="C23" s="20" t="s">
        <v>79</v>
      </c>
      <c r="D23" s="46">
        <v>3451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3451</v>
      </c>
      <c r="O23" s="47">
        <f t="shared" si="1"/>
        <v>2.6856031128404667</v>
      </c>
      <c r="P23" s="9"/>
    </row>
    <row r="24" spans="1:16">
      <c r="A24" s="12"/>
      <c r="B24" s="25">
        <v>335.18</v>
      </c>
      <c r="C24" s="20" t="s">
        <v>80</v>
      </c>
      <c r="D24" s="46">
        <v>100670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100670</v>
      </c>
      <c r="O24" s="47">
        <f t="shared" si="1"/>
        <v>78.342412451361866</v>
      </c>
      <c r="P24" s="9"/>
    </row>
    <row r="25" spans="1:16">
      <c r="A25" s="12"/>
      <c r="B25" s="25">
        <v>335.9</v>
      </c>
      <c r="C25" s="20" t="s">
        <v>106</v>
      </c>
      <c r="D25" s="46">
        <v>118954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118954</v>
      </c>
      <c r="O25" s="47">
        <f t="shared" si="1"/>
        <v>92.571206225680939</v>
      </c>
      <c r="P25" s="9"/>
    </row>
    <row r="26" spans="1:16">
      <c r="A26" s="12"/>
      <c r="B26" s="25">
        <v>337.4</v>
      </c>
      <c r="C26" s="20" t="s">
        <v>111</v>
      </c>
      <c r="D26" s="46">
        <v>4520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4520</v>
      </c>
      <c r="O26" s="47">
        <f t="shared" si="1"/>
        <v>3.5175097276264591</v>
      </c>
      <c r="P26" s="9"/>
    </row>
    <row r="27" spans="1:16">
      <c r="A27" s="12"/>
      <c r="B27" s="25">
        <v>337.9</v>
      </c>
      <c r="C27" s="20" t="s">
        <v>32</v>
      </c>
      <c r="D27" s="46">
        <v>146710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146710</v>
      </c>
      <c r="O27" s="47">
        <f t="shared" si="1"/>
        <v>114.17120622568093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SUM(D29:D34)</f>
        <v>104335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4204534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4308869</v>
      </c>
      <c r="O28" s="45">
        <f t="shared" si="1"/>
        <v>3353.205447470817</v>
      </c>
      <c r="P28" s="10"/>
    </row>
    <row r="29" spans="1:16">
      <c r="A29" s="12"/>
      <c r="B29" s="25">
        <v>342.2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766399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766399</v>
      </c>
      <c r="O29" s="47">
        <f t="shared" si="1"/>
        <v>596.41945525291828</v>
      </c>
      <c r="P29" s="9"/>
    </row>
    <row r="30" spans="1:16">
      <c r="A30" s="12"/>
      <c r="B30" s="25">
        <v>343.3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1244433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1244433</v>
      </c>
      <c r="O30" s="47">
        <f t="shared" si="1"/>
        <v>968.43035019455249</v>
      </c>
      <c r="P30" s="9"/>
    </row>
    <row r="31" spans="1:16">
      <c r="A31" s="12"/>
      <c r="B31" s="25">
        <v>343.4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704959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704959</v>
      </c>
      <c r="O31" s="47">
        <f t="shared" si="1"/>
        <v>548.6062256809339</v>
      </c>
      <c r="P31" s="9"/>
    </row>
    <row r="32" spans="1:16">
      <c r="A32" s="12"/>
      <c r="B32" s="25">
        <v>343.5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1488743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1488743</v>
      </c>
      <c r="O32" s="47">
        <f t="shared" si="1"/>
        <v>1158.5548638132295</v>
      </c>
      <c r="P32" s="9"/>
    </row>
    <row r="33" spans="1:119">
      <c r="A33" s="12"/>
      <c r="B33" s="25">
        <v>347.2</v>
      </c>
      <c r="C33" s="20" t="s">
        <v>95</v>
      </c>
      <c r="D33" s="46">
        <v>102985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102985</v>
      </c>
      <c r="O33" s="47">
        <f t="shared" si="1"/>
        <v>80.143968871595334</v>
      </c>
      <c r="P33" s="9"/>
    </row>
    <row r="34" spans="1:119">
      <c r="A34" s="12"/>
      <c r="B34" s="25">
        <v>347.5</v>
      </c>
      <c r="C34" s="20" t="s">
        <v>112</v>
      </c>
      <c r="D34" s="46">
        <v>1350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1350</v>
      </c>
      <c r="O34" s="47">
        <f t="shared" si="1"/>
        <v>1.0505836575875487</v>
      </c>
      <c r="P34" s="9"/>
    </row>
    <row r="35" spans="1:119" ht="15.75">
      <c r="A35" s="29" t="s">
        <v>38</v>
      </c>
      <c r="B35" s="30"/>
      <c r="C35" s="31"/>
      <c r="D35" s="32">
        <f t="shared" ref="D35:M35" si="9">SUM(D36:D36)</f>
        <v>2719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2" si="10">SUM(D35:M35)</f>
        <v>2719</v>
      </c>
      <c r="O35" s="45">
        <f t="shared" si="1"/>
        <v>2.1159533073929961</v>
      </c>
      <c r="P35" s="10"/>
    </row>
    <row r="36" spans="1:119">
      <c r="A36" s="13"/>
      <c r="B36" s="39">
        <v>351.1</v>
      </c>
      <c r="C36" s="21" t="s">
        <v>96</v>
      </c>
      <c r="D36" s="46">
        <v>2719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2719</v>
      </c>
      <c r="O36" s="47">
        <f t="shared" si="1"/>
        <v>2.1159533073929961</v>
      </c>
      <c r="P36" s="9"/>
    </row>
    <row r="37" spans="1:119" ht="15.75">
      <c r="A37" s="29" t="s">
        <v>3</v>
      </c>
      <c r="B37" s="30"/>
      <c r="C37" s="31"/>
      <c r="D37" s="32">
        <f t="shared" ref="D37:M37" si="11">SUM(D38:D41)</f>
        <v>81057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59700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140757</v>
      </c>
      <c r="O37" s="45">
        <f t="shared" si="1"/>
        <v>109.53852140077821</v>
      </c>
      <c r="P37" s="10"/>
    </row>
    <row r="38" spans="1:119">
      <c r="A38" s="12"/>
      <c r="B38" s="25">
        <v>361.1</v>
      </c>
      <c r="C38" s="20" t="s">
        <v>48</v>
      </c>
      <c r="D38" s="46">
        <v>4137</v>
      </c>
      <c r="E38" s="46">
        <v>0</v>
      </c>
      <c r="F38" s="46">
        <v>0</v>
      </c>
      <c r="G38" s="46">
        <v>0</v>
      </c>
      <c r="H38" s="46">
        <v>0</v>
      </c>
      <c r="I38" s="46">
        <v>2830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6967</v>
      </c>
      <c r="O38" s="47">
        <f t="shared" si="1"/>
        <v>5.4217898832684828</v>
      </c>
      <c r="P38" s="9"/>
    </row>
    <row r="39" spans="1:119">
      <c r="A39" s="12"/>
      <c r="B39" s="25">
        <v>362</v>
      </c>
      <c r="C39" s="20" t="s">
        <v>49</v>
      </c>
      <c r="D39" s="46">
        <v>38404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38404</v>
      </c>
      <c r="O39" s="47">
        <f t="shared" si="1"/>
        <v>29.886381322957199</v>
      </c>
      <c r="P39" s="9"/>
    </row>
    <row r="40" spans="1:119">
      <c r="A40" s="12"/>
      <c r="B40" s="25">
        <v>364</v>
      </c>
      <c r="C40" s="20" t="s">
        <v>82</v>
      </c>
      <c r="D40" s="46">
        <v>3294</v>
      </c>
      <c r="E40" s="46">
        <v>0</v>
      </c>
      <c r="F40" s="46">
        <v>0</v>
      </c>
      <c r="G40" s="46">
        <v>0</v>
      </c>
      <c r="H40" s="46">
        <v>0</v>
      </c>
      <c r="I40" s="46">
        <v>14505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17799</v>
      </c>
      <c r="O40" s="47">
        <f t="shared" si="1"/>
        <v>13.851361867704281</v>
      </c>
      <c r="P40" s="9"/>
    </row>
    <row r="41" spans="1:119" ht="15.75" thickBot="1">
      <c r="A41" s="12"/>
      <c r="B41" s="25">
        <v>369.9</v>
      </c>
      <c r="C41" s="20" t="s">
        <v>53</v>
      </c>
      <c r="D41" s="46">
        <v>35222</v>
      </c>
      <c r="E41" s="46">
        <v>0</v>
      </c>
      <c r="F41" s="46">
        <v>0</v>
      </c>
      <c r="G41" s="46">
        <v>0</v>
      </c>
      <c r="H41" s="46">
        <v>0</v>
      </c>
      <c r="I41" s="46">
        <v>42365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77587</v>
      </c>
      <c r="O41" s="47">
        <f t="shared" si="1"/>
        <v>60.378988326848251</v>
      </c>
      <c r="P41" s="9"/>
    </row>
    <row r="42" spans="1:119" ht="16.5" thickBot="1">
      <c r="A42" s="14" t="s">
        <v>45</v>
      </c>
      <c r="B42" s="23"/>
      <c r="C42" s="22"/>
      <c r="D42" s="15">
        <f>SUM(D5,D13,D17,D28,D35,D37)</f>
        <v>3041019</v>
      </c>
      <c r="E42" s="15">
        <f t="shared" ref="E42:M42" si="12">SUM(E5,E13,E17,E28,E35,E37)</f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4264234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0"/>
        <v>7305253</v>
      </c>
      <c r="O42" s="38">
        <f t="shared" si="1"/>
        <v>5685.0217898832689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113</v>
      </c>
      <c r="M44" s="118"/>
      <c r="N44" s="118"/>
      <c r="O44" s="43">
        <v>1285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2085947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2085947</v>
      </c>
      <c r="O5" s="33">
        <f t="shared" ref="O5:O39" si="1">(N5/O$41)</f>
        <v>1735.3968386023294</v>
      </c>
      <c r="P5" s="6"/>
    </row>
    <row r="6" spans="1:133">
      <c r="A6" s="12"/>
      <c r="B6" s="25">
        <v>311</v>
      </c>
      <c r="C6" s="20" t="s">
        <v>2</v>
      </c>
      <c r="D6" s="46">
        <v>1832089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1832089</v>
      </c>
      <c r="O6" s="47">
        <f t="shared" si="1"/>
        <v>1524.2004991680533</v>
      </c>
      <c r="P6" s="9"/>
    </row>
    <row r="7" spans="1:133">
      <c r="A7" s="12"/>
      <c r="B7" s="25">
        <v>312.10000000000002</v>
      </c>
      <c r="C7" s="20" t="s">
        <v>10</v>
      </c>
      <c r="D7" s="46">
        <v>68289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68289</v>
      </c>
      <c r="O7" s="47">
        <f t="shared" si="1"/>
        <v>56.812811980033281</v>
      </c>
      <c r="P7" s="9"/>
    </row>
    <row r="8" spans="1:133">
      <c r="A8" s="12"/>
      <c r="B8" s="25">
        <v>314.10000000000002</v>
      </c>
      <c r="C8" s="20" t="s">
        <v>11</v>
      </c>
      <c r="D8" s="46">
        <v>50804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50804</v>
      </c>
      <c r="O8" s="47">
        <f t="shared" si="1"/>
        <v>42.266222961730449</v>
      </c>
      <c r="P8" s="9"/>
    </row>
    <row r="9" spans="1:133">
      <c r="A9" s="12"/>
      <c r="B9" s="25">
        <v>314.3</v>
      </c>
      <c r="C9" s="20" t="s">
        <v>12</v>
      </c>
      <c r="D9" s="46">
        <v>73071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73071</v>
      </c>
      <c r="O9" s="47">
        <f t="shared" si="1"/>
        <v>60.791181364392678</v>
      </c>
      <c r="P9" s="9"/>
    </row>
    <row r="10" spans="1:133">
      <c r="A10" s="12"/>
      <c r="B10" s="25">
        <v>314.39999999999998</v>
      </c>
      <c r="C10" s="20" t="s">
        <v>13</v>
      </c>
      <c r="D10" s="46">
        <v>10780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10780</v>
      </c>
      <c r="O10" s="47">
        <f t="shared" si="1"/>
        <v>8.9683860232945083</v>
      </c>
      <c r="P10" s="9"/>
    </row>
    <row r="11" spans="1:133">
      <c r="A11" s="12"/>
      <c r="B11" s="25">
        <v>315</v>
      </c>
      <c r="C11" s="20" t="s">
        <v>74</v>
      </c>
      <c r="D11" s="46">
        <v>43433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43433</v>
      </c>
      <c r="O11" s="47">
        <f t="shared" si="1"/>
        <v>36.133943427620629</v>
      </c>
      <c r="P11" s="9"/>
    </row>
    <row r="12" spans="1:133">
      <c r="A12" s="12"/>
      <c r="B12" s="25">
        <v>319</v>
      </c>
      <c r="C12" s="20" t="s">
        <v>93</v>
      </c>
      <c r="D12" s="46">
        <v>7481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7481</v>
      </c>
      <c r="O12" s="47">
        <f t="shared" si="1"/>
        <v>6.2237936772046591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257421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257421</v>
      </c>
      <c r="O13" s="45">
        <f t="shared" si="1"/>
        <v>214.16056572379367</v>
      </c>
      <c r="P13" s="10"/>
    </row>
    <row r="14" spans="1:133">
      <c r="A14" s="12"/>
      <c r="B14" s="25">
        <v>322</v>
      </c>
      <c r="C14" s="20" t="s">
        <v>0</v>
      </c>
      <c r="D14" s="46">
        <v>27076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27076</v>
      </c>
      <c r="O14" s="47">
        <f t="shared" si="1"/>
        <v>22.525790349417637</v>
      </c>
      <c r="P14" s="9"/>
    </row>
    <row r="15" spans="1:133">
      <c r="A15" s="12"/>
      <c r="B15" s="25">
        <v>323.10000000000002</v>
      </c>
      <c r="C15" s="20" t="s">
        <v>17</v>
      </c>
      <c r="D15" s="46">
        <v>150787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150787</v>
      </c>
      <c r="O15" s="47">
        <f t="shared" si="1"/>
        <v>125.44675540765391</v>
      </c>
      <c r="P15" s="9"/>
    </row>
    <row r="16" spans="1:133">
      <c r="A16" s="12"/>
      <c r="B16" s="25">
        <v>323.39999999999998</v>
      </c>
      <c r="C16" s="20" t="s">
        <v>18</v>
      </c>
      <c r="D16" s="46">
        <v>2587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2587</v>
      </c>
      <c r="O16" s="47">
        <f t="shared" si="1"/>
        <v>2.1522462562396005</v>
      </c>
      <c r="P16" s="9"/>
    </row>
    <row r="17" spans="1:16">
      <c r="A17" s="12"/>
      <c r="B17" s="25">
        <v>329</v>
      </c>
      <c r="C17" s="20" t="s">
        <v>21</v>
      </c>
      <c r="D17" s="46">
        <v>76971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76971</v>
      </c>
      <c r="O17" s="47">
        <f t="shared" si="1"/>
        <v>64.03577371048253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SUM(D19:D25)</f>
        <v>3122852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3122852</v>
      </c>
      <c r="O18" s="45">
        <f t="shared" si="1"/>
        <v>2598.0465890183027</v>
      </c>
      <c r="P18" s="10"/>
    </row>
    <row r="19" spans="1:16">
      <c r="A19" s="12"/>
      <c r="B19" s="25">
        <v>334.39</v>
      </c>
      <c r="C19" s="20" t="s">
        <v>105</v>
      </c>
      <c r="D19" s="46">
        <v>30000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30000</v>
      </c>
      <c r="O19" s="47">
        <f t="shared" si="1"/>
        <v>24.958402662229616</v>
      </c>
      <c r="P19" s="9"/>
    </row>
    <row r="20" spans="1:16">
      <c r="A20" s="12"/>
      <c r="B20" s="25">
        <v>334.7</v>
      </c>
      <c r="C20" s="20" t="s">
        <v>26</v>
      </c>
      <c r="D20" s="46">
        <v>2888683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2888683</v>
      </c>
      <c r="O20" s="47">
        <f t="shared" si="1"/>
        <v>2403.230449251248</v>
      </c>
      <c r="P20" s="9"/>
    </row>
    <row r="21" spans="1:16">
      <c r="A21" s="12"/>
      <c r="B21" s="25">
        <v>335.12</v>
      </c>
      <c r="C21" s="20" t="s">
        <v>77</v>
      </c>
      <c r="D21" s="46">
        <v>33521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33521</v>
      </c>
      <c r="O21" s="47">
        <f t="shared" si="1"/>
        <v>27.887687188019967</v>
      </c>
      <c r="P21" s="9"/>
    </row>
    <row r="22" spans="1:16">
      <c r="A22" s="12"/>
      <c r="B22" s="25">
        <v>335.14</v>
      </c>
      <c r="C22" s="20" t="s">
        <v>78</v>
      </c>
      <c r="D22" s="46">
        <v>566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566</v>
      </c>
      <c r="O22" s="47">
        <f t="shared" si="1"/>
        <v>0.47088186356073214</v>
      </c>
      <c r="P22" s="9"/>
    </row>
    <row r="23" spans="1:16">
      <c r="A23" s="12"/>
      <c r="B23" s="25">
        <v>335.15</v>
      </c>
      <c r="C23" s="20" t="s">
        <v>79</v>
      </c>
      <c r="D23" s="46">
        <v>3279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3279</v>
      </c>
      <c r="O23" s="47">
        <f t="shared" si="1"/>
        <v>2.727953410981697</v>
      </c>
      <c r="P23" s="9"/>
    </row>
    <row r="24" spans="1:16">
      <c r="A24" s="12"/>
      <c r="B24" s="25">
        <v>335.18</v>
      </c>
      <c r="C24" s="20" t="s">
        <v>80</v>
      </c>
      <c r="D24" s="46">
        <v>107039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107039</v>
      </c>
      <c r="O24" s="47">
        <f t="shared" si="1"/>
        <v>89.050748752079869</v>
      </c>
      <c r="P24" s="9"/>
    </row>
    <row r="25" spans="1:16">
      <c r="A25" s="12"/>
      <c r="B25" s="25">
        <v>335.9</v>
      </c>
      <c r="C25" s="20" t="s">
        <v>106</v>
      </c>
      <c r="D25" s="46">
        <v>59764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59764</v>
      </c>
      <c r="O25" s="47">
        <f t="shared" si="1"/>
        <v>49.720465890183029</v>
      </c>
      <c r="P25" s="9"/>
    </row>
    <row r="26" spans="1:16" ht="15.75">
      <c r="A26" s="29" t="s">
        <v>37</v>
      </c>
      <c r="B26" s="30"/>
      <c r="C26" s="31"/>
      <c r="D26" s="32">
        <f t="shared" ref="D26:M26" si="7">SUM(D27:D30)</f>
        <v>82971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3232530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9" si="8">SUM(D26:M26)</f>
        <v>3315501</v>
      </c>
      <c r="O26" s="45">
        <f t="shared" si="1"/>
        <v>2758.3202995008319</v>
      </c>
      <c r="P26" s="10"/>
    </row>
    <row r="27" spans="1:16">
      <c r="A27" s="12"/>
      <c r="B27" s="25">
        <v>343.3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1176760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1176760</v>
      </c>
      <c r="O27" s="47">
        <f t="shared" si="1"/>
        <v>979.00166389351079</v>
      </c>
      <c r="P27" s="9"/>
    </row>
    <row r="28" spans="1:16">
      <c r="A28" s="12"/>
      <c r="B28" s="25">
        <v>343.4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656050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656050</v>
      </c>
      <c r="O28" s="47">
        <f t="shared" si="1"/>
        <v>545.79866888519132</v>
      </c>
      <c r="P28" s="9"/>
    </row>
    <row r="29" spans="1:16">
      <c r="A29" s="12"/>
      <c r="B29" s="25">
        <v>343.5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1399720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1399720</v>
      </c>
      <c r="O29" s="47">
        <f t="shared" si="1"/>
        <v>1164.4925124792014</v>
      </c>
      <c r="P29" s="9"/>
    </row>
    <row r="30" spans="1:16">
      <c r="A30" s="12"/>
      <c r="B30" s="25">
        <v>347.2</v>
      </c>
      <c r="C30" s="20" t="s">
        <v>95</v>
      </c>
      <c r="D30" s="46">
        <v>82971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82971</v>
      </c>
      <c r="O30" s="47">
        <f t="shared" si="1"/>
        <v>69.027454242928457</v>
      </c>
      <c r="P30" s="9"/>
    </row>
    <row r="31" spans="1:16" ht="15.75">
      <c r="A31" s="29" t="s">
        <v>38</v>
      </c>
      <c r="B31" s="30"/>
      <c r="C31" s="31"/>
      <c r="D31" s="32">
        <f t="shared" ref="D31:M31" si="9">SUM(D32:D32)</f>
        <v>5901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5901</v>
      </c>
      <c r="O31" s="45">
        <f t="shared" si="1"/>
        <v>4.9093178036605654</v>
      </c>
      <c r="P31" s="10"/>
    </row>
    <row r="32" spans="1:16">
      <c r="A32" s="13"/>
      <c r="B32" s="39">
        <v>351.1</v>
      </c>
      <c r="C32" s="21" t="s">
        <v>96</v>
      </c>
      <c r="D32" s="46">
        <v>5901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5901</v>
      </c>
      <c r="O32" s="47">
        <f t="shared" si="1"/>
        <v>4.9093178036605654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SUM(D34:D38)</f>
        <v>157962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23038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8"/>
        <v>181000</v>
      </c>
      <c r="O33" s="45">
        <f t="shared" si="1"/>
        <v>150.58236272878537</v>
      </c>
      <c r="P33" s="10"/>
    </row>
    <row r="34" spans="1:119">
      <c r="A34" s="12"/>
      <c r="B34" s="25">
        <v>361.1</v>
      </c>
      <c r="C34" s="20" t="s">
        <v>48</v>
      </c>
      <c r="D34" s="46">
        <v>3739</v>
      </c>
      <c r="E34" s="46">
        <v>0</v>
      </c>
      <c r="F34" s="46">
        <v>0</v>
      </c>
      <c r="G34" s="46">
        <v>0</v>
      </c>
      <c r="H34" s="46">
        <v>0</v>
      </c>
      <c r="I34" s="46">
        <v>2974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6713</v>
      </c>
      <c r="O34" s="47">
        <f t="shared" si="1"/>
        <v>5.5848585690515806</v>
      </c>
      <c r="P34" s="9"/>
    </row>
    <row r="35" spans="1:119">
      <c r="A35" s="12"/>
      <c r="B35" s="25">
        <v>362</v>
      </c>
      <c r="C35" s="20" t="s">
        <v>49</v>
      </c>
      <c r="D35" s="46">
        <v>37843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37843</v>
      </c>
      <c r="O35" s="47">
        <f t="shared" si="1"/>
        <v>31.483361064891845</v>
      </c>
      <c r="P35" s="9"/>
    </row>
    <row r="36" spans="1:119">
      <c r="A36" s="12"/>
      <c r="B36" s="25">
        <v>364</v>
      </c>
      <c r="C36" s="20" t="s">
        <v>82</v>
      </c>
      <c r="D36" s="46">
        <v>15442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15442</v>
      </c>
      <c r="O36" s="47">
        <f t="shared" si="1"/>
        <v>12.846921797004992</v>
      </c>
      <c r="P36" s="9"/>
    </row>
    <row r="37" spans="1:119">
      <c r="A37" s="12"/>
      <c r="B37" s="25">
        <v>366</v>
      </c>
      <c r="C37" s="20" t="s">
        <v>52</v>
      </c>
      <c r="D37" s="46">
        <v>1337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1337</v>
      </c>
      <c r="O37" s="47">
        <f t="shared" si="1"/>
        <v>1.1123128119800332</v>
      </c>
      <c r="P37" s="9"/>
    </row>
    <row r="38" spans="1:119" ht="15.75" thickBot="1">
      <c r="A38" s="12"/>
      <c r="B38" s="25">
        <v>369.9</v>
      </c>
      <c r="C38" s="20" t="s">
        <v>53</v>
      </c>
      <c r="D38" s="46">
        <v>99601</v>
      </c>
      <c r="E38" s="46">
        <v>0</v>
      </c>
      <c r="F38" s="46">
        <v>0</v>
      </c>
      <c r="G38" s="46">
        <v>0</v>
      </c>
      <c r="H38" s="46">
        <v>0</v>
      </c>
      <c r="I38" s="46">
        <v>20064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119665</v>
      </c>
      <c r="O38" s="47">
        <f t="shared" si="1"/>
        <v>99.554908485856899</v>
      </c>
      <c r="P38" s="9"/>
    </row>
    <row r="39" spans="1:119" ht="16.5" thickBot="1">
      <c r="A39" s="14" t="s">
        <v>45</v>
      </c>
      <c r="B39" s="23"/>
      <c r="C39" s="22"/>
      <c r="D39" s="15">
        <f>SUM(D5,D13,D18,D26,D31,D33)</f>
        <v>5713054</v>
      </c>
      <c r="E39" s="15">
        <f t="shared" ref="E39:M39" si="11">SUM(E5,E13,E18,E26,E31,E33)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3255568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8"/>
        <v>8968622</v>
      </c>
      <c r="O39" s="38">
        <f t="shared" si="1"/>
        <v>7461.4159733777042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107</v>
      </c>
      <c r="M41" s="118"/>
      <c r="N41" s="118"/>
      <c r="O41" s="43">
        <v>1202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67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1876095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1876095</v>
      </c>
      <c r="O5" s="33">
        <f t="shared" ref="O5:O38" si="1">(N5/O$40)</f>
        <v>1568.641304347826</v>
      </c>
      <c r="P5" s="6"/>
    </row>
    <row r="6" spans="1:133">
      <c r="A6" s="12"/>
      <c r="B6" s="25">
        <v>311</v>
      </c>
      <c r="C6" s="20" t="s">
        <v>2</v>
      </c>
      <c r="D6" s="46">
        <v>1666629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1666629</v>
      </c>
      <c r="O6" s="47">
        <f t="shared" si="1"/>
        <v>1393.502508361204</v>
      </c>
      <c r="P6" s="9"/>
    </row>
    <row r="7" spans="1:133">
      <c r="A7" s="12"/>
      <c r="B7" s="25">
        <v>312.10000000000002</v>
      </c>
      <c r="C7" s="20" t="s">
        <v>10</v>
      </c>
      <c r="D7" s="46">
        <v>56433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56433</v>
      </c>
      <c r="O7" s="47">
        <f t="shared" si="1"/>
        <v>47.184782608695649</v>
      </c>
      <c r="P7" s="9"/>
    </row>
    <row r="8" spans="1:133">
      <c r="A8" s="12"/>
      <c r="B8" s="25">
        <v>314.10000000000002</v>
      </c>
      <c r="C8" s="20" t="s">
        <v>11</v>
      </c>
      <c r="D8" s="46">
        <v>20663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20663</v>
      </c>
      <c r="O8" s="47">
        <f t="shared" si="1"/>
        <v>17.276755852842811</v>
      </c>
      <c r="P8" s="9"/>
    </row>
    <row r="9" spans="1:133">
      <c r="A9" s="12"/>
      <c r="B9" s="25">
        <v>314.3</v>
      </c>
      <c r="C9" s="20" t="s">
        <v>12</v>
      </c>
      <c r="D9" s="46">
        <v>72611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72611</v>
      </c>
      <c r="O9" s="47">
        <f t="shared" si="1"/>
        <v>60.71153846153846</v>
      </c>
      <c r="P9" s="9"/>
    </row>
    <row r="10" spans="1:133">
      <c r="A10" s="12"/>
      <c r="B10" s="25">
        <v>314.39999999999998</v>
      </c>
      <c r="C10" s="20" t="s">
        <v>13</v>
      </c>
      <c r="D10" s="46">
        <v>10886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10886</v>
      </c>
      <c r="O10" s="47">
        <f t="shared" si="1"/>
        <v>9.1020066889632112</v>
      </c>
      <c r="P10" s="9"/>
    </row>
    <row r="11" spans="1:133">
      <c r="A11" s="12"/>
      <c r="B11" s="25">
        <v>315</v>
      </c>
      <c r="C11" s="20" t="s">
        <v>74</v>
      </c>
      <c r="D11" s="46">
        <v>43691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43691</v>
      </c>
      <c r="O11" s="47">
        <f t="shared" si="1"/>
        <v>36.530936454849495</v>
      </c>
      <c r="P11" s="9"/>
    </row>
    <row r="12" spans="1:133">
      <c r="A12" s="12"/>
      <c r="B12" s="25">
        <v>319</v>
      </c>
      <c r="C12" s="20" t="s">
        <v>93</v>
      </c>
      <c r="D12" s="46">
        <v>5182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5182</v>
      </c>
      <c r="O12" s="47">
        <f t="shared" si="1"/>
        <v>4.3327759197324411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229335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229335</v>
      </c>
      <c r="O13" s="45">
        <f t="shared" si="1"/>
        <v>191.75167224080266</v>
      </c>
      <c r="P13" s="10"/>
    </row>
    <row r="14" spans="1:133">
      <c r="A14" s="12"/>
      <c r="B14" s="25">
        <v>322</v>
      </c>
      <c r="C14" s="20" t="s">
        <v>0</v>
      </c>
      <c r="D14" s="46">
        <v>18174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18174</v>
      </c>
      <c r="O14" s="47">
        <f t="shared" si="1"/>
        <v>15.195652173913043</v>
      </c>
      <c r="P14" s="9"/>
    </row>
    <row r="15" spans="1:133">
      <c r="A15" s="12"/>
      <c r="B15" s="25">
        <v>323.10000000000002</v>
      </c>
      <c r="C15" s="20" t="s">
        <v>17</v>
      </c>
      <c r="D15" s="46">
        <v>159523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159523</v>
      </c>
      <c r="O15" s="47">
        <f t="shared" si="1"/>
        <v>133.38043478260869</v>
      </c>
      <c r="P15" s="9"/>
    </row>
    <row r="16" spans="1:133">
      <c r="A16" s="12"/>
      <c r="B16" s="25">
        <v>323.39999999999998</v>
      </c>
      <c r="C16" s="20" t="s">
        <v>18</v>
      </c>
      <c r="D16" s="46">
        <v>3248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3248</v>
      </c>
      <c r="O16" s="47">
        <f t="shared" si="1"/>
        <v>2.7157190635451505</v>
      </c>
      <c r="P16" s="9"/>
    </row>
    <row r="17" spans="1:16">
      <c r="A17" s="12"/>
      <c r="B17" s="25">
        <v>329</v>
      </c>
      <c r="C17" s="20" t="s">
        <v>21</v>
      </c>
      <c r="D17" s="46">
        <v>48390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48390</v>
      </c>
      <c r="O17" s="47">
        <f t="shared" si="1"/>
        <v>40.459866220735783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SUM(D19:D24)</f>
        <v>2221262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2221262</v>
      </c>
      <c r="O18" s="45">
        <f t="shared" si="1"/>
        <v>1857.2424749163879</v>
      </c>
      <c r="P18" s="10"/>
    </row>
    <row r="19" spans="1:16">
      <c r="A19" s="12"/>
      <c r="B19" s="25">
        <v>331.9</v>
      </c>
      <c r="C19" s="20" t="s">
        <v>102</v>
      </c>
      <c r="D19" s="46">
        <v>100000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100000</v>
      </c>
      <c r="O19" s="47">
        <f t="shared" si="1"/>
        <v>83.61204013377926</v>
      </c>
      <c r="P19" s="9"/>
    </row>
    <row r="20" spans="1:16">
      <c r="A20" s="12"/>
      <c r="B20" s="25">
        <v>334.7</v>
      </c>
      <c r="C20" s="20" t="s">
        <v>26</v>
      </c>
      <c r="D20" s="46">
        <v>1991645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1991645</v>
      </c>
      <c r="O20" s="47">
        <f t="shared" si="1"/>
        <v>1665.2550167224081</v>
      </c>
      <c r="P20" s="9"/>
    </row>
    <row r="21" spans="1:16">
      <c r="A21" s="12"/>
      <c r="B21" s="25">
        <v>335.12</v>
      </c>
      <c r="C21" s="20" t="s">
        <v>77</v>
      </c>
      <c r="D21" s="46">
        <v>31657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31657</v>
      </c>
      <c r="O21" s="47">
        <f t="shared" si="1"/>
        <v>26.469063545150501</v>
      </c>
      <c r="P21" s="9"/>
    </row>
    <row r="22" spans="1:16">
      <c r="A22" s="12"/>
      <c r="B22" s="25">
        <v>335.14</v>
      </c>
      <c r="C22" s="20" t="s">
        <v>78</v>
      </c>
      <c r="D22" s="46">
        <v>579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579</v>
      </c>
      <c r="O22" s="47">
        <f t="shared" si="1"/>
        <v>0.48411371237458195</v>
      </c>
      <c r="P22" s="9"/>
    </row>
    <row r="23" spans="1:16">
      <c r="A23" s="12"/>
      <c r="B23" s="25">
        <v>335.15</v>
      </c>
      <c r="C23" s="20" t="s">
        <v>79</v>
      </c>
      <c r="D23" s="46">
        <v>3181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3181</v>
      </c>
      <c r="O23" s="47">
        <f t="shared" si="1"/>
        <v>2.6596989966555182</v>
      </c>
      <c r="P23" s="9"/>
    </row>
    <row r="24" spans="1:16">
      <c r="A24" s="12"/>
      <c r="B24" s="25">
        <v>335.18</v>
      </c>
      <c r="C24" s="20" t="s">
        <v>80</v>
      </c>
      <c r="D24" s="46">
        <v>94200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94200</v>
      </c>
      <c r="O24" s="47">
        <f t="shared" si="1"/>
        <v>78.762541806020067</v>
      </c>
      <c r="P24" s="9"/>
    </row>
    <row r="25" spans="1:16" ht="15.75">
      <c r="A25" s="29" t="s">
        <v>37</v>
      </c>
      <c r="B25" s="30"/>
      <c r="C25" s="31"/>
      <c r="D25" s="32">
        <f t="shared" ref="D25:M25" si="6">SUM(D26:D29)</f>
        <v>87196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3045797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3132993</v>
      </c>
      <c r="O25" s="45">
        <f t="shared" si="1"/>
        <v>2619.5593645484951</v>
      </c>
      <c r="P25" s="10"/>
    </row>
    <row r="26" spans="1:16">
      <c r="A26" s="12"/>
      <c r="B26" s="25">
        <v>343.3</v>
      </c>
      <c r="C26" s="20" t="s">
        <v>42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1074021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1074021</v>
      </c>
      <c r="O26" s="47">
        <f t="shared" si="1"/>
        <v>898.01086956521738</v>
      </c>
      <c r="P26" s="9"/>
    </row>
    <row r="27" spans="1:16">
      <c r="A27" s="12"/>
      <c r="B27" s="25">
        <v>343.4</v>
      </c>
      <c r="C27" s="20" t="s">
        <v>43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662419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662419</v>
      </c>
      <c r="O27" s="47">
        <f t="shared" si="1"/>
        <v>553.86204013377926</v>
      </c>
      <c r="P27" s="9"/>
    </row>
    <row r="28" spans="1:16">
      <c r="A28" s="12"/>
      <c r="B28" s="25">
        <v>343.5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1309357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1309357</v>
      </c>
      <c r="O28" s="47">
        <f t="shared" si="1"/>
        <v>1094.7801003344482</v>
      </c>
      <c r="P28" s="9"/>
    </row>
    <row r="29" spans="1:16">
      <c r="A29" s="12"/>
      <c r="B29" s="25">
        <v>347.2</v>
      </c>
      <c r="C29" s="20" t="s">
        <v>95</v>
      </c>
      <c r="D29" s="46">
        <v>87196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87196</v>
      </c>
      <c r="O29" s="47">
        <f t="shared" si="1"/>
        <v>72.906354515050168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SUM(D31:D31)</f>
        <v>10445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10445</v>
      </c>
      <c r="O30" s="45">
        <f t="shared" si="1"/>
        <v>8.7332775919732448</v>
      </c>
      <c r="P30" s="10"/>
    </row>
    <row r="31" spans="1:16">
      <c r="A31" s="13"/>
      <c r="B31" s="39">
        <v>351.1</v>
      </c>
      <c r="C31" s="21" t="s">
        <v>96</v>
      </c>
      <c r="D31" s="46">
        <v>10445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10445</v>
      </c>
      <c r="O31" s="47">
        <f t="shared" si="1"/>
        <v>8.7332775919732448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102189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2871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105060</v>
      </c>
      <c r="O32" s="45">
        <f t="shared" si="1"/>
        <v>87.842809364548501</v>
      </c>
      <c r="P32" s="10"/>
    </row>
    <row r="33" spans="1:119">
      <c r="A33" s="12"/>
      <c r="B33" s="25">
        <v>361.1</v>
      </c>
      <c r="C33" s="20" t="s">
        <v>48</v>
      </c>
      <c r="D33" s="46">
        <v>4493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4493</v>
      </c>
      <c r="O33" s="47">
        <f t="shared" si="1"/>
        <v>3.7566889632107023</v>
      </c>
      <c r="P33" s="9"/>
    </row>
    <row r="34" spans="1:119">
      <c r="A34" s="12"/>
      <c r="B34" s="25">
        <v>362</v>
      </c>
      <c r="C34" s="20" t="s">
        <v>49</v>
      </c>
      <c r="D34" s="46">
        <v>49227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49227</v>
      </c>
      <c r="O34" s="47">
        <f t="shared" si="1"/>
        <v>41.159698996655521</v>
      </c>
      <c r="P34" s="9"/>
    </row>
    <row r="35" spans="1:119">
      <c r="A35" s="12"/>
      <c r="B35" s="25">
        <v>364</v>
      </c>
      <c r="C35" s="20" t="s">
        <v>82</v>
      </c>
      <c r="D35" s="46">
        <v>10650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10650</v>
      </c>
      <c r="O35" s="47">
        <f t="shared" si="1"/>
        <v>8.9046822742474916</v>
      </c>
      <c r="P35" s="9"/>
    </row>
    <row r="36" spans="1:119">
      <c r="A36" s="12"/>
      <c r="B36" s="25">
        <v>366</v>
      </c>
      <c r="C36" s="20" t="s">
        <v>52</v>
      </c>
      <c r="D36" s="46">
        <v>450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450</v>
      </c>
      <c r="O36" s="47">
        <f t="shared" si="1"/>
        <v>0.37625418060200672</v>
      </c>
      <c r="P36" s="9"/>
    </row>
    <row r="37" spans="1:119" ht="15.75" thickBot="1">
      <c r="A37" s="12"/>
      <c r="B37" s="25">
        <v>369.9</v>
      </c>
      <c r="C37" s="20" t="s">
        <v>53</v>
      </c>
      <c r="D37" s="46">
        <v>37369</v>
      </c>
      <c r="E37" s="46">
        <v>0</v>
      </c>
      <c r="F37" s="46">
        <v>0</v>
      </c>
      <c r="G37" s="46">
        <v>0</v>
      </c>
      <c r="H37" s="46">
        <v>0</v>
      </c>
      <c r="I37" s="46">
        <v>2871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40240</v>
      </c>
      <c r="O37" s="47">
        <f t="shared" si="1"/>
        <v>33.645484949832777</v>
      </c>
      <c r="P37" s="9"/>
    </row>
    <row r="38" spans="1:119" ht="16.5" thickBot="1">
      <c r="A38" s="14" t="s">
        <v>45</v>
      </c>
      <c r="B38" s="23"/>
      <c r="C38" s="22"/>
      <c r="D38" s="15">
        <f>SUM(D5,D13,D18,D25,D30,D32)</f>
        <v>4526522</v>
      </c>
      <c r="E38" s="15">
        <f t="shared" ref="E38:M38" si="9">SUM(E5,E13,E18,E25,E30,E32)</f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3048668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7575190</v>
      </c>
      <c r="O38" s="38">
        <f t="shared" si="1"/>
        <v>6333.7709030100332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103</v>
      </c>
      <c r="M40" s="118"/>
      <c r="N40" s="118"/>
      <c r="O40" s="43">
        <v>1196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67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1865361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1865361</v>
      </c>
      <c r="O5" s="33">
        <f t="shared" ref="O5:O38" si="1">(N5/O$40)</f>
        <v>1642.043133802817</v>
      </c>
      <c r="P5" s="6"/>
    </row>
    <row r="6" spans="1:133">
      <c r="A6" s="12"/>
      <c r="B6" s="25">
        <v>311</v>
      </c>
      <c r="C6" s="20" t="s">
        <v>2</v>
      </c>
      <c r="D6" s="46">
        <v>1655688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1655688</v>
      </c>
      <c r="O6" s="47">
        <f t="shared" si="1"/>
        <v>1457.4718309859154</v>
      </c>
      <c r="P6" s="9"/>
    </row>
    <row r="7" spans="1:133">
      <c r="A7" s="12"/>
      <c r="B7" s="25">
        <v>312.10000000000002</v>
      </c>
      <c r="C7" s="20" t="s">
        <v>10</v>
      </c>
      <c r="D7" s="46">
        <v>54442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54442</v>
      </c>
      <c r="O7" s="47">
        <f t="shared" si="1"/>
        <v>47.924295774647888</v>
      </c>
      <c r="P7" s="9"/>
    </row>
    <row r="8" spans="1:133">
      <c r="A8" s="12"/>
      <c r="B8" s="25">
        <v>314.10000000000002</v>
      </c>
      <c r="C8" s="20" t="s">
        <v>11</v>
      </c>
      <c r="D8" s="46">
        <v>22841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22841</v>
      </c>
      <c r="O8" s="47">
        <f t="shared" si="1"/>
        <v>20.106514084507044</v>
      </c>
      <c r="P8" s="9"/>
    </row>
    <row r="9" spans="1:133">
      <c r="A9" s="12"/>
      <c r="B9" s="25">
        <v>314.3</v>
      </c>
      <c r="C9" s="20" t="s">
        <v>12</v>
      </c>
      <c r="D9" s="46">
        <v>66061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66061</v>
      </c>
      <c r="O9" s="47">
        <f t="shared" si="1"/>
        <v>58.152288732394368</v>
      </c>
      <c r="P9" s="9"/>
    </row>
    <row r="10" spans="1:133">
      <c r="A10" s="12"/>
      <c r="B10" s="25">
        <v>314.39999999999998</v>
      </c>
      <c r="C10" s="20" t="s">
        <v>13</v>
      </c>
      <c r="D10" s="46">
        <v>11401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11401</v>
      </c>
      <c r="O10" s="47">
        <f t="shared" si="1"/>
        <v>10.036091549295774</v>
      </c>
      <c r="P10" s="9"/>
    </row>
    <row r="11" spans="1:133">
      <c r="A11" s="12"/>
      <c r="B11" s="25">
        <v>315</v>
      </c>
      <c r="C11" s="20" t="s">
        <v>74</v>
      </c>
      <c r="D11" s="46">
        <v>43939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43939</v>
      </c>
      <c r="O11" s="47">
        <f t="shared" si="1"/>
        <v>38.678697183098592</v>
      </c>
      <c r="P11" s="9"/>
    </row>
    <row r="12" spans="1:133">
      <c r="A12" s="12"/>
      <c r="B12" s="25">
        <v>319</v>
      </c>
      <c r="C12" s="20" t="s">
        <v>93</v>
      </c>
      <c r="D12" s="46">
        <v>10989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10989</v>
      </c>
      <c r="O12" s="47">
        <f t="shared" si="1"/>
        <v>9.6734154929577461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392538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392538</v>
      </c>
      <c r="O13" s="45">
        <f t="shared" si="1"/>
        <v>345.54401408450707</v>
      </c>
      <c r="P13" s="10"/>
    </row>
    <row r="14" spans="1:133">
      <c r="A14" s="12"/>
      <c r="B14" s="25">
        <v>322</v>
      </c>
      <c r="C14" s="20" t="s">
        <v>0</v>
      </c>
      <c r="D14" s="46">
        <v>15839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15839</v>
      </c>
      <c r="O14" s="47">
        <f t="shared" si="1"/>
        <v>13.942781690140846</v>
      </c>
      <c r="P14" s="9"/>
    </row>
    <row r="15" spans="1:133">
      <c r="A15" s="12"/>
      <c r="B15" s="25">
        <v>323.10000000000002</v>
      </c>
      <c r="C15" s="20" t="s">
        <v>17</v>
      </c>
      <c r="D15" s="46">
        <v>194274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194274</v>
      </c>
      <c r="O15" s="47">
        <f t="shared" si="1"/>
        <v>171.01584507042253</v>
      </c>
      <c r="P15" s="9"/>
    </row>
    <row r="16" spans="1:133">
      <c r="A16" s="12"/>
      <c r="B16" s="25">
        <v>323.39999999999998</v>
      </c>
      <c r="C16" s="20" t="s">
        <v>18</v>
      </c>
      <c r="D16" s="46">
        <v>2574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2574</v>
      </c>
      <c r="O16" s="47">
        <f t="shared" si="1"/>
        <v>2.265845070422535</v>
      </c>
      <c r="P16" s="9"/>
    </row>
    <row r="17" spans="1:16">
      <c r="A17" s="12"/>
      <c r="B17" s="25">
        <v>324.70999999999998</v>
      </c>
      <c r="C17" s="20" t="s">
        <v>20</v>
      </c>
      <c r="D17" s="46">
        <v>120505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120505</v>
      </c>
      <c r="O17" s="47">
        <f t="shared" si="1"/>
        <v>106.07834507042253</v>
      </c>
      <c r="P17" s="9"/>
    </row>
    <row r="18" spans="1:16">
      <c r="A18" s="12"/>
      <c r="B18" s="25">
        <v>329</v>
      </c>
      <c r="C18" s="20" t="s">
        <v>21</v>
      </c>
      <c r="D18" s="46">
        <v>59346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59346</v>
      </c>
      <c r="O18" s="47">
        <f t="shared" si="1"/>
        <v>52.241197183098592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SUM(D20:D25)</f>
        <v>357885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357885</v>
      </c>
      <c r="O19" s="45">
        <f t="shared" si="1"/>
        <v>315.03961267605632</v>
      </c>
      <c r="P19" s="10"/>
    </row>
    <row r="20" spans="1:16">
      <c r="A20" s="12"/>
      <c r="B20" s="25">
        <v>334.7</v>
      </c>
      <c r="C20" s="20" t="s">
        <v>26</v>
      </c>
      <c r="D20" s="46">
        <v>214972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214972</v>
      </c>
      <c r="O20" s="47">
        <f t="shared" si="1"/>
        <v>189.23591549295776</v>
      </c>
      <c r="P20" s="9"/>
    </row>
    <row r="21" spans="1:16">
      <c r="A21" s="12"/>
      <c r="B21" s="25">
        <v>335.12</v>
      </c>
      <c r="C21" s="20" t="s">
        <v>77</v>
      </c>
      <c r="D21" s="46">
        <v>30633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30633</v>
      </c>
      <c r="O21" s="47">
        <f t="shared" si="1"/>
        <v>26.965669014084508</v>
      </c>
      <c r="P21" s="9"/>
    </row>
    <row r="22" spans="1:16">
      <c r="A22" s="12"/>
      <c r="B22" s="25">
        <v>335.14</v>
      </c>
      <c r="C22" s="20" t="s">
        <v>78</v>
      </c>
      <c r="D22" s="46">
        <v>553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553</v>
      </c>
      <c r="O22" s="47">
        <f t="shared" si="1"/>
        <v>0.48679577464788731</v>
      </c>
      <c r="P22" s="9"/>
    </row>
    <row r="23" spans="1:16">
      <c r="A23" s="12"/>
      <c r="B23" s="25">
        <v>335.15</v>
      </c>
      <c r="C23" s="20" t="s">
        <v>79</v>
      </c>
      <c r="D23" s="46">
        <v>9567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9567</v>
      </c>
      <c r="O23" s="47">
        <f t="shared" si="1"/>
        <v>8.4216549295774641</v>
      </c>
      <c r="P23" s="9"/>
    </row>
    <row r="24" spans="1:16">
      <c r="A24" s="12"/>
      <c r="B24" s="25">
        <v>335.16</v>
      </c>
      <c r="C24" s="20" t="s">
        <v>99</v>
      </c>
      <c r="D24" s="46">
        <v>5091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5091</v>
      </c>
      <c r="O24" s="47">
        <f t="shared" si="1"/>
        <v>4.481514084507042</v>
      </c>
      <c r="P24" s="9"/>
    </row>
    <row r="25" spans="1:16">
      <c r="A25" s="12"/>
      <c r="B25" s="25">
        <v>335.18</v>
      </c>
      <c r="C25" s="20" t="s">
        <v>80</v>
      </c>
      <c r="D25" s="46">
        <v>97069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97069</v>
      </c>
      <c r="O25" s="47">
        <f t="shared" si="1"/>
        <v>85.448063380281695</v>
      </c>
      <c r="P25" s="9"/>
    </row>
    <row r="26" spans="1:16" ht="15.75">
      <c r="A26" s="29" t="s">
        <v>37</v>
      </c>
      <c r="B26" s="30"/>
      <c r="C26" s="31"/>
      <c r="D26" s="32">
        <f t="shared" ref="D26:M26" si="7">SUM(D27:D30)</f>
        <v>89356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2743848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8" si="8">SUM(D26:M26)</f>
        <v>2833204</v>
      </c>
      <c r="O26" s="45">
        <f t="shared" si="1"/>
        <v>2494.0176056338028</v>
      </c>
      <c r="P26" s="10"/>
    </row>
    <row r="27" spans="1:16">
      <c r="A27" s="12"/>
      <c r="B27" s="25">
        <v>343.3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1057697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1057697</v>
      </c>
      <c r="O27" s="47">
        <f t="shared" si="1"/>
        <v>931.07130281690138</v>
      </c>
      <c r="P27" s="9"/>
    </row>
    <row r="28" spans="1:16">
      <c r="A28" s="12"/>
      <c r="B28" s="25">
        <v>343.4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443809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443809</v>
      </c>
      <c r="O28" s="47">
        <f t="shared" si="1"/>
        <v>390.67693661971833</v>
      </c>
      <c r="P28" s="9"/>
    </row>
    <row r="29" spans="1:16">
      <c r="A29" s="12"/>
      <c r="B29" s="25">
        <v>343.5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1242342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1242342</v>
      </c>
      <c r="O29" s="47">
        <f t="shared" si="1"/>
        <v>1093.6109154929577</v>
      </c>
      <c r="P29" s="9"/>
    </row>
    <row r="30" spans="1:16">
      <c r="A30" s="12"/>
      <c r="B30" s="25">
        <v>347.2</v>
      </c>
      <c r="C30" s="20" t="s">
        <v>95</v>
      </c>
      <c r="D30" s="46">
        <v>89356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89356</v>
      </c>
      <c r="O30" s="47">
        <f t="shared" si="1"/>
        <v>78.658450704225359</v>
      </c>
      <c r="P30" s="9"/>
    </row>
    <row r="31" spans="1:16" ht="15.75">
      <c r="A31" s="29" t="s">
        <v>38</v>
      </c>
      <c r="B31" s="30"/>
      <c r="C31" s="31"/>
      <c r="D31" s="32">
        <f t="shared" ref="D31:M31" si="9">SUM(D32:D32)</f>
        <v>6743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6743</v>
      </c>
      <c r="O31" s="45">
        <f t="shared" si="1"/>
        <v>5.935739436619718</v>
      </c>
      <c r="P31" s="10"/>
    </row>
    <row r="32" spans="1:16">
      <c r="A32" s="13"/>
      <c r="B32" s="39">
        <v>351.1</v>
      </c>
      <c r="C32" s="21" t="s">
        <v>96</v>
      </c>
      <c r="D32" s="46">
        <v>6743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6743</v>
      </c>
      <c r="O32" s="47">
        <f t="shared" si="1"/>
        <v>5.935739436619718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SUM(D34:D37)</f>
        <v>181325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123321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8"/>
        <v>304646</v>
      </c>
      <c r="O33" s="45">
        <f t="shared" si="1"/>
        <v>268.17429577464787</v>
      </c>
      <c r="P33" s="10"/>
    </row>
    <row r="34" spans="1:119">
      <c r="A34" s="12"/>
      <c r="B34" s="25">
        <v>361.1</v>
      </c>
      <c r="C34" s="20" t="s">
        <v>48</v>
      </c>
      <c r="D34" s="46">
        <v>4633</v>
      </c>
      <c r="E34" s="46">
        <v>0</v>
      </c>
      <c r="F34" s="46">
        <v>0</v>
      </c>
      <c r="G34" s="46">
        <v>0</v>
      </c>
      <c r="H34" s="46">
        <v>0</v>
      </c>
      <c r="I34" s="46">
        <v>3246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7879</v>
      </c>
      <c r="O34" s="47">
        <f t="shared" si="1"/>
        <v>6.935739436619718</v>
      </c>
      <c r="P34" s="9"/>
    </row>
    <row r="35" spans="1:119">
      <c r="A35" s="12"/>
      <c r="B35" s="25">
        <v>362</v>
      </c>
      <c r="C35" s="20" t="s">
        <v>49</v>
      </c>
      <c r="D35" s="46">
        <v>25693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25693</v>
      </c>
      <c r="O35" s="47">
        <f t="shared" si="1"/>
        <v>22.617077464788732</v>
      </c>
      <c r="P35" s="9"/>
    </row>
    <row r="36" spans="1:119">
      <c r="A36" s="12"/>
      <c r="B36" s="25">
        <v>366</v>
      </c>
      <c r="C36" s="20" t="s">
        <v>52</v>
      </c>
      <c r="D36" s="46">
        <v>51607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51607</v>
      </c>
      <c r="O36" s="47">
        <f t="shared" si="1"/>
        <v>45.428697183098592</v>
      </c>
      <c r="P36" s="9"/>
    </row>
    <row r="37" spans="1:119" ht="15.75" thickBot="1">
      <c r="A37" s="12"/>
      <c r="B37" s="25">
        <v>369.9</v>
      </c>
      <c r="C37" s="20" t="s">
        <v>53</v>
      </c>
      <c r="D37" s="46">
        <v>99392</v>
      </c>
      <c r="E37" s="46">
        <v>0</v>
      </c>
      <c r="F37" s="46">
        <v>0</v>
      </c>
      <c r="G37" s="46">
        <v>0</v>
      </c>
      <c r="H37" s="46">
        <v>0</v>
      </c>
      <c r="I37" s="46">
        <v>120075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219467</v>
      </c>
      <c r="O37" s="47">
        <f t="shared" si="1"/>
        <v>193.19278169014083</v>
      </c>
      <c r="P37" s="9"/>
    </row>
    <row r="38" spans="1:119" ht="16.5" thickBot="1">
      <c r="A38" s="14" t="s">
        <v>45</v>
      </c>
      <c r="B38" s="23"/>
      <c r="C38" s="22"/>
      <c r="D38" s="15">
        <f>SUM(D5,D13,D19,D26,D31,D33)</f>
        <v>2893208</v>
      </c>
      <c r="E38" s="15">
        <f t="shared" ref="E38:M38" si="11">SUM(E5,E13,E19,E26,E31,E33)</f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2867169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8"/>
        <v>5760377</v>
      </c>
      <c r="O38" s="38">
        <f t="shared" si="1"/>
        <v>5070.7544014084506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100</v>
      </c>
      <c r="M40" s="118"/>
      <c r="N40" s="118"/>
      <c r="O40" s="43">
        <v>1136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67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33</v>
      </c>
      <c r="E3" s="129"/>
      <c r="F3" s="129"/>
      <c r="G3" s="129"/>
      <c r="H3" s="130"/>
      <c r="I3" s="128" t="s">
        <v>34</v>
      </c>
      <c r="J3" s="130"/>
      <c r="K3" s="128" t="s">
        <v>36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1829508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1829508</v>
      </c>
      <c r="O5" s="33">
        <f t="shared" ref="O5:O37" si="1">(N5/O$39)</f>
        <v>1624.785079928952</v>
      </c>
      <c r="P5" s="6"/>
    </row>
    <row r="6" spans="1:133">
      <c r="A6" s="12"/>
      <c r="B6" s="25">
        <v>311</v>
      </c>
      <c r="C6" s="20" t="s">
        <v>2</v>
      </c>
      <c r="D6" s="46">
        <v>1616452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1616452</v>
      </c>
      <c r="O6" s="47">
        <f t="shared" si="1"/>
        <v>1435.5701598579042</v>
      </c>
      <c r="P6" s="9"/>
    </row>
    <row r="7" spans="1:133">
      <c r="A7" s="12"/>
      <c r="B7" s="25">
        <v>312.10000000000002</v>
      </c>
      <c r="C7" s="20" t="s">
        <v>10</v>
      </c>
      <c r="D7" s="46">
        <v>51464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51464</v>
      </c>
      <c r="O7" s="47">
        <f t="shared" si="1"/>
        <v>45.705150976909415</v>
      </c>
      <c r="P7" s="9"/>
    </row>
    <row r="8" spans="1:133">
      <c r="A8" s="12"/>
      <c r="B8" s="25">
        <v>314.10000000000002</v>
      </c>
      <c r="C8" s="20" t="s">
        <v>11</v>
      </c>
      <c r="D8" s="46">
        <v>22067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22067</v>
      </c>
      <c r="O8" s="47">
        <f t="shared" si="1"/>
        <v>19.597690941385434</v>
      </c>
      <c r="P8" s="9"/>
    </row>
    <row r="9" spans="1:133">
      <c r="A9" s="12"/>
      <c r="B9" s="25">
        <v>314.3</v>
      </c>
      <c r="C9" s="20" t="s">
        <v>12</v>
      </c>
      <c r="D9" s="46">
        <v>70723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70723</v>
      </c>
      <c r="O9" s="47">
        <f t="shared" si="1"/>
        <v>62.809058614564833</v>
      </c>
      <c r="P9" s="9"/>
    </row>
    <row r="10" spans="1:133">
      <c r="A10" s="12"/>
      <c r="B10" s="25">
        <v>314.39999999999998</v>
      </c>
      <c r="C10" s="20" t="s">
        <v>13</v>
      </c>
      <c r="D10" s="46">
        <v>8783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8783</v>
      </c>
      <c r="O10" s="47">
        <f t="shared" si="1"/>
        <v>7.8001776198934278</v>
      </c>
      <c r="P10" s="9"/>
    </row>
    <row r="11" spans="1:133">
      <c r="A11" s="12"/>
      <c r="B11" s="25">
        <v>315</v>
      </c>
      <c r="C11" s="20" t="s">
        <v>74</v>
      </c>
      <c r="D11" s="46">
        <v>48023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48023</v>
      </c>
      <c r="O11" s="47">
        <f t="shared" si="1"/>
        <v>42.649200710479576</v>
      </c>
      <c r="P11" s="9"/>
    </row>
    <row r="12" spans="1:133">
      <c r="A12" s="12"/>
      <c r="B12" s="25">
        <v>319</v>
      </c>
      <c r="C12" s="20" t="s">
        <v>93</v>
      </c>
      <c r="D12" s="46">
        <v>11996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11996</v>
      </c>
      <c r="O12" s="47">
        <f t="shared" si="1"/>
        <v>10.653641207815275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209015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209015</v>
      </c>
      <c r="O13" s="45">
        <f t="shared" si="1"/>
        <v>185.62611012433393</v>
      </c>
      <c r="P13" s="10"/>
    </row>
    <row r="14" spans="1:133">
      <c r="A14" s="12"/>
      <c r="B14" s="25">
        <v>322</v>
      </c>
      <c r="C14" s="20" t="s">
        <v>0</v>
      </c>
      <c r="D14" s="46">
        <v>6652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6652</v>
      </c>
      <c r="O14" s="47">
        <f t="shared" si="1"/>
        <v>5.9076376554174068</v>
      </c>
      <c r="P14" s="9"/>
    </row>
    <row r="15" spans="1:133">
      <c r="A15" s="12"/>
      <c r="B15" s="25">
        <v>323.10000000000002</v>
      </c>
      <c r="C15" s="20" t="s">
        <v>17</v>
      </c>
      <c r="D15" s="46">
        <v>180692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180692</v>
      </c>
      <c r="O15" s="47">
        <f t="shared" si="1"/>
        <v>160.47246891651864</v>
      </c>
      <c r="P15" s="9"/>
    </row>
    <row r="16" spans="1:133">
      <c r="A16" s="12"/>
      <c r="B16" s="25">
        <v>323.39999999999998</v>
      </c>
      <c r="C16" s="20" t="s">
        <v>18</v>
      </c>
      <c r="D16" s="46">
        <v>3386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3386</v>
      </c>
      <c r="O16" s="47">
        <f t="shared" si="1"/>
        <v>3.0071047957371224</v>
      </c>
      <c r="P16" s="9"/>
    </row>
    <row r="17" spans="1:16">
      <c r="A17" s="12"/>
      <c r="B17" s="25">
        <v>329</v>
      </c>
      <c r="C17" s="20" t="s">
        <v>21</v>
      </c>
      <c r="D17" s="46">
        <v>18285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18285</v>
      </c>
      <c r="O17" s="47">
        <f t="shared" si="1"/>
        <v>16.238898756660745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SUM(D19:D23)</f>
        <v>130087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264032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394119</v>
      </c>
      <c r="O18" s="45">
        <f t="shared" si="1"/>
        <v>350.01687388987568</v>
      </c>
      <c r="P18" s="10"/>
    </row>
    <row r="19" spans="1:16">
      <c r="A19" s="12"/>
      <c r="B19" s="25">
        <v>331.31</v>
      </c>
      <c r="C19" s="20" t="s">
        <v>94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264032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264032</v>
      </c>
      <c r="O19" s="47">
        <f t="shared" si="1"/>
        <v>234.48667850799291</v>
      </c>
      <c r="P19" s="9"/>
    </row>
    <row r="20" spans="1:16">
      <c r="A20" s="12"/>
      <c r="B20" s="25">
        <v>335.12</v>
      </c>
      <c r="C20" s="20" t="s">
        <v>77</v>
      </c>
      <c r="D20" s="46">
        <v>23672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23672</v>
      </c>
      <c r="O20" s="47">
        <f t="shared" si="1"/>
        <v>21.023090586145649</v>
      </c>
      <c r="P20" s="9"/>
    </row>
    <row r="21" spans="1:16">
      <c r="A21" s="12"/>
      <c r="B21" s="25">
        <v>335.14</v>
      </c>
      <c r="C21" s="20" t="s">
        <v>78</v>
      </c>
      <c r="D21" s="46">
        <v>791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791</v>
      </c>
      <c r="O21" s="47">
        <f t="shared" si="1"/>
        <v>0.70248667850799285</v>
      </c>
      <c r="P21" s="9"/>
    </row>
    <row r="22" spans="1:16">
      <c r="A22" s="12"/>
      <c r="B22" s="25">
        <v>335.15</v>
      </c>
      <c r="C22" s="20" t="s">
        <v>79</v>
      </c>
      <c r="D22" s="46">
        <v>15094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15094</v>
      </c>
      <c r="O22" s="47">
        <f t="shared" si="1"/>
        <v>13.404973357015987</v>
      </c>
      <c r="P22" s="9"/>
    </row>
    <row r="23" spans="1:16">
      <c r="A23" s="12"/>
      <c r="B23" s="25">
        <v>335.18</v>
      </c>
      <c r="C23" s="20" t="s">
        <v>80</v>
      </c>
      <c r="D23" s="46">
        <v>90530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90530</v>
      </c>
      <c r="O23" s="47">
        <f t="shared" si="1"/>
        <v>80.39964476021315</v>
      </c>
      <c r="P23" s="9"/>
    </row>
    <row r="24" spans="1:16" ht="15.75">
      <c r="A24" s="29" t="s">
        <v>37</v>
      </c>
      <c r="B24" s="30"/>
      <c r="C24" s="31"/>
      <c r="D24" s="32">
        <f t="shared" ref="D24:M24" si="6">SUM(D25:D28)</f>
        <v>76677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2803249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2879926</v>
      </c>
      <c r="O24" s="45">
        <f t="shared" si="1"/>
        <v>2557.6607460035525</v>
      </c>
      <c r="P24" s="10"/>
    </row>
    <row r="25" spans="1:16">
      <c r="A25" s="12"/>
      <c r="B25" s="25">
        <v>343.3</v>
      </c>
      <c r="C25" s="20" t="s">
        <v>42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1012988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1012988</v>
      </c>
      <c r="O25" s="47">
        <f t="shared" si="1"/>
        <v>899.6341030195382</v>
      </c>
      <c r="P25" s="9"/>
    </row>
    <row r="26" spans="1:16">
      <c r="A26" s="12"/>
      <c r="B26" s="25">
        <v>343.4</v>
      </c>
      <c r="C26" s="20" t="s">
        <v>43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544985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544985</v>
      </c>
      <c r="O26" s="47">
        <f t="shared" si="1"/>
        <v>484.00088809946715</v>
      </c>
      <c r="P26" s="9"/>
    </row>
    <row r="27" spans="1:16">
      <c r="A27" s="12"/>
      <c r="B27" s="25">
        <v>343.5</v>
      </c>
      <c r="C27" s="20" t="s">
        <v>44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1245276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1245276</v>
      </c>
      <c r="O27" s="47">
        <f t="shared" si="1"/>
        <v>1105.9289520426287</v>
      </c>
      <c r="P27" s="9"/>
    </row>
    <row r="28" spans="1:16">
      <c r="A28" s="12"/>
      <c r="B28" s="25">
        <v>347.2</v>
      </c>
      <c r="C28" s="20" t="s">
        <v>95</v>
      </c>
      <c r="D28" s="46">
        <v>76677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76677</v>
      </c>
      <c r="O28" s="47">
        <f t="shared" si="1"/>
        <v>68.09680284191829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SUM(D30:D30)</f>
        <v>8130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8130</v>
      </c>
      <c r="O29" s="45">
        <f t="shared" si="1"/>
        <v>7.2202486678507993</v>
      </c>
      <c r="P29" s="10"/>
    </row>
    <row r="30" spans="1:16">
      <c r="A30" s="13"/>
      <c r="B30" s="39">
        <v>351.1</v>
      </c>
      <c r="C30" s="21" t="s">
        <v>96</v>
      </c>
      <c r="D30" s="46">
        <v>8130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8130</v>
      </c>
      <c r="O30" s="47">
        <f t="shared" si="1"/>
        <v>7.2202486678507993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SUM(D32:D36)</f>
        <v>69438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9441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78879</v>
      </c>
      <c r="O31" s="45">
        <f t="shared" si="1"/>
        <v>70.052397868561272</v>
      </c>
      <c r="P31" s="10"/>
    </row>
    <row r="32" spans="1:16">
      <c r="A32" s="12"/>
      <c r="B32" s="25">
        <v>361.1</v>
      </c>
      <c r="C32" s="20" t="s">
        <v>48</v>
      </c>
      <c r="D32" s="46">
        <v>4713</v>
      </c>
      <c r="E32" s="46">
        <v>0</v>
      </c>
      <c r="F32" s="46">
        <v>0</v>
      </c>
      <c r="G32" s="46">
        <v>0</v>
      </c>
      <c r="H32" s="46">
        <v>0</v>
      </c>
      <c r="I32" s="46">
        <v>2849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7562</v>
      </c>
      <c r="O32" s="47">
        <f t="shared" si="1"/>
        <v>6.715808170515098</v>
      </c>
      <c r="P32" s="9"/>
    </row>
    <row r="33" spans="1:119">
      <c r="A33" s="12"/>
      <c r="B33" s="25">
        <v>362</v>
      </c>
      <c r="C33" s="20" t="s">
        <v>49</v>
      </c>
      <c r="D33" s="46">
        <v>24388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24388</v>
      </c>
      <c r="O33" s="47">
        <f t="shared" si="1"/>
        <v>21.658969804618117</v>
      </c>
      <c r="P33" s="9"/>
    </row>
    <row r="34" spans="1:119">
      <c r="A34" s="12"/>
      <c r="B34" s="25">
        <v>364</v>
      </c>
      <c r="C34" s="20" t="s">
        <v>82</v>
      </c>
      <c r="D34" s="46">
        <v>2691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2691</v>
      </c>
      <c r="O34" s="47">
        <f t="shared" si="1"/>
        <v>2.3898756660746003</v>
      </c>
      <c r="P34" s="9"/>
    </row>
    <row r="35" spans="1:119">
      <c r="A35" s="12"/>
      <c r="B35" s="25">
        <v>366</v>
      </c>
      <c r="C35" s="20" t="s">
        <v>52</v>
      </c>
      <c r="D35" s="46">
        <v>9098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9098</v>
      </c>
      <c r="O35" s="47">
        <f t="shared" si="1"/>
        <v>8.0799289520426285</v>
      </c>
      <c r="P35" s="9"/>
    </row>
    <row r="36" spans="1:119" ht="15.75" thickBot="1">
      <c r="A36" s="12"/>
      <c r="B36" s="25">
        <v>369.9</v>
      </c>
      <c r="C36" s="20" t="s">
        <v>53</v>
      </c>
      <c r="D36" s="46">
        <v>28548</v>
      </c>
      <c r="E36" s="46">
        <v>0</v>
      </c>
      <c r="F36" s="46">
        <v>0</v>
      </c>
      <c r="G36" s="46">
        <v>0</v>
      </c>
      <c r="H36" s="46">
        <v>0</v>
      </c>
      <c r="I36" s="46">
        <v>6592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35140</v>
      </c>
      <c r="O36" s="47">
        <f t="shared" si="1"/>
        <v>31.207815275310836</v>
      </c>
      <c r="P36" s="9"/>
    </row>
    <row r="37" spans="1:119" ht="16.5" thickBot="1">
      <c r="A37" s="14" t="s">
        <v>45</v>
      </c>
      <c r="B37" s="23"/>
      <c r="C37" s="22"/>
      <c r="D37" s="15">
        <f>SUM(D5,D13,D18,D24,D29,D31)</f>
        <v>2322855</v>
      </c>
      <c r="E37" s="15">
        <f t="shared" ref="E37:M37" si="9">SUM(E5,E13,E18,E24,E29,E31)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3076722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5399577</v>
      </c>
      <c r="O37" s="38">
        <f t="shared" si="1"/>
        <v>4795.3614564831259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97</v>
      </c>
      <c r="M39" s="118"/>
      <c r="N39" s="118"/>
      <c r="O39" s="43">
        <v>1126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2024-11-19T19:59:55Z</cp:lastPrinted>
  <dcterms:created xsi:type="dcterms:W3CDTF">2000-08-31T21:26:31Z</dcterms:created>
  <dcterms:modified xsi:type="dcterms:W3CDTF">2024-12-30T15:28:03Z</dcterms:modified>
</cp:coreProperties>
</file>