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2" documentId="11_084A52DB300DAB70584740DABA0CEC2C871AF3FD" xr6:coauthVersionLast="47" xr6:coauthVersionMax="47" xr10:uidLastSave="{A640F9C5-F30D-4C75-8382-22F5CA504796}"/>
  <bookViews>
    <workbookView xWindow="-120" yWindow="-120" windowWidth="29040" windowHeight="15720" tabRatio="786" xr2:uid="{00000000-000D-0000-FFFF-FFFF00000000}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  <sheet name="2007" sheetId="41" r:id="rId16"/>
  </sheets>
  <definedNames>
    <definedName name="_xlnm.Print_Area" localSheetId="15">'2007'!$A$1:$O$33</definedName>
    <definedName name="_xlnm.Print_Area" localSheetId="14">'2008'!$A$1:$O$35</definedName>
    <definedName name="_xlnm.Print_Area" localSheetId="13">'2009'!$A$1:$O$37</definedName>
    <definedName name="_xlnm.Print_Area" localSheetId="12">'2010'!$A$1:$O$33</definedName>
    <definedName name="_xlnm.Print_Area" localSheetId="11">'2011'!$A$1:$O$33</definedName>
    <definedName name="_xlnm.Print_Area" localSheetId="10">'2012'!$A$1:$O$33</definedName>
    <definedName name="_xlnm.Print_Area" localSheetId="9">'2013'!$A$1:$O$33</definedName>
    <definedName name="_xlnm.Print_Area" localSheetId="8">'2014'!$A$1:$O$33</definedName>
    <definedName name="_xlnm.Print_Area" localSheetId="7">'2015'!$A$1:$O$33</definedName>
    <definedName name="_xlnm.Print_Area" localSheetId="6">'2016'!$A$1:$O$35</definedName>
    <definedName name="_xlnm.Print_Area" localSheetId="5">'2017'!$A$1:$O$34</definedName>
    <definedName name="_xlnm.Print_Area" localSheetId="4">'2018'!$A$1:$O$35</definedName>
    <definedName name="_xlnm.Print_Area" localSheetId="3">'2019'!$A$1:$O$33</definedName>
    <definedName name="_xlnm.Print_Area" localSheetId="2">'2020'!$A$1:$O$36</definedName>
    <definedName name="_xlnm.Print_Area" localSheetId="1">'2021'!$A$1:$P$35</definedName>
    <definedName name="_xlnm.Print_Area" localSheetId="0">'2022'!$A$1:$P$33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48" l="1"/>
  <c r="F29" i="48"/>
  <c r="G29" i="48"/>
  <c r="H29" i="48"/>
  <c r="I29" i="48"/>
  <c r="J29" i="48"/>
  <c r="K29" i="48"/>
  <c r="L29" i="48"/>
  <c r="M29" i="48"/>
  <c r="N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0" i="47"/>
  <c r="P30" i="47" s="1"/>
  <c r="N29" i="47"/>
  <c r="N31" i="47" s="1"/>
  <c r="M29" i="47"/>
  <c r="M31" i="47" s="1"/>
  <c r="L29" i="47"/>
  <c r="K29" i="47"/>
  <c r="J29" i="47"/>
  <c r="J31" i="47" s="1"/>
  <c r="I29" i="47"/>
  <c r="H29" i="47"/>
  <c r="O29" i="47" s="1"/>
  <c r="P29" i="47" s="1"/>
  <c r="G29" i="47"/>
  <c r="F29" i="47"/>
  <c r="E29" i="47"/>
  <c r="D29" i="47"/>
  <c r="O28" i="47"/>
  <c r="P28" i="47"/>
  <c r="N27" i="47"/>
  <c r="M27" i="47"/>
  <c r="L27" i="47"/>
  <c r="K27" i="47"/>
  <c r="J27" i="47"/>
  <c r="I27" i="47"/>
  <c r="H27" i="47"/>
  <c r="G27" i="47"/>
  <c r="F27" i="47"/>
  <c r="E27" i="47"/>
  <c r="D27" i="47"/>
  <c r="O27" i="47" s="1"/>
  <c r="P27" i="47" s="1"/>
  <c r="O26" i="47"/>
  <c r="P26" i="47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/>
  <c r="O21" i="47"/>
  <c r="P21" i="47"/>
  <c r="O20" i="47"/>
  <c r="P20" i="47"/>
  <c r="O19" i="47"/>
  <c r="P19" i="47"/>
  <c r="N18" i="47"/>
  <c r="M18" i="47"/>
  <c r="L18" i="47"/>
  <c r="K18" i="47"/>
  <c r="J18" i="47"/>
  <c r="I18" i="47"/>
  <c r="H18" i="47"/>
  <c r="G18" i="47"/>
  <c r="F18" i="47"/>
  <c r="E18" i="47"/>
  <c r="O18" i="47" s="1"/>
  <c r="P18" i="47" s="1"/>
  <c r="D18" i="47"/>
  <c r="O17" i="47"/>
  <c r="P17" i="47"/>
  <c r="O16" i="47"/>
  <c r="P16" i="47"/>
  <c r="O15" i="47"/>
  <c r="P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2" i="47" s="1"/>
  <c r="P12" i="47" s="1"/>
  <c r="O11" i="47"/>
  <c r="P11" i="47"/>
  <c r="O10" i="47"/>
  <c r="P10" i="47"/>
  <c r="O9" i="47"/>
  <c r="P9" i="47"/>
  <c r="O8" i="47"/>
  <c r="P8" i="47"/>
  <c r="O7" i="47"/>
  <c r="P7" i="47" s="1"/>
  <c r="O6" i="47"/>
  <c r="P6" i="47"/>
  <c r="N5" i="47"/>
  <c r="M5" i="47"/>
  <c r="L5" i="47"/>
  <c r="L31" i="47" s="1"/>
  <c r="K5" i="47"/>
  <c r="K31" i="47" s="1"/>
  <c r="J5" i="47"/>
  <c r="I5" i="47"/>
  <c r="I31" i="47" s="1"/>
  <c r="H5" i="47"/>
  <c r="H31" i="47" s="1"/>
  <c r="G5" i="47"/>
  <c r="G31" i="47" s="1"/>
  <c r="F5" i="47"/>
  <c r="F31" i="47" s="1"/>
  <c r="E5" i="47"/>
  <c r="E31" i="47" s="1"/>
  <c r="D5" i="47"/>
  <c r="O5" i="47" s="1"/>
  <c r="P5" i="47" s="1"/>
  <c r="E32" i="46"/>
  <c r="F32" i="46"/>
  <c r="N31" i="46"/>
  <c r="O31" i="46"/>
  <c r="N30" i="46"/>
  <c r="O30" i="46"/>
  <c r="N29" i="46"/>
  <c r="O29" i="46" s="1"/>
  <c r="M28" i="46"/>
  <c r="L28" i="46"/>
  <c r="K28" i="46"/>
  <c r="J28" i="46"/>
  <c r="I28" i="46"/>
  <c r="H28" i="46"/>
  <c r="G28" i="46"/>
  <c r="N28" i="46" s="1"/>
  <c r="O28" i="46" s="1"/>
  <c r="F28" i="46"/>
  <c r="E28" i="46"/>
  <c r="D28" i="46"/>
  <c r="N27" i="46"/>
  <c r="O27" i="46" s="1"/>
  <c r="M26" i="46"/>
  <c r="L26" i="46"/>
  <c r="K26" i="46"/>
  <c r="J26" i="46"/>
  <c r="I26" i="46"/>
  <c r="H26" i="46"/>
  <c r="H32" i="46" s="1"/>
  <c r="G26" i="46"/>
  <c r="N26" i="46" s="1"/>
  <c r="O26" i="46" s="1"/>
  <c r="F26" i="46"/>
  <c r="E26" i="46"/>
  <c r="D26" i="46"/>
  <c r="N25" i="46"/>
  <c r="O25" i="46"/>
  <c r="N24" i="46"/>
  <c r="O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/>
  <c r="N19" i="46"/>
  <c r="O19" i="46"/>
  <c r="N18" i="46"/>
  <c r="O18" i="46"/>
  <c r="M17" i="46"/>
  <c r="L17" i="46"/>
  <c r="K17" i="46"/>
  <c r="J17" i="46"/>
  <c r="I17" i="46"/>
  <c r="H17" i="46"/>
  <c r="G17" i="46"/>
  <c r="N17" i="46" s="1"/>
  <c r="O17" i="46" s="1"/>
  <c r="F17" i="46"/>
  <c r="E17" i="46"/>
  <c r="D17" i="46"/>
  <c r="N16" i="46"/>
  <c r="O16" i="46"/>
  <c r="N15" i="46"/>
  <c r="O15" i="46" s="1"/>
  <c r="N14" i="46"/>
  <c r="O14" i="46"/>
  <c r="N13" i="46"/>
  <c r="O13" i="46"/>
  <c r="M12" i="46"/>
  <c r="L12" i="46"/>
  <c r="K12" i="46"/>
  <c r="J12" i="46"/>
  <c r="I12" i="46"/>
  <c r="I32" i="46" s="1"/>
  <c r="H12" i="46"/>
  <c r="G12" i="46"/>
  <c r="F12" i="46"/>
  <c r="E12" i="46"/>
  <c r="N12" i="46" s="1"/>
  <c r="O12" i="46" s="1"/>
  <c r="D12" i="46"/>
  <c r="N11" i="46"/>
  <c r="O11" i="46"/>
  <c r="N10" i="46"/>
  <c r="O10" i="46"/>
  <c r="N9" i="46"/>
  <c r="O9" i="46" s="1"/>
  <c r="N8" i="46"/>
  <c r="O8" i="46"/>
  <c r="N7" i="46"/>
  <c r="O7" i="46"/>
  <c r="N6" i="46"/>
  <c r="O6" i="46"/>
  <c r="M5" i="46"/>
  <c r="N5" i="46" s="1"/>
  <c r="O5" i="46" s="1"/>
  <c r="L5" i="46"/>
  <c r="L32" i="46" s="1"/>
  <c r="K5" i="46"/>
  <c r="K32" i="46" s="1"/>
  <c r="J5" i="46"/>
  <c r="J32" i="46" s="1"/>
  <c r="I5" i="46"/>
  <c r="H5" i="46"/>
  <c r="G5" i="46"/>
  <c r="F5" i="46"/>
  <c r="E5" i="46"/>
  <c r="D5" i="46"/>
  <c r="D32" i="46" s="1"/>
  <c r="F29" i="45"/>
  <c r="G29" i="45"/>
  <c r="D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7" i="45" s="1"/>
  <c r="O27" i="45" s="1"/>
  <c r="N26" i="45"/>
  <c r="O26" i="45" s="1"/>
  <c r="N25" i="45"/>
  <c r="O25" i="45"/>
  <c r="N24" i="45"/>
  <c r="O24" i="45"/>
  <c r="M23" i="45"/>
  <c r="L23" i="45"/>
  <c r="K23" i="45"/>
  <c r="N23" i="45" s="1"/>
  <c r="O23" i="45" s="1"/>
  <c r="J23" i="45"/>
  <c r="I23" i="45"/>
  <c r="H23" i="45"/>
  <c r="G23" i="45"/>
  <c r="F23" i="45"/>
  <c r="E23" i="45"/>
  <c r="D23" i="45"/>
  <c r="N22" i="45"/>
  <c r="O22" i="45"/>
  <c r="N21" i="45"/>
  <c r="O21" i="45"/>
  <c r="N20" i="45"/>
  <c r="O20" i="45" s="1"/>
  <c r="N19" i="45"/>
  <c r="O19" i="45"/>
  <c r="N18" i="45"/>
  <c r="O18" i="45"/>
  <c r="M17" i="45"/>
  <c r="L17" i="45"/>
  <c r="K17" i="45"/>
  <c r="J17" i="45"/>
  <c r="I17" i="45"/>
  <c r="H17" i="45"/>
  <c r="G17" i="45"/>
  <c r="F17" i="45"/>
  <c r="E17" i="45"/>
  <c r="N17" i="45" s="1"/>
  <c r="O17" i="45" s="1"/>
  <c r="D17" i="45"/>
  <c r="N16" i="45"/>
  <c r="O16" i="45"/>
  <c r="N15" i="45"/>
  <c r="O15" i="45"/>
  <c r="N14" i="45"/>
  <c r="O14" i="45" s="1"/>
  <c r="N13" i="45"/>
  <c r="O13" i="45"/>
  <c r="M12" i="45"/>
  <c r="L12" i="45"/>
  <c r="K12" i="45"/>
  <c r="J12" i="45"/>
  <c r="J29" i="45" s="1"/>
  <c r="I12" i="45"/>
  <c r="N12" i="45" s="1"/>
  <c r="O12" i="45" s="1"/>
  <c r="H12" i="45"/>
  <c r="G12" i="45"/>
  <c r="F12" i="45"/>
  <c r="E12" i="45"/>
  <c r="D12" i="45"/>
  <c r="N11" i="45"/>
  <c r="O11" i="45" s="1"/>
  <c r="N10" i="45"/>
  <c r="O10" i="45"/>
  <c r="N9" i="45"/>
  <c r="O9" i="45"/>
  <c r="N8" i="45"/>
  <c r="O8" i="45" s="1"/>
  <c r="N7" i="45"/>
  <c r="O7" i="45"/>
  <c r="N6" i="45"/>
  <c r="O6" i="45"/>
  <c r="M5" i="45"/>
  <c r="M29" i="45" s="1"/>
  <c r="L5" i="45"/>
  <c r="L29" i="45" s="1"/>
  <c r="K5" i="45"/>
  <c r="K29" i="45" s="1"/>
  <c r="J5" i="45"/>
  <c r="I5" i="45"/>
  <c r="H5" i="45"/>
  <c r="H29" i="45" s="1"/>
  <c r="G5" i="45"/>
  <c r="F5" i="45"/>
  <c r="E5" i="45"/>
  <c r="E29" i="45" s="1"/>
  <c r="D5" i="45"/>
  <c r="D31" i="44"/>
  <c r="N30" i="44"/>
  <c r="O30" i="44"/>
  <c r="M29" i="44"/>
  <c r="L29" i="44"/>
  <c r="K29" i="44"/>
  <c r="J29" i="44"/>
  <c r="I29" i="44"/>
  <c r="H29" i="44"/>
  <c r="G29" i="44"/>
  <c r="N29" i="44" s="1"/>
  <c r="O29" i="44" s="1"/>
  <c r="F29" i="44"/>
  <c r="E29" i="44"/>
  <c r="D29" i="44"/>
  <c r="N28" i="44"/>
  <c r="O28" i="44"/>
  <c r="M27" i="44"/>
  <c r="L27" i="44"/>
  <c r="K27" i="44"/>
  <c r="J27" i="44"/>
  <c r="I27" i="44"/>
  <c r="H27" i="44"/>
  <c r="G27" i="44"/>
  <c r="F27" i="44"/>
  <c r="E27" i="44"/>
  <c r="N27" i="44" s="1"/>
  <c r="O27" i="44" s="1"/>
  <c r="D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/>
  <c r="N20" i="44"/>
  <c r="O20" i="44"/>
  <c r="N19" i="44"/>
  <c r="O19" i="44" s="1"/>
  <c r="N18" i="44"/>
  <c r="O18" i="44"/>
  <c r="M17" i="44"/>
  <c r="L17" i="44"/>
  <c r="K17" i="44"/>
  <c r="J17" i="44"/>
  <c r="I17" i="44"/>
  <c r="N17" i="44" s="1"/>
  <c r="O17" i="44" s="1"/>
  <c r="H17" i="44"/>
  <c r="G17" i="44"/>
  <c r="F17" i="44"/>
  <c r="E17" i="44"/>
  <c r="D17" i="44"/>
  <c r="N16" i="44"/>
  <c r="O16" i="44" s="1"/>
  <c r="N15" i="44"/>
  <c r="O15" i="44"/>
  <c r="N14" i="44"/>
  <c r="O14" i="44"/>
  <c r="N13" i="44"/>
  <c r="O13" i="44" s="1"/>
  <c r="M12" i="44"/>
  <c r="L12" i="44"/>
  <c r="K12" i="44"/>
  <c r="J12" i="44"/>
  <c r="I12" i="44"/>
  <c r="H12" i="44"/>
  <c r="H31" i="44" s="1"/>
  <c r="G12" i="44"/>
  <c r="F12" i="44"/>
  <c r="E12" i="44"/>
  <c r="N12" i="44" s="1"/>
  <c r="O12" i="44" s="1"/>
  <c r="D12" i="44"/>
  <c r="N11" i="44"/>
  <c r="O11" i="44" s="1"/>
  <c r="N10" i="44"/>
  <c r="O10" i="44" s="1"/>
  <c r="N9" i="44"/>
  <c r="O9" i="44"/>
  <c r="N8" i="44"/>
  <c r="O8" i="44"/>
  <c r="N7" i="44"/>
  <c r="O7" i="44" s="1"/>
  <c r="N6" i="44"/>
  <c r="O6" i="44"/>
  <c r="M5" i="44"/>
  <c r="M31" i="44" s="1"/>
  <c r="L5" i="44"/>
  <c r="L31" i="44" s="1"/>
  <c r="K5" i="44"/>
  <c r="K31" i="44" s="1"/>
  <c r="J5" i="44"/>
  <c r="J31" i="44" s="1"/>
  <c r="I5" i="44"/>
  <c r="N5" i="44" s="1"/>
  <c r="O5" i="44" s="1"/>
  <c r="H5" i="44"/>
  <c r="G5" i="44"/>
  <c r="G31" i="44" s="1"/>
  <c r="F5" i="44"/>
  <c r="F31" i="44" s="1"/>
  <c r="E5" i="44"/>
  <c r="E31" i="44" s="1"/>
  <c r="D5" i="44"/>
  <c r="N29" i="43"/>
  <c r="O29" i="43"/>
  <c r="M28" i="43"/>
  <c r="L28" i="43"/>
  <c r="K28" i="43"/>
  <c r="J28" i="43"/>
  <c r="I28" i="43"/>
  <c r="H28" i="43"/>
  <c r="G28" i="43"/>
  <c r="F28" i="43"/>
  <c r="E28" i="43"/>
  <c r="D28" i="43"/>
  <c r="N27" i="43"/>
  <c r="O27" i="43"/>
  <c r="M26" i="43"/>
  <c r="L26" i="43"/>
  <c r="K26" i="43"/>
  <c r="J26" i="43"/>
  <c r="I26" i="43"/>
  <c r="H26" i="43"/>
  <c r="G26" i="43"/>
  <c r="F26" i="43"/>
  <c r="E26" i="43"/>
  <c r="D26" i="43"/>
  <c r="N26" i="43" s="1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/>
  <c r="M21" i="43"/>
  <c r="L21" i="43"/>
  <c r="K21" i="43"/>
  <c r="J21" i="43"/>
  <c r="I21" i="43"/>
  <c r="H21" i="43"/>
  <c r="G21" i="43"/>
  <c r="N21" i="43" s="1"/>
  <c r="O21" i="43" s="1"/>
  <c r="F21" i="43"/>
  <c r="E21" i="43"/>
  <c r="D21" i="43"/>
  <c r="N20" i="43"/>
  <c r="O20" i="43" s="1"/>
  <c r="N19" i="43"/>
  <c r="O19" i="43"/>
  <c r="N18" i="43"/>
  <c r="O18" i="43"/>
  <c r="N17" i="43"/>
  <c r="O17" i="43" s="1"/>
  <c r="M16" i="43"/>
  <c r="L16" i="43"/>
  <c r="K16" i="43"/>
  <c r="J16" i="43"/>
  <c r="I16" i="43"/>
  <c r="H16" i="43"/>
  <c r="G16" i="43"/>
  <c r="N16" i="43" s="1"/>
  <c r="O16" i="43" s="1"/>
  <c r="F16" i="43"/>
  <c r="E16" i="43"/>
  <c r="D16" i="43"/>
  <c r="N15" i="43"/>
  <c r="O15" i="43"/>
  <c r="N14" i="43"/>
  <c r="O14" i="43" s="1"/>
  <c r="N13" i="43"/>
  <c r="O13" i="43"/>
  <c r="M12" i="43"/>
  <c r="L12" i="43"/>
  <c r="K12" i="43"/>
  <c r="K30" i="43" s="1"/>
  <c r="J12" i="43"/>
  <c r="I12" i="43"/>
  <c r="H12" i="43"/>
  <c r="G12" i="43"/>
  <c r="F12" i="43"/>
  <c r="E12" i="43"/>
  <c r="D12" i="43"/>
  <c r="N12" i="43" s="1"/>
  <c r="O12" i="43" s="1"/>
  <c r="N11" i="43"/>
  <c r="O11" i="43" s="1"/>
  <c r="N10" i="43"/>
  <c r="O10" i="43" s="1"/>
  <c r="N9" i="43"/>
  <c r="O9" i="43"/>
  <c r="N8" i="43"/>
  <c r="O8" i="43" s="1"/>
  <c r="N7" i="43"/>
  <c r="O7" i="43"/>
  <c r="N6" i="43"/>
  <c r="O6" i="43"/>
  <c r="M5" i="43"/>
  <c r="M30" i="43" s="1"/>
  <c r="L5" i="43"/>
  <c r="L30" i="43" s="1"/>
  <c r="K5" i="43"/>
  <c r="J5" i="43"/>
  <c r="J30" i="43" s="1"/>
  <c r="I5" i="43"/>
  <c r="I30" i="43" s="1"/>
  <c r="H5" i="43"/>
  <c r="H30" i="43" s="1"/>
  <c r="G5" i="43"/>
  <c r="G30" i="43" s="1"/>
  <c r="F5" i="43"/>
  <c r="F30" i="43" s="1"/>
  <c r="E5" i="43"/>
  <c r="E30" i="43" s="1"/>
  <c r="D5" i="43"/>
  <c r="N30" i="42"/>
  <c r="O30" i="42" s="1"/>
  <c r="M29" i="42"/>
  <c r="L29" i="42"/>
  <c r="K29" i="42"/>
  <c r="J29" i="42"/>
  <c r="I29" i="42"/>
  <c r="H29" i="42"/>
  <c r="G29" i="42"/>
  <c r="F29" i="42"/>
  <c r="E29" i="42"/>
  <c r="N29" i="42" s="1"/>
  <c r="O29" i="42" s="1"/>
  <c r="D29" i="42"/>
  <c r="N28" i="42"/>
  <c r="O28" i="42"/>
  <c r="M27" i="42"/>
  <c r="L27" i="42"/>
  <c r="K27" i="42"/>
  <c r="J27" i="42"/>
  <c r="I27" i="42"/>
  <c r="H27" i="42"/>
  <c r="G27" i="42"/>
  <c r="F27" i="42"/>
  <c r="E27" i="42"/>
  <c r="D27" i="42"/>
  <c r="N27" i="42" s="1"/>
  <c r="O27" i="42" s="1"/>
  <c r="N26" i="42"/>
  <c r="O26" i="42"/>
  <c r="M25" i="42"/>
  <c r="L25" i="42"/>
  <c r="K25" i="42"/>
  <c r="N25" i="42" s="1"/>
  <c r="O25" i="42" s="1"/>
  <c r="J25" i="42"/>
  <c r="I25" i="42"/>
  <c r="H25" i="42"/>
  <c r="G25" i="42"/>
  <c r="F25" i="42"/>
  <c r="E25" i="42"/>
  <c r="D25" i="42"/>
  <c r="N24" i="42"/>
  <c r="O24" i="42"/>
  <c r="N23" i="42"/>
  <c r="O23" i="42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 s="1"/>
  <c r="N20" i="42"/>
  <c r="O20" i="42"/>
  <c r="N19" i="42"/>
  <c r="O19" i="42" s="1"/>
  <c r="N18" i="42"/>
  <c r="O18" i="42"/>
  <c r="M17" i="42"/>
  <c r="L17" i="42"/>
  <c r="K17" i="42"/>
  <c r="J17" i="42"/>
  <c r="I17" i="42"/>
  <c r="H17" i="42"/>
  <c r="G17" i="42"/>
  <c r="F17" i="42"/>
  <c r="E17" i="42"/>
  <c r="D17" i="42"/>
  <c r="N17" i="42" s="1"/>
  <c r="O17" i="42" s="1"/>
  <c r="N16" i="42"/>
  <c r="O16" i="42" s="1"/>
  <c r="N15" i="42"/>
  <c r="O15" i="42" s="1"/>
  <c r="N14" i="42"/>
  <c r="O14" i="42"/>
  <c r="N13" i="42"/>
  <c r="O13" i="42" s="1"/>
  <c r="M12" i="42"/>
  <c r="L12" i="42"/>
  <c r="K12" i="42"/>
  <c r="J12" i="42"/>
  <c r="I12" i="42"/>
  <c r="I31" i="42" s="1"/>
  <c r="H12" i="42"/>
  <c r="G12" i="42"/>
  <c r="F12" i="42"/>
  <c r="E12" i="42"/>
  <c r="D12" i="42"/>
  <c r="N12" i="42" s="1"/>
  <c r="O12" i="42" s="1"/>
  <c r="N11" i="42"/>
  <c r="O11" i="42"/>
  <c r="N10" i="42"/>
  <c r="O10" i="42" s="1"/>
  <c r="N9" i="42"/>
  <c r="O9" i="42" s="1"/>
  <c r="N8" i="42"/>
  <c r="O8" i="42"/>
  <c r="N7" i="42"/>
  <c r="O7" i="42" s="1"/>
  <c r="N6" i="42"/>
  <c r="O6" i="42"/>
  <c r="M5" i="42"/>
  <c r="M31" i="42" s="1"/>
  <c r="L5" i="42"/>
  <c r="L31" i="42" s="1"/>
  <c r="K5" i="42"/>
  <c r="K31" i="42" s="1"/>
  <c r="J5" i="42"/>
  <c r="J31" i="42" s="1"/>
  <c r="I5" i="42"/>
  <c r="H5" i="42"/>
  <c r="H31" i="42" s="1"/>
  <c r="G5" i="42"/>
  <c r="G31" i="42" s="1"/>
  <c r="F5" i="42"/>
  <c r="F31" i="42" s="1"/>
  <c r="E5" i="42"/>
  <c r="E31" i="42" s="1"/>
  <c r="D5" i="42"/>
  <c r="D31" i="42" s="1"/>
  <c r="E29" i="41"/>
  <c r="N28" i="41"/>
  <c r="O28" i="41"/>
  <c r="M27" i="41"/>
  <c r="L27" i="41"/>
  <c r="K27" i="41"/>
  <c r="J27" i="41"/>
  <c r="I27" i="41"/>
  <c r="H27" i="41"/>
  <c r="G27" i="41"/>
  <c r="F27" i="41"/>
  <c r="E27" i="41"/>
  <c r="N27" i="41" s="1"/>
  <c r="O27" i="41" s="1"/>
  <c r="D27" i="41"/>
  <c r="N26" i="41"/>
  <c r="O26" i="41" s="1"/>
  <c r="M25" i="41"/>
  <c r="L25" i="41"/>
  <c r="K25" i="41"/>
  <c r="J25" i="41"/>
  <c r="I25" i="41"/>
  <c r="H25" i="41"/>
  <c r="G25" i="41"/>
  <c r="F25" i="41"/>
  <c r="E25" i="41"/>
  <c r="N25" i="41" s="1"/>
  <c r="O25" i="41" s="1"/>
  <c r="D25" i="41"/>
  <c r="N24" i="41"/>
  <c r="O24" i="41"/>
  <c r="N23" i="41"/>
  <c r="O23" i="41"/>
  <c r="M22" i="41"/>
  <c r="L22" i="41"/>
  <c r="K22" i="41"/>
  <c r="J22" i="41"/>
  <c r="I22" i="41"/>
  <c r="H22" i="41"/>
  <c r="G22" i="41"/>
  <c r="F22" i="41"/>
  <c r="E22" i="41"/>
  <c r="N22" i="41" s="1"/>
  <c r="O22" i="41" s="1"/>
  <c r="D22" i="41"/>
  <c r="N21" i="41"/>
  <c r="O21" i="41"/>
  <c r="N20" i="41"/>
  <c r="O20" i="41"/>
  <c r="N19" i="41"/>
  <c r="O19" i="41" s="1"/>
  <c r="N18" i="41"/>
  <c r="O18" i="41"/>
  <c r="M17" i="41"/>
  <c r="L17" i="41"/>
  <c r="K17" i="41"/>
  <c r="J17" i="41"/>
  <c r="I17" i="41"/>
  <c r="N17" i="41" s="1"/>
  <c r="O17" i="41" s="1"/>
  <c r="H17" i="41"/>
  <c r="G17" i="41"/>
  <c r="F17" i="41"/>
  <c r="E17" i="41"/>
  <c r="D17" i="41"/>
  <c r="N16" i="41"/>
  <c r="O16" i="41" s="1"/>
  <c r="N15" i="41"/>
  <c r="O15" i="41"/>
  <c r="N14" i="41"/>
  <c r="O14" i="41"/>
  <c r="N13" i="41"/>
  <c r="O13" i="41" s="1"/>
  <c r="M12" i="41"/>
  <c r="L12" i="41"/>
  <c r="K12" i="41"/>
  <c r="J12" i="41"/>
  <c r="I12" i="41"/>
  <c r="H12" i="41"/>
  <c r="G12" i="41"/>
  <c r="G29" i="41" s="1"/>
  <c r="F12" i="41"/>
  <c r="F29" i="41" s="1"/>
  <c r="E12" i="41"/>
  <c r="D12" i="41"/>
  <c r="N11" i="41"/>
  <c r="O11" i="41"/>
  <c r="N10" i="41"/>
  <c r="O10" i="41" s="1"/>
  <c r="N9" i="41"/>
  <c r="O9" i="41"/>
  <c r="N8" i="41"/>
  <c r="O8" i="41"/>
  <c r="N7" i="41"/>
  <c r="O7" i="41" s="1"/>
  <c r="N6" i="41"/>
  <c r="O6" i="41"/>
  <c r="M5" i="41"/>
  <c r="M29" i="41" s="1"/>
  <c r="L5" i="41"/>
  <c r="L29" i="41" s="1"/>
  <c r="K5" i="41"/>
  <c r="K29" i="41" s="1"/>
  <c r="J5" i="41"/>
  <c r="J29" i="41" s="1"/>
  <c r="I5" i="41"/>
  <c r="N5" i="41" s="1"/>
  <c r="O5" i="41" s="1"/>
  <c r="H5" i="41"/>
  <c r="H29" i="41" s="1"/>
  <c r="G5" i="41"/>
  <c r="F5" i="41"/>
  <c r="E5" i="41"/>
  <c r="D5" i="41"/>
  <c r="D29" i="41" s="1"/>
  <c r="J29" i="40"/>
  <c r="N28" i="40"/>
  <c r="O28" i="40"/>
  <c r="M27" i="40"/>
  <c r="L27" i="40"/>
  <c r="K27" i="40"/>
  <c r="N27" i="40" s="1"/>
  <c r="O27" i="40" s="1"/>
  <c r="J27" i="40"/>
  <c r="I27" i="40"/>
  <c r="H27" i="40"/>
  <c r="G27" i="40"/>
  <c r="F27" i="40"/>
  <c r="E27" i="40"/>
  <c r="D27" i="40"/>
  <c r="N26" i="40"/>
  <c r="O26" i="40"/>
  <c r="M25" i="40"/>
  <c r="L25" i="40"/>
  <c r="K25" i="40"/>
  <c r="K29" i="40" s="1"/>
  <c r="J25" i="40"/>
  <c r="I25" i="40"/>
  <c r="H25" i="40"/>
  <c r="G25" i="40"/>
  <c r="F25" i="40"/>
  <c r="E25" i="40"/>
  <c r="D25" i="40"/>
  <c r="D29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N22" i="40" s="1"/>
  <c r="O22" i="40" s="1"/>
  <c r="D22" i="40"/>
  <c r="N21" i="40"/>
  <c r="O21" i="40"/>
  <c r="N20" i="40"/>
  <c r="O20" i="40"/>
  <c r="N19" i="40"/>
  <c r="O19" i="40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7" i="40" s="1"/>
  <c r="O17" i="40" s="1"/>
  <c r="N16" i="40"/>
  <c r="O16" i="40" s="1"/>
  <c r="N15" i="40"/>
  <c r="O15" i="40"/>
  <c r="N14" i="40"/>
  <c r="O14" i="40"/>
  <c r="N13" i="40"/>
  <c r="O13" i="40"/>
  <c r="M12" i="40"/>
  <c r="L12" i="40"/>
  <c r="K12" i="40"/>
  <c r="J12" i="40"/>
  <c r="I12" i="40"/>
  <c r="H12" i="40"/>
  <c r="H29" i="40" s="1"/>
  <c r="G12" i="40"/>
  <c r="F12" i="40"/>
  <c r="E12" i="40"/>
  <c r="D12" i="40"/>
  <c r="N11" i="40"/>
  <c r="O11" i="40"/>
  <c r="N10" i="40"/>
  <c r="O10" i="40" s="1"/>
  <c r="N9" i="40"/>
  <c r="O9" i="40"/>
  <c r="N8" i="40"/>
  <c r="O8" i="40"/>
  <c r="N7" i="40"/>
  <c r="O7" i="40"/>
  <c r="N6" i="40"/>
  <c r="O6" i="40" s="1"/>
  <c r="M5" i="40"/>
  <c r="M29" i="40" s="1"/>
  <c r="L5" i="40"/>
  <c r="L29" i="40" s="1"/>
  <c r="K5" i="40"/>
  <c r="J5" i="40"/>
  <c r="I5" i="40"/>
  <c r="I29" i="40" s="1"/>
  <c r="H5" i="40"/>
  <c r="G5" i="40"/>
  <c r="G29" i="40" s="1"/>
  <c r="F5" i="40"/>
  <c r="F29" i="40" s="1"/>
  <c r="E5" i="40"/>
  <c r="D5" i="40"/>
  <c r="N5" i="40" s="1"/>
  <c r="O5" i="40" s="1"/>
  <c r="N28" i="39"/>
  <c r="O28" i="39" s="1"/>
  <c r="M27" i="39"/>
  <c r="L27" i="39"/>
  <c r="K27" i="39"/>
  <c r="J27" i="39"/>
  <c r="J29" i="39" s="1"/>
  <c r="I27" i="39"/>
  <c r="H27" i="39"/>
  <c r="H29" i="39" s="1"/>
  <c r="G27" i="39"/>
  <c r="G29" i="39" s="1"/>
  <c r="F27" i="39"/>
  <c r="E27" i="39"/>
  <c r="D27" i="39"/>
  <c r="N27" i="39" s="1"/>
  <c r="O27" i="39" s="1"/>
  <c r="N26" i="39"/>
  <c r="O26" i="39"/>
  <c r="M25" i="39"/>
  <c r="L25" i="39"/>
  <c r="K25" i="39"/>
  <c r="J25" i="39"/>
  <c r="I25" i="39"/>
  <c r="H25" i="39"/>
  <c r="G25" i="39"/>
  <c r="F25" i="39"/>
  <c r="E25" i="39"/>
  <c r="D25" i="39"/>
  <c r="N25" i="39" s="1"/>
  <c r="O25" i="39" s="1"/>
  <c r="N24" i="39"/>
  <c r="O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/>
  <c r="N20" i="39"/>
  <c r="O20" i="39"/>
  <c r="N19" i="39"/>
  <c r="O19" i="39"/>
  <c r="N18" i="39"/>
  <c r="O18" i="39" s="1"/>
  <c r="M17" i="39"/>
  <c r="L17" i="39"/>
  <c r="K17" i="39"/>
  <c r="J17" i="39"/>
  <c r="I17" i="39"/>
  <c r="N17" i="39" s="1"/>
  <c r="O17" i="39" s="1"/>
  <c r="H17" i="39"/>
  <c r="G17" i="39"/>
  <c r="F17" i="39"/>
  <c r="E17" i="39"/>
  <c r="D17" i="39"/>
  <c r="N16" i="39"/>
  <c r="O16" i="39"/>
  <c r="N15" i="39"/>
  <c r="O15" i="39"/>
  <c r="N14" i="39"/>
  <c r="O14" i="39"/>
  <c r="N13" i="39"/>
  <c r="O13" i="39" s="1"/>
  <c r="M12" i="39"/>
  <c r="M29" i="39" s="1"/>
  <c r="L12" i="39"/>
  <c r="K12" i="39"/>
  <c r="K29" i="39" s="1"/>
  <c r="J12" i="39"/>
  <c r="I12" i="39"/>
  <c r="H12" i="39"/>
  <c r="G12" i="39"/>
  <c r="F12" i="39"/>
  <c r="E12" i="39"/>
  <c r="D12" i="39"/>
  <c r="N12" i="39" s="1"/>
  <c r="O12" i="39" s="1"/>
  <c r="N11" i="39"/>
  <c r="O11" i="39" s="1"/>
  <c r="N10" i="39"/>
  <c r="O10" i="39"/>
  <c r="N9" i="39"/>
  <c r="O9" i="39"/>
  <c r="N8" i="39"/>
  <c r="O8" i="39"/>
  <c r="N7" i="39"/>
  <c r="O7" i="39" s="1"/>
  <c r="N6" i="39"/>
  <c r="O6" i="39" s="1"/>
  <c r="M5" i="39"/>
  <c r="L5" i="39"/>
  <c r="L29" i="39" s="1"/>
  <c r="K5" i="39"/>
  <c r="J5" i="39"/>
  <c r="I5" i="39"/>
  <c r="I29" i="39" s="1"/>
  <c r="H5" i="39"/>
  <c r="G5" i="39"/>
  <c r="F5" i="39"/>
  <c r="F29" i="39"/>
  <c r="E5" i="39"/>
  <c r="E29" i="39" s="1"/>
  <c r="D5" i="39"/>
  <c r="D29" i="39" s="1"/>
  <c r="N30" i="38"/>
  <c r="O30" i="38"/>
  <c r="M29" i="38"/>
  <c r="L29" i="38"/>
  <c r="K29" i="38"/>
  <c r="J29" i="38"/>
  <c r="I29" i="38"/>
  <c r="H29" i="38"/>
  <c r="G29" i="38"/>
  <c r="F29" i="38"/>
  <c r="E29" i="38"/>
  <c r="D29" i="38"/>
  <c r="N28" i="38"/>
  <c r="O28" i="38"/>
  <c r="M27" i="38"/>
  <c r="L27" i="38"/>
  <c r="K27" i="38"/>
  <c r="N27" i="38" s="1"/>
  <c r="O27" i="38" s="1"/>
  <c r="J27" i="38"/>
  <c r="I27" i="38"/>
  <c r="H27" i="38"/>
  <c r="G27" i="38"/>
  <c r="F27" i="38"/>
  <c r="E27" i="38"/>
  <c r="D27" i="38"/>
  <c r="N26" i="38"/>
  <c r="O26" i="38" s="1"/>
  <c r="N25" i="38"/>
  <c r="O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 s="1"/>
  <c r="N21" i="38"/>
  <c r="O21" i="38" s="1"/>
  <c r="N20" i="38"/>
  <c r="O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 s="1"/>
  <c r="N16" i="38"/>
  <c r="O16" i="38" s="1"/>
  <c r="N15" i="38"/>
  <c r="O15" i="38"/>
  <c r="N14" i="38"/>
  <c r="O14" i="38" s="1"/>
  <c r="M13" i="38"/>
  <c r="L13" i="38"/>
  <c r="K13" i="38"/>
  <c r="J13" i="38"/>
  <c r="J31" i="38" s="1"/>
  <c r="I13" i="38"/>
  <c r="H13" i="38"/>
  <c r="G13" i="38"/>
  <c r="G31" i="38" s="1"/>
  <c r="F13" i="38"/>
  <c r="E13" i="38"/>
  <c r="N13" i="38" s="1"/>
  <c r="O13" i="38" s="1"/>
  <c r="D13" i="38"/>
  <c r="N12" i="38"/>
  <c r="O12" i="38"/>
  <c r="N11" i="38"/>
  <c r="O11" i="38" s="1"/>
  <c r="N10" i="38"/>
  <c r="O10" i="38" s="1"/>
  <c r="N9" i="38"/>
  <c r="O9" i="38"/>
  <c r="N8" i="38"/>
  <c r="O8" i="38" s="1"/>
  <c r="N7" i="38"/>
  <c r="O7" i="38"/>
  <c r="N6" i="38"/>
  <c r="O6" i="38"/>
  <c r="M5" i="38"/>
  <c r="M31" i="38"/>
  <c r="L5" i="38"/>
  <c r="L31" i="38" s="1"/>
  <c r="K5" i="38"/>
  <c r="K31" i="38" s="1"/>
  <c r="J5" i="38"/>
  <c r="I5" i="38"/>
  <c r="I31" i="38" s="1"/>
  <c r="H5" i="38"/>
  <c r="H31" i="38" s="1"/>
  <c r="G5" i="38"/>
  <c r="F5" i="38"/>
  <c r="F31" i="38"/>
  <c r="E5" i="38"/>
  <c r="E31" i="38"/>
  <c r="D5" i="38"/>
  <c r="N5" i="38" s="1"/>
  <c r="O5" i="38" s="1"/>
  <c r="D31" i="38"/>
  <c r="N28" i="37"/>
  <c r="O28" i="37"/>
  <c r="M27" i="37"/>
  <c r="L27" i="37"/>
  <c r="K27" i="37"/>
  <c r="J27" i="37"/>
  <c r="I27" i="37"/>
  <c r="H27" i="37"/>
  <c r="G27" i="37"/>
  <c r="F27" i="37"/>
  <c r="E27" i="37"/>
  <c r="D27" i="37"/>
  <c r="N27" i="37" s="1"/>
  <c r="O27" i="37" s="1"/>
  <c r="N26" i="37"/>
  <c r="O26" i="37"/>
  <c r="N25" i="37"/>
  <c r="O25" i="37"/>
  <c r="N24" i="37"/>
  <c r="O24" i="37"/>
  <c r="M23" i="37"/>
  <c r="L23" i="37"/>
  <c r="K23" i="37"/>
  <c r="J23" i="37"/>
  <c r="I23" i="37"/>
  <c r="H23" i="37"/>
  <c r="G23" i="37"/>
  <c r="F23" i="37"/>
  <c r="N23" i="37" s="1"/>
  <c r="O23" i="37" s="1"/>
  <c r="E23" i="37"/>
  <c r="D23" i="37"/>
  <c r="N22" i="37"/>
  <c r="O22" i="37"/>
  <c r="N21" i="37"/>
  <c r="O21" i="37"/>
  <c r="N20" i="37"/>
  <c r="O20" i="37"/>
  <c r="N19" i="37"/>
  <c r="O19" i="37"/>
  <c r="M18" i="37"/>
  <c r="L18" i="37"/>
  <c r="K18" i="37"/>
  <c r="J18" i="37"/>
  <c r="I18" i="37"/>
  <c r="H18" i="37"/>
  <c r="G18" i="37"/>
  <c r="F18" i="37"/>
  <c r="E18" i="37"/>
  <c r="N18" i="37" s="1"/>
  <c r="O18" i="37" s="1"/>
  <c r="D18" i="37"/>
  <c r="N17" i="37"/>
  <c r="O17" i="37" s="1"/>
  <c r="N16" i="37"/>
  <c r="O16" i="37"/>
  <c r="N15" i="37"/>
  <c r="O15" i="37" s="1"/>
  <c r="N14" i="37"/>
  <c r="O14" i="37"/>
  <c r="M13" i="37"/>
  <c r="L13" i="37"/>
  <c r="L29" i="37" s="1"/>
  <c r="K13" i="37"/>
  <c r="K29" i="37" s="1"/>
  <c r="J13" i="37"/>
  <c r="J29" i="37" s="1"/>
  <c r="I13" i="37"/>
  <c r="N13" i="37" s="1"/>
  <c r="O13" i="37" s="1"/>
  <c r="H13" i="37"/>
  <c r="G13" i="37"/>
  <c r="F13" i="37"/>
  <c r="E13" i="37"/>
  <c r="D13" i="37"/>
  <c r="N12" i="37"/>
  <c r="O12" i="37"/>
  <c r="N11" i="37"/>
  <c r="O11" i="37"/>
  <c r="N10" i="37"/>
  <c r="O10" i="37"/>
  <c r="N9" i="37"/>
  <c r="O9" i="37"/>
  <c r="N8" i="37"/>
  <c r="O8" i="37"/>
  <c r="N7" i="37"/>
  <c r="O7" i="37"/>
  <c r="N6" i="37"/>
  <c r="O6" i="37"/>
  <c r="M5" i="37"/>
  <c r="M29" i="37" s="1"/>
  <c r="L5" i="37"/>
  <c r="K5" i="37"/>
  <c r="J5" i="37"/>
  <c r="I5" i="37"/>
  <c r="I29" i="37" s="1"/>
  <c r="H5" i="37"/>
  <c r="H29" i="37"/>
  <c r="G5" i="37"/>
  <c r="G29" i="37"/>
  <c r="F5" i="37"/>
  <c r="E5" i="37"/>
  <c r="E29" i="37"/>
  <c r="D5" i="37"/>
  <c r="D29" i="37" s="1"/>
  <c r="N29" i="37" s="1"/>
  <c r="O29" i="37" s="1"/>
  <c r="N28" i="36"/>
  <c r="O28" i="36"/>
  <c r="M27" i="36"/>
  <c r="L27" i="36"/>
  <c r="K27" i="36"/>
  <c r="J27" i="36"/>
  <c r="J29" i="36" s="1"/>
  <c r="I27" i="36"/>
  <c r="H27" i="36"/>
  <c r="G27" i="36"/>
  <c r="F27" i="36"/>
  <c r="E27" i="36"/>
  <c r="D27" i="36"/>
  <c r="N27" i="36" s="1"/>
  <c r="O27" i="36" s="1"/>
  <c r="N26" i="36"/>
  <c r="O26" i="36"/>
  <c r="N25" i="36"/>
  <c r="O25" i="36"/>
  <c r="N24" i="36"/>
  <c r="O24" i="36"/>
  <c r="M23" i="36"/>
  <c r="L23" i="36"/>
  <c r="N23" i="36" s="1"/>
  <c r="O23" i="36" s="1"/>
  <c r="K23" i="36"/>
  <c r="J23" i="36"/>
  <c r="I23" i="36"/>
  <c r="H23" i="36"/>
  <c r="H29" i="36"/>
  <c r="G23" i="36"/>
  <c r="F23" i="36"/>
  <c r="E23" i="36"/>
  <c r="D23" i="36"/>
  <c r="N22" i="36"/>
  <c r="O22" i="36"/>
  <c r="N21" i="36"/>
  <c r="O21" i="36"/>
  <c r="N20" i="36"/>
  <c r="O20" i="36"/>
  <c r="N19" i="36"/>
  <c r="O19" i="36"/>
  <c r="M18" i="36"/>
  <c r="L18" i="36"/>
  <c r="N18" i="36" s="1"/>
  <c r="O18" i="36" s="1"/>
  <c r="K18" i="36"/>
  <c r="J18" i="36"/>
  <c r="I18" i="36"/>
  <c r="H18" i="36"/>
  <c r="G18" i="36"/>
  <c r="F18" i="36"/>
  <c r="E18" i="36"/>
  <c r="D18" i="36"/>
  <c r="N17" i="36"/>
  <c r="O17" i="36"/>
  <c r="N16" i="36"/>
  <c r="O16" i="36"/>
  <c r="N15" i="36"/>
  <c r="O15" i="36"/>
  <c r="N14" i="36"/>
  <c r="O14" i="36"/>
  <c r="M13" i="36"/>
  <c r="M29" i="36" s="1"/>
  <c r="L13" i="36"/>
  <c r="L29" i="36" s="1"/>
  <c r="K13" i="36"/>
  <c r="K29" i="36" s="1"/>
  <c r="J13" i="36"/>
  <c r="I13" i="36"/>
  <c r="H13" i="36"/>
  <c r="G13" i="36"/>
  <c r="F13" i="36"/>
  <c r="E13" i="36"/>
  <c r="D13" i="36"/>
  <c r="N13" i="36" s="1"/>
  <c r="O13" i="36" s="1"/>
  <c r="N12" i="36"/>
  <c r="O12" i="36"/>
  <c r="N11" i="36"/>
  <c r="O11" i="36"/>
  <c r="N10" i="36"/>
  <c r="O10" i="36"/>
  <c r="N9" i="36"/>
  <c r="O9" i="36"/>
  <c r="N8" i="36"/>
  <c r="O8" i="36" s="1"/>
  <c r="N7" i="36"/>
  <c r="O7" i="36"/>
  <c r="N6" i="36"/>
  <c r="O6" i="36" s="1"/>
  <c r="M5" i="36"/>
  <c r="L5" i="36"/>
  <c r="K5" i="36"/>
  <c r="J5" i="36"/>
  <c r="I5" i="36"/>
  <c r="I29" i="36" s="1"/>
  <c r="H5" i="36"/>
  <c r="G5" i="36"/>
  <c r="G29" i="36"/>
  <c r="F5" i="36"/>
  <c r="F29" i="36"/>
  <c r="E5" i="36"/>
  <c r="N5" i="36" s="1"/>
  <c r="O5" i="36" s="1"/>
  <c r="E29" i="36"/>
  <c r="D5" i="36"/>
  <c r="N28" i="35"/>
  <c r="O28" i="35"/>
  <c r="M27" i="35"/>
  <c r="M29" i="35" s="1"/>
  <c r="L27" i="35"/>
  <c r="K27" i="35"/>
  <c r="J27" i="35"/>
  <c r="I27" i="35"/>
  <c r="H27" i="35"/>
  <c r="G27" i="35"/>
  <c r="F27" i="35"/>
  <c r="E27" i="35"/>
  <c r="D27" i="35"/>
  <c r="N27" i="35"/>
  <c r="O27" i="35"/>
  <c r="N26" i="35"/>
  <c r="O26" i="35"/>
  <c r="N25" i="35"/>
  <c r="O25" i="35" s="1"/>
  <c r="N24" i="35"/>
  <c r="O24" i="35" s="1"/>
  <c r="M23" i="35"/>
  <c r="L23" i="35"/>
  <c r="K23" i="35"/>
  <c r="J23" i="35"/>
  <c r="I23" i="35"/>
  <c r="H23" i="35"/>
  <c r="G23" i="35"/>
  <c r="G29" i="35" s="1"/>
  <c r="F23" i="35"/>
  <c r="E23" i="35"/>
  <c r="N23" i="35" s="1"/>
  <c r="O23" i="35" s="1"/>
  <c r="D23" i="35"/>
  <c r="N22" i="35"/>
  <c r="O22" i="35"/>
  <c r="N21" i="35"/>
  <c r="O21" i="35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N18" i="35"/>
  <c r="O18" i="35" s="1"/>
  <c r="E18" i="35"/>
  <c r="D18" i="35"/>
  <c r="N17" i="35"/>
  <c r="O17" i="35"/>
  <c r="N16" i="35"/>
  <c r="O16" i="35"/>
  <c r="N15" i="35"/>
  <c r="O15" i="35" s="1"/>
  <c r="N14" i="35"/>
  <c r="O14" i="35" s="1"/>
  <c r="M13" i="35"/>
  <c r="L13" i="35"/>
  <c r="K13" i="35"/>
  <c r="K29" i="35" s="1"/>
  <c r="J13" i="35"/>
  <c r="I13" i="35"/>
  <c r="H13" i="35"/>
  <c r="G13" i="35"/>
  <c r="F13" i="35"/>
  <c r="E13" i="35"/>
  <c r="E29" i="35" s="1"/>
  <c r="D13" i="35"/>
  <c r="N13" i="35" s="1"/>
  <c r="O13" i="35" s="1"/>
  <c r="N12" i="35"/>
  <c r="O12" i="35"/>
  <c r="N11" i="35"/>
  <c r="O11" i="35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L29" i="35" s="1"/>
  <c r="K5" i="35"/>
  <c r="J5" i="35"/>
  <c r="J29" i="35" s="1"/>
  <c r="I5" i="35"/>
  <c r="I29" i="35"/>
  <c r="H5" i="35"/>
  <c r="H29" i="35"/>
  <c r="G5" i="35"/>
  <c r="F5" i="35"/>
  <c r="F29" i="35" s="1"/>
  <c r="E5" i="35"/>
  <c r="N5" i="35" s="1"/>
  <c r="O5" i="35" s="1"/>
  <c r="D5" i="35"/>
  <c r="N28" i="34"/>
  <c r="O28" i="34"/>
  <c r="M27" i="34"/>
  <c r="L27" i="34"/>
  <c r="K27" i="34"/>
  <c r="J27" i="34"/>
  <c r="I27" i="34"/>
  <c r="H27" i="34"/>
  <c r="G27" i="34"/>
  <c r="G29" i="34" s="1"/>
  <c r="F27" i="34"/>
  <c r="E27" i="34"/>
  <c r="N27" i="34" s="1"/>
  <c r="O27" i="34" s="1"/>
  <c r="D27" i="34"/>
  <c r="N26" i="34"/>
  <c r="O26" i="34" s="1"/>
  <c r="N25" i="34"/>
  <c r="O25" i="34"/>
  <c r="N24" i="34"/>
  <c r="O24" i="34" s="1"/>
  <c r="M23" i="34"/>
  <c r="L23" i="34"/>
  <c r="K23" i="34"/>
  <c r="J23" i="34"/>
  <c r="I23" i="34"/>
  <c r="H23" i="34"/>
  <c r="G23" i="34"/>
  <c r="F23" i="34"/>
  <c r="F29" i="34" s="1"/>
  <c r="E23" i="34"/>
  <c r="D23" i="34"/>
  <c r="N23" i="34" s="1"/>
  <c r="O23" i="34" s="1"/>
  <c r="N22" i="34"/>
  <c r="O22" i="34" s="1"/>
  <c r="N21" i="34"/>
  <c r="O21" i="34"/>
  <c r="N20" i="34"/>
  <c r="O20" i="34" s="1"/>
  <c r="N19" i="34"/>
  <c r="O19" i="34"/>
  <c r="M18" i="34"/>
  <c r="L18" i="34"/>
  <c r="K18" i="34"/>
  <c r="J18" i="34"/>
  <c r="I18" i="34"/>
  <c r="H18" i="34"/>
  <c r="G18" i="34"/>
  <c r="F18" i="34"/>
  <c r="E18" i="34"/>
  <c r="D18" i="34"/>
  <c r="N18" i="34"/>
  <c r="O18" i="34"/>
  <c r="N17" i="34"/>
  <c r="O17" i="34"/>
  <c r="N16" i="34"/>
  <c r="O16" i="34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D13" i="34"/>
  <c r="D29" i="34" s="1"/>
  <c r="N12" i="34"/>
  <c r="O12" i="34"/>
  <c r="N11" i="34"/>
  <c r="O11" i="34"/>
  <c r="N10" i="34"/>
  <c r="O10" i="34" s="1"/>
  <c r="N9" i="34"/>
  <c r="O9" i="34"/>
  <c r="N8" i="34"/>
  <c r="O8" i="34" s="1"/>
  <c r="N7" i="34"/>
  <c r="O7" i="34"/>
  <c r="N6" i="34"/>
  <c r="O6" i="34"/>
  <c r="M5" i="34"/>
  <c r="M29" i="34"/>
  <c r="L5" i="34"/>
  <c r="L29" i="34"/>
  <c r="K5" i="34"/>
  <c r="K29" i="34"/>
  <c r="J5" i="34"/>
  <c r="J29" i="34" s="1"/>
  <c r="I5" i="34"/>
  <c r="I29" i="34" s="1"/>
  <c r="H5" i="34"/>
  <c r="H29" i="34" s="1"/>
  <c r="G5" i="34"/>
  <c r="F5" i="34"/>
  <c r="N5" i="34" s="1"/>
  <c r="O5" i="34" s="1"/>
  <c r="E5" i="34"/>
  <c r="E29" i="34" s="1"/>
  <c r="D5" i="34"/>
  <c r="E31" i="33"/>
  <c r="E33" i="33" s="1"/>
  <c r="F31" i="33"/>
  <c r="G31" i="33"/>
  <c r="H31" i="33"/>
  <c r="I31" i="33"/>
  <c r="J31" i="33"/>
  <c r="K31" i="33"/>
  <c r="L31" i="33"/>
  <c r="M31" i="33"/>
  <c r="D31" i="33"/>
  <c r="N31" i="33" s="1"/>
  <c r="O31" i="33" s="1"/>
  <c r="E29" i="33"/>
  <c r="F29" i="33"/>
  <c r="G29" i="33"/>
  <c r="H29" i="33"/>
  <c r="I29" i="33"/>
  <c r="J29" i="33"/>
  <c r="K29" i="33"/>
  <c r="N29" i="33" s="1"/>
  <c r="O29" i="33" s="1"/>
  <c r="L29" i="33"/>
  <c r="M29" i="33"/>
  <c r="E27" i="33"/>
  <c r="F27" i="33"/>
  <c r="G27" i="33"/>
  <c r="H27" i="33"/>
  <c r="I27" i="33"/>
  <c r="J27" i="33"/>
  <c r="K27" i="33"/>
  <c r="L27" i="33"/>
  <c r="M27" i="33"/>
  <c r="E23" i="33"/>
  <c r="N23" i="33" s="1"/>
  <c r="O23" i="33" s="1"/>
  <c r="F23" i="33"/>
  <c r="G23" i="33"/>
  <c r="H23" i="33"/>
  <c r="I23" i="33"/>
  <c r="J23" i="33"/>
  <c r="K23" i="33"/>
  <c r="L23" i="33"/>
  <c r="M23" i="33"/>
  <c r="E18" i="33"/>
  <c r="F18" i="33"/>
  <c r="G18" i="33"/>
  <c r="H18" i="33"/>
  <c r="N18" i="33" s="1"/>
  <c r="O18" i="33" s="1"/>
  <c r="I18" i="33"/>
  <c r="J18" i="33"/>
  <c r="J33" i="33" s="1"/>
  <c r="K18" i="33"/>
  <c r="K33" i="33" s="1"/>
  <c r="L18" i="33"/>
  <c r="M18" i="33"/>
  <c r="E13" i="33"/>
  <c r="F13" i="33"/>
  <c r="G13" i="33"/>
  <c r="N13" i="33" s="1"/>
  <c r="O13" i="33" s="1"/>
  <c r="H13" i="33"/>
  <c r="I13" i="33"/>
  <c r="J13" i="33"/>
  <c r="K13" i="33"/>
  <c r="L13" i="33"/>
  <c r="L33" i="33" s="1"/>
  <c r="M13" i="33"/>
  <c r="M33" i="33" s="1"/>
  <c r="E5" i="33"/>
  <c r="F5" i="33"/>
  <c r="F33" i="33" s="1"/>
  <c r="G5" i="33"/>
  <c r="G33" i="33"/>
  <c r="H5" i="33"/>
  <c r="H33" i="33" s="1"/>
  <c r="I5" i="33"/>
  <c r="I33" i="33" s="1"/>
  <c r="J5" i="33"/>
  <c r="K5" i="33"/>
  <c r="L5" i="33"/>
  <c r="M5" i="33"/>
  <c r="D29" i="33"/>
  <c r="D23" i="33"/>
  <c r="D18" i="33"/>
  <c r="D13" i="33"/>
  <c r="D5" i="33"/>
  <c r="D33" i="33" s="1"/>
  <c r="N32" i="33"/>
  <c r="O32" i="33"/>
  <c r="N30" i="33"/>
  <c r="O30" i="33" s="1"/>
  <c r="D27" i="33"/>
  <c r="N27" i="33" s="1"/>
  <c r="O27" i="33" s="1"/>
  <c r="N28" i="33"/>
  <c r="O28" i="33"/>
  <c r="N25" i="33"/>
  <c r="O25" i="33" s="1"/>
  <c r="N26" i="33"/>
  <c r="O26" i="33"/>
  <c r="N24" i="33"/>
  <c r="O24" i="33"/>
  <c r="N15" i="33"/>
  <c r="O15" i="33"/>
  <c r="N16" i="33"/>
  <c r="O16" i="33"/>
  <c r="N17" i="33"/>
  <c r="O17" i="33"/>
  <c r="N7" i="33"/>
  <c r="O7" i="33"/>
  <c r="N8" i="33"/>
  <c r="O8" i="33"/>
  <c r="N9" i="33"/>
  <c r="O9" i="33" s="1"/>
  <c r="N10" i="33"/>
  <c r="O10" i="33"/>
  <c r="N11" i="33"/>
  <c r="O11" i="33" s="1"/>
  <c r="N12" i="33"/>
  <c r="O12" i="33"/>
  <c r="N6" i="33"/>
  <c r="O6" i="33"/>
  <c r="N19" i="33"/>
  <c r="O19" i="33"/>
  <c r="N20" i="33"/>
  <c r="O20" i="33"/>
  <c r="N21" i="33"/>
  <c r="O21" i="33"/>
  <c r="N22" i="33"/>
  <c r="O22" i="33"/>
  <c r="N14" i="33"/>
  <c r="O14" i="33"/>
  <c r="F29" i="37"/>
  <c r="N29" i="38"/>
  <c r="O29" i="38" s="1"/>
  <c r="D29" i="35"/>
  <c r="N12" i="40"/>
  <c r="O12" i="40" s="1"/>
  <c r="N24" i="43"/>
  <c r="O24" i="43"/>
  <c r="N28" i="43"/>
  <c r="O28" i="43" s="1"/>
  <c r="N25" i="44"/>
  <c r="O25" i="44"/>
  <c r="N22" i="44"/>
  <c r="O22" i="44" s="1"/>
  <c r="N22" i="46"/>
  <c r="O22" i="46" s="1"/>
  <c r="O23" i="47"/>
  <c r="P23" i="47" s="1"/>
  <c r="O27" i="48" l="1"/>
  <c r="P27" i="48" s="1"/>
  <c r="O23" i="48"/>
  <c r="P23" i="48" s="1"/>
  <c r="O18" i="48"/>
  <c r="P18" i="48" s="1"/>
  <c r="O12" i="48"/>
  <c r="P12" i="48" s="1"/>
  <c r="O5" i="48"/>
  <c r="P5" i="48" s="1"/>
  <c r="N29" i="39"/>
  <c r="O29" i="39" s="1"/>
  <c r="N29" i="34"/>
  <c r="O29" i="34" s="1"/>
  <c r="N29" i="35"/>
  <c r="O29" i="35" s="1"/>
  <c r="N31" i="44"/>
  <c r="O31" i="44" s="1"/>
  <c r="N31" i="38"/>
  <c r="O31" i="38" s="1"/>
  <c r="N33" i="33"/>
  <c r="O33" i="33" s="1"/>
  <c r="N31" i="42"/>
  <c r="O31" i="42" s="1"/>
  <c r="N25" i="40"/>
  <c r="O25" i="40" s="1"/>
  <c r="N13" i="34"/>
  <c r="O13" i="34" s="1"/>
  <c r="D30" i="43"/>
  <c r="N30" i="43" s="1"/>
  <c r="O30" i="43" s="1"/>
  <c r="N5" i="42"/>
  <c r="O5" i="42" s="1"/>
  <c r="D29" i="36"/>
  <c r="N29" i="36" s="1"/>
  <c r="O29" i="36" s="1"/>
  <c r="I29" i="45"/>
  <c r="N29" i="45" s="1"/>
  <c r="O29" i="45" s="1"/>
  <c r="N5" i="45"/>
  <c r="O5" i="45" s="1"/>
  <c r="N5" i="33"/>
  <c r="O5" i="33" s="1"/>
  <c r="N5" i="37"/>
  <c r="O5" i="37" s="1"/>
  <c r="I31" i="44"/>
  <c r="G32" i="46"/>
  <c r="N12" i="41"/>
  <c r="O12" i="41" s="1"/>
  <c r="D31" i="47"/>
  <c r="O31" i="47" s="1"/>
  <c r="P31" i="47" s="1"/>
  <c r="N5" i="43"/>
  <c r="O5" i="43" s="1"/>
  <c r="I29" i="41"/>
  <c r="N29" i="41" s="1"/>
  <c r="O29" i="41" s="1"/>
  <c r="E29" i="40"/>
  <c r="N29" i="40" s="1"/>
  <c r="O29" i="40" s="1"/>
  <c r="M32" i="46"/>
  <c r="N32" i="46" s="1"/>
  <c r="O32" i="46" s="1"/>
  <c r="N5" i="39"/>
  <c r="O5" i="39" s="1"/>
  <c r="O29" i="48" l="1"/>
  <c r="P29" i="48" s="1"/>
</calcChain>
</file>

<file path=xl/sharedStrings.xml><?xml version="1.0" encoding="utf-8"?>
<sst xmlns="http://schemas.openxmlformats.org/spreadsheetml/2006/main" count="738" uniqueCount="98">
  <si>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</si>
  <si>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</si>
  <si>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</si>
  <si>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</si>
  <si>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</si>
  <si>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</si>
  <si>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</si>
  <si>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</si>
  <si>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</si>
  <si>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</si>
  <si>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</si>
  <si>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</si>
  <si>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</si>
  <si>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</si>
  <si>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</si>
  <si>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</si>
  <si>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</si>
  <si>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</si>
  <si>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</si>
  <si>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</si>
  <si>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</si>
  <si>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</si>
  <si>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</si>
  <si>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</si>
  <si>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</si>
  <si>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</si>
  <si>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</si>
  <si>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</si>
  <si>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</si>
  <si>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</si>
  <si>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Ambulance and Rescue Services</t>
  </si>
  <si>
    <t>Physical Environment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</si>
  <si>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</si>
  <si>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</si>
  <si>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</si>
  <si>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</si>
  <si>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</si>
  <si>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</si>
  <si>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Water Transportation Systems</t>
  </si>
  <si>
    <t>Other Transportation Systems / Services</t>
  </si>
  <si>
    <t>Economic Environment</t>
  </si>
  <si>
    <t>Housing and Urban Development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</si>
  <si>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</si>
  <si>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</si>
  <si>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</si>
  <si>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</si>
  <si>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</si>
  <si>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Mexico Beach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</si>
  <si>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</si>
  <si>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</si>
  <si>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</si>
  <si>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</si>
  <si>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</si>
  <si>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</si>
  <si>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</si>
  <si>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</si>
  <si>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</si>
  <si>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</si>
  <si>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</si>
  <si>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</si>
  <si>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</si>
  <si>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</si>
  <si>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</si>
  <si>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Other Transportation</t>
  </si>
  <si>
    <t>Human Services</t>
  </si>
  <si>
    <t>Other Human Services</t>
  </si>
  <si>
    <t>Parks / Recreation</t>
  </si>
  <si>
    <t>2014 Municipal Population:</t>
  </si>
  <si>
    <t>Local Fiscal Year Ended September 30, 2015</t>
  </si>
  <si>
    <t>2015 Municipal Population:</t>
  </si>
  <si>
    <t>Local Fiscal Year Ended September 30, 2007</t>
  </si>
  <si>
    <t>Capital Lease Acquisitions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</si>
  <si>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</si>
  <si>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</si>
  <si>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</si>
  <si>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</si>
  <si>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</si>
  <si>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</si>
  <si>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</si>
  <si>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</si>
  <si>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Water / Sewer Services</t>
  </si>
  <si>
    <t>Water</t>
  </si>
  <si>
    <t>2019 Municipal Population:</t>
  </si>
  <si>
    <t>Local Fiscal Year Ended September 30, 2020</t>
  </si>
  <si>
    <t>Other Uses</t>
  </si>
  <si>
    <t>Interfund Transfers Out</t>
  </si>
  <si>
    <t>Other Non-Operating Disbursements</t>
  </si>
  <si>
    <t>Non-Operating Interest Expense</t>
  </si>
  <si>
    <t>2020 Municipal Population:</t>
  </si>
  <si>
    <t>Local Fiscal Year Ended September 30, 2021</t>
  </si>
  <si>
    <t>Per Capita Account</t>
  </si>
  <si>
    <t>Custodial</t>
  </si>
  <si>
    <t>Total Account</t>
  </si>
  <si>
    <t>Emergency and Disaster Relief Services</t>
  </si>
  <si>
    <t>Other Economic Environment</t>
  </si>
  <si>
    <t>2021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</si>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</sst>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F7B3-2CF9-4DDE-BEE4-FFAB23C4F52D}">
  <sheetPr>
    <pageSetUpPr fitToPage="1"/>
  </sheetPr>
  <dimension ref="A1:ED33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47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96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90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91</v>
      </c>
      <c r="N4" s="98" t="s">
        <v>5</v>
      </c>
      <c r="O4" s="98" t="s">
        <v>92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663595</v>
      </c>
      <c r="E5" s="103">
        <f>SUM(E6:E11)</f>
        <v>2477152</v>
      </c>
      <c r="F5" s="103">
        <f>SUM(F6:F11)</f>
        <v>0</v>
      </c>
      <c r="G5" s="103">
        <f>SUM(G6:G11)</f>
        <v>0</v>
      </c>
      <c r="H5" s="103">
        <f>SUM(H6:H11)</f>
        <v>0</v>
      </c>
      <c r="I5" s="103">
        <f>SUM(I6:I11)</f>
        <v>0</v>
      </c>
      <c r="J5" s="103">
        <f>SUM(J6:J11)</f>
        <v>0</v>
      </c>
      <c r="K5" s="103">
        <f>SUM(K6:K11)</f>
        <v>0</v>
      </c>
      <c r="L5" s="103">
        <f>SUM(L6:L11)</f>
        <v>0</v>
      </c>
      <c r="M5" s="103">
        <f>SUM(M6:M11)</f>
        <v>0</v>
      </c>
      <c r="N5" s="103">
        <f>SUM(N6:N11)</f>
        <v>0</v>
      </c>
      <c r="O5" s="104">
        <f>SUM(D5:N5)</f>
        <v>3140747</v>
      </c>
      <c r="P5" s="105">
        <f>(O5/P$31)</f>
        <v>2555.5305126118797</v>
      </c>
      <c r="Q5" s="106"/>
    </row>
    <row r="6" spans="1:134">
      <c r="A6" s="108"/>
      <c r="B6" s="109">
        <v>511</v>
      </c>
      <c r="C6" s="110" t="s">
        <v>19</v>
      </c>
      <c r="D6" s="111">
        <v>46565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46565</v>
      </c>
      <c r="P6" s="112">
        <f>(O6/P$31)</f>
        <v>37.888527257933276</v>
      </c>
      <c r="Q6" s="113"/>
    </row>
    <row r="7" spans="1:134">
      <c r="A7" s="108"/>
      <c r="B7" s="109">
        <v>512</v>
      </c>
      <c r="C7" s="110" t="s">
        <v>20</v>
      </c>
      <c r="D7" s="111">
        <v>103352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103352</v>
      </c>
      <c r="P7" s="112">
        <f>(O7/P$31)</f>
        <v>84.09438567941416</v>
      </c>
      <c r="Q7" s="113"/>
    </row>
    <row r="8" spans="1:134">
      <c r="A8" s="108"/>
      <c r="B8" s="109">
        <v>513</v>
      </c>
      <c r="C8" s="110" t="s">
        <v>21</v>
      </c>
      <c r="D8" s="111">
        <v>47873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47873</v>
      </c>
      <c r="P8" s="112">
        <f>(O8/P$31)</f>
        <v>38.95280716029292</v>
      </c>
      <c r="Q8" s="113"/>
    </row>
    <row r="9" spans="1:134">
      <c r="A9" s="108"/>
      <c r="B9" s="109">
        <v>514</v>
      </c>
      <c r="C9" s="110" t="s">
        <v>22</v>
      </c>
      <c r="D9" s="111">
        <v>81203</v>
      </c>
      <c r="E9" s="111">
        <v>10773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91976</v>
      </c>
      <c r="P9" s="112">
        <f>(O9/P$31)</f>
        <v>74.838079739625712</v>
      </c>
      <c r="Q9" s="113"/>
    </row>
    <row r="10" spans="1:134">
      <c r="A10" s="108"/>
      <c r="B10" s="109">
        <v>515</v>
      </c>
      <c r="C10" s="110" t="s">
        <v>23</v>
      </c>
      <c r="D10" s="111">
        <v>31901</v>
      </c>
      <c r="E10" s="111">
        <v>11340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43241</v>
      </c>
      <c r="P10" s="112">
        <f>(O10/P$31)</f>
        <v>35.183889340927585</v>
      </c>
      <c r="Q10" s="113"/>
    </row>
    <row r="11" spans="1:134">
      <c r="A11" s="108"/>
      <c r="B11" s="109">
        <v>519</v>
      </c>
      <c r="C11" s="110" t="s">
        <v>25</v>
      </c>
      <c r="D11" s="111">
        <v>352701</v>
      </c>
      <c r="E11" s="111">
        <v>2455039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2807740</v>
      </c>
      <c r="P11" s="112">
        <f>(O11/P$31)</f>
        <v>2284.5728234336857</v>
      </c>
      <c r="Q11" s="113"/>
    </row>
    <row r="12" spans="1:134" ht="15.75">
      <c r="A12" s="114" t="s">
        <v>26</v>
      </c>
      <c r="B12" s="115"/>
      <c r="C12" s="116"/>
      <c r="D12" s="117">
        <f>SUM(D13:D17)</f>
        <v>2082545</v>
      </c>
      <c r="E12" s="117">
        <f>SUM(E13:E17)</f>
        <v>1500</v>
      </c>
      <c r="F12" s="117">
        <f>SUM(F13:F17)</f>
        <v>0</v>
      </c>
      <c r="G12" s="117">
        <f>SUM(G13:G17)</f>
        <v>0</v>
      </c>
      <c r="H12" s="117">
        <f>SUM(H13:H17)</f>
        <v>0</v>
      </c>
      <c r="I12" s="117">
        <f>SUM(I13:I17)</f>
        <v>0</v>
      </c>
      <c r="J12" s="117">
        <f>SUM(J13:J17)</f>
        <v>0</v>
      </c>
      <c r="K12" s="117">
        <f>SUM(K13:K17)</f>
        <v>0</v>
      </c>
      <c r="L12" s="117">
        <f>SUM(L13:L17)</f>
        <v>0</v>
      </c>
      <c r="M12" s="117">
        <f>SUM(M13:M17)</f>
        <v>0</v>
      </c>
      <c r="N12" s="117">
        <f>SUM(N13:N17)</f>
        <v>0</v>
      </c>
      <c r="O12" s="118">
        <f>SUM(D12:N12)</f>
        <v>2084045</v>
      </c>
      <c r="P12" s="119">
        <f>(O12/P$31)</f>
        <v>1695.7241659886085</v>
      </c>
      <c r="Q12" s="120"/>
    </row>
    <row r="13" spans="1:134">
      <c r="A13" s="108"/>
      <c r="B13" s="109">
        <v>521</v>
      </c>
      <c r="C13" s="110" t="s">
        <v>27</v>
      </c>
      <c r="D13" s="111">
        <v>793128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>SUM(D13:N13)</f>
        <v>793128</v>
      </c>
      <c r="P13" s="112">
        <f>(O13/P$31)</f>
        <v>645.3441822620016</v>
      </c>
      <c r="Q13" s="113"/>
    </row>
    <row r="14" spans="1:134">
      <c r="A14" s="108"/>
      <c r="B14" s="109">
        <v>522</v>
      </c>
      <c r="C14" s="110" t="s">
        <v>28</v>
      </c>
      <c r="D14" s="111">
        <v>664334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:O17" si="1">SUM(D14:N14)</f>
        <v>664334</v>
      </c>
      <c r="P14" s="112">
        <f>(O14/P$31)</f>
        <v>540.54841334418222</v>
      </c>
      <c r="Q14" s="113"/>
    </row>
    <row r="15" spans="1:134">
      <c r="A15" s="108"/>
      <c r="B15" s="109">
        <v>524</v>
      </c>
      <c r="C15" s="110" t="s">
        <v>29</v>
      </c>
      <c r="D15" s="111">
        <v>617493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1"/>
        <v>617493</v>
      </c>
      <c r="P15" s="112">
        <f>(O15/P$31)</f>
        <v>502.43531326281527</v>
      </c>
      <c r="Q15" s="113"/>
    </row>
    <row r="16" spans="1:134">
      <c r="A16" s="108"/>
      <c r="B16" s="109">
        <v>525</v>
      </c>
      <c r="C16" s="110" t="s">
        <v>93</v>
      </c>
      <c r="D16" s="111">
        <v>0</v>
      </c>
      <c r="E16" s="111">
        <v>1500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1500</v>
      </c>
      <c r="P16" s="112">
        <f>(O16/P$31)</f>
        <v>1.2205044751830756</v>
      </c>
      <c r="Q16" s="113"/>
    </row>
    <row r="17" spans="1:120">
      <c r="A17" s="108"/>
      <c r="B17" s="109">
        <v>526</v>
      </c>
      <c r="C17" s="110" t="s">
        <v>30</v>
      </c>
      <c r="D17" s="111">
        <v>7590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7590</v>
      </c>
      <c r="P17" s="112">
        <f>(O17/P$31)</f>
        <v>6.1757526444263631</v>
      </c>
      <c r="Q17" s="113"/>
    </row>
    <row r="18" spans="1:120" ht="15.75">
      <c r="A18" s="114" t="s">
        <v>31</v>
      </c>
      <c r="B18" s="115"/>
      <c r="C18" s="116"/>
      <c r="D18" s="117">
        <f>SUM(D19:D22)</f>
        <v>173190</v>
      </c>
      <c r="E18" s="117">
        <f>SUM(E19:E22)</f>
        <v>121944</v>
      </c>
      <c r="F18" s="117">
        <f>SUM(F19:F22)</f>
        <v>0</v>
      </c>
      <c r="G18" s="117">
        <f>SUM(G19:G22)</f>
        <v>0</v>
      </c>
      <c r="H18" s="117">
        <f>SUM(H19:H22)</f>
        <v>0</v>
      </c>
      <c r="I18" s="117">
        <f>SUM(I19:I22)</f>
        <v>2968640</v>
      </c>
      <c r="J18" s="117">
        <f>SUM(J19:J22)</f>
        <v>0</v>
      </c>
      <c r="K18" s="117">
        <f>SUM(K19:K22)</f>
        <v>0</v>
      </c>
      <c r="L18" s="117">
        <f>SUM(L19:L22)</f>
        <v>0</v>
      </c>
      <c r="M18" s="117">
        <f>SUM(M19:M22)</f>
        <v>0</v>
      </c>
      <c r="N18" s="117">
        <f>SUM(N19:N22)</f>
        <v>0</v>
      </c>
      <c r="O18" s="118">
        <f>SUM(D18:N18)</f>
        <v>3263774</v>
      </c>
      <c r="P18" s="119">
        <f>(O18/P$31)</f>
        <v>2655.633848657445</v>
      </c>
      <c r="Q18" s="120"/>
    </row>
    <row r="19" spans="1:120">
      <c r="A19" s="108"/>
      <c r="B19" s="109">
        <v>533</v>
      </c>
      <c r="C19" s="110" t="s">
        <v>32</v>
      </c>
      <c r="D19" s="111">
        <v>0</v>
      </c>
      <c r="E19" s="111">
        <v>61326</v>
      </c>
      <c r="F19" s="111">
        <v>0</v>
      </c>
      <c r="G19" s="111">
        <v>0</v>
      </c>
      <c r="H19" s="111">
        <v>0</v>
      </c>
      <c r="I19" s="111">
        <v>1116745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ref="O19:O28" si="2">SUM(D19:N19)</f>
        <v>1178071</v>
      </c>
      <c r="P19" s="112">
        <f>(O19/P$31)</f>
        <v>958.56061838893413</v>
      </c>
      <c r="Q19" s="113"/>
    </row>
    <row r="20" spans="1:120">
      <c r="A20" s="108"/>
      <c r="B20" s="109">
        <v>534</v>
      </c>
      <c r="C20" s="110" t="s">
        <v>33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841704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841704</v>
      </c>
      <c r="P20" s="112">
        <f>(O20/P$31)</f>
        <v>684.86899918633037</v>
      </c>
      <c r="Q20" s="113"/>
    </row>
    <row r="21" spans="1:120">
      <c r="A21" s="108"/>
      <c r="B21" s="109">
        <v>535</v>
      </c>
      <c r="C21" s="110" t="s">
        <v>34</v>
      </c>
      <c r="D21" s="111">
        <v>0</v>
      </c>
      <c r="E21" s="111">
        <v>60618</v>
      </c>
      <c r="F21" s="111">
        <v>0</v>
      </c>
      <c r="G21" s="111">
        <v>0</v>
      </c>
      <c r="H21" s="111">
        <v>0</v>
      </c>
      <c r="I21" s="111">
        <v>1010191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1070809</v>
      </c>
      <c r="P21" s="112">
        <f>(O21/P$31)</f>
        <v>871.28478437754268</v>
      </c>
      <c r="Q21" s="113"/>
    </row>
    <row r="22" spans="1:120">
      <c r="A22" s="108"/>
      <c r="B22" s="109">
        <v>539</v>
      </c>
      <c r="C22" s="110" t="s">
        <v>35</v>
      </c>
      <c r="D22" s="111">
        <v>173190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173190</v>
      </c>
      <c r="P22" s="112">
        <f>(O22/P$31)</f>
        <v>140.91944670463792</v>
      </c>
      <c r="Q22" s="113"/>
    </row>
    <row r="23" spans="1:120" ht="15.75">
      <c r="A23" s="114" t="s">
        <v>36</v>
      </c>
      <c r="B23" s="115"/>
      <c r="C23" s="116"/>
      <c r="D23" s="117">
        <f>SUM(D24:D26)</f>
        <v>610909</v>
      </c>
      <c r="E23" s="117">
        <f>SUM(E24:E26)</f>
        <v>6103271</v>
      </c>
      <c r="F23" s="117">
        <f>SUM(F24:F26)</f>
        <v>0</v>
      </c>
      <c r="G23" s="117">
        <f>SUM(G24:G26)</f>
        <v>0</v>
      </c>
      <c r="H23" s="117">
        <f>SUM(H24:H26)</f>
        <v>0</v>
      </c>
      <c r="I23" s="117">
        <f>SUM(I24:I26)</f>
        <v>0</v>
      </c>
      <c r="J23" s="117">
        <f>SUM(J24:J26)</f>
        <v>0</v>
      </c>
      <c r="K23" s="117">
        <f>SUM(K24:K26)</f>
        <v>0</v>
      </c>
      <c r="L23" s="117">
        <f>SUM(L24:L26)</f>
        <v>0</v>
      </c>
      <c r="M23" s="117">
        <f>SUM(M24:M26)</f>
        <v>0</v>
      </c>
      <c r="N23" s="117">
        <f>SUM(N24:N26)</f>
        <v>0</v>
      </c>
      <c r="O23" s="117">
        <f t="shared" si="2"/>
        <v>6714180</v>
      </c>
      <c r="P23" s="119">
        <f>(O23/P$31)</f>
        <v>5463.1244914564686</v>
      </c>
      <c r="Q23" s="120"/>
    </row>
    <row r="24" spans="1:120">
      <c r="A24" s="108"/>
      <c r="B24" s="109">
        <v>541</v>
      </c>
      <c r="C24" s="110" t="s">
        <v>37</v>
      </c>
      <c r="D24" s="111">
        <v>297343</v>
      </c>
      <c r="E24" s="111">
        <v>2828311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3125654</v>
      </c>
      <c r="P24" s="112">
        <f>(O24/P$31)</f>
        <v>2543.2497965825874</v>
      </c>
      <c r="Q24" s="113"/>
    </row>
    <row r="25" spans="1:120">
      <c r="A25" s="108"/>
      <c r="B25" s="109">
        <v>543</v>
      </c>
      <c r="C25" s="110" t="s">
        <v>38</v>
      </c>
      <c r="D25" s="111">
        <v>223318</v>
      </c>
      <c r="E25" s="111">
        <v>3274960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3498278</v>
      </c>
      <c r="P25" s="112">
        <f>(O25/P$31)</f>
        <v>2846.4426362896666</v>
      </c>
      <c r="Q25" s="113"/>
    </row>
    <row r="26" spans="1:120">
      <c r="A26" s="108"/>
      <c r="B26" s="109">
        <v>549</v>
      </c>
      <c r="C26" s="110" t="s">
        <v>39</v>
      </c>
      <c r="D26" s="111">
        <v>90248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90248</v>
      </c>
      <c r="P26" s="112">
        <f>(O26/P$31)</f>
        <v>73.432058584214815</v>
      </c>
      <c r="Q26" s="113"/>
    </row>
    <row r="27" spans="1:120" ht="15.75">
      <c r="A27" s="114" t="s">
        <v>42</v>
      </c>
      <c r="B27" s="115"/>
      <c r="C27" s="116"/>
      <c r="D27" s="117">
        <f>SUM(D28:D28)</f>
        <v>189254</v>
      </c>
      <c r="E27" s="117">
        <f>SUM(E28:E28)</f>
        <v>1904018</v>
      </c>
      <c r="F27" s="117">
        <f>SUM(F28:F28)</f>
        <v>0</v>
      </c>
      <c r="G27" s="117">
        <f>SUM(G28:G28)</f>
        <v>0</v>
      </c>
      <c r="H27" s="117">
        <f>SUM(H28:H28)</f>
        <v>0</v>
      </c>
      <c r="I27" s="117">
        <f>SUM(I28:I28)</f>
        <v>0</v>
      </c>
      <c r="J27" s="117">
        <f>SUM(J28:J28)</f>
        <v>0</v>
      </c>
      <c r="K27" s="117">
        <f>SUM(K28:K28)</f>
        <v>0</v>
      </c>
      <c r="L27" s="117">
        <f>SUM(L28:L28)</f>
        <v>0</v>
      </c>
      <c r="M27" s="117">
        <f>SUM(M28:M28)</f>
        <v>0</v>
      </c>
      <c r="N27" s="117">
        <f>SUM(N28:N28)</f>
        <v>0</v>
      </c>
      <c r="O27" s="117">
        <f>SUM(D27:N27)</f>
        <v>2093272</v>
      </c>
      <c r="P27" s="119">
        <f>(O27/P$31)</f>
        <v>1703.2318958502847</v>
      </c>
      <c r="Q27" s="113"/>
    </row>
    <row r="28" spans="1:120" ht="15.75" thickBot="1">
      <c r="A28" s="108"/>
      <c r="B28" s="109">
        <v>572</v>
      </c>
      <c r="C28" s="110" t="s">
        <v>43</v>
      </c>
      <c r="D28" s="111">
        <v>189254</v>
      </c>
      <c r="E28" s="111">
        <v>1904018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2093272</v>
      </c>
      <c r="P28" s="112">
        <f>(O28/P$31)</f>
        <v>1703.2318958502847</v>
      </c>
      <c r="Q28" s="113"/>
    </row>
    <row r="29" spans="1:120" ht="16.5" thickBot="1">
      <c r="A29" s="121" t="s">
        <v>10</v>
      </c>
      <c r="B29" s="122"/>
      <c r="C29" s="123"/>
      <c r="D29" s="124">
        <f>SUM(D5,D12,D18,D23,D27)</f>
        <v>3719493</v>
      </c>
      <c r="E29" s="124">
        <f t="shared" ref="E29:N29" si="3">SUM(E5,E12,E18,E23,E27)</f>
        <v>10607885</v>
      </c>
      <c r="F29" s="124">
        <f t="shared" si="3"/>
        <v>0</v>
      </c>
      <c r="G29" s="124">
        <f t="shared" si="3"/>
        <v>0</v>
      </c>
      <c r="H29" s="124">
        <f t="shared" si="3"/>
        <v>0</v>
      </c>
      <c r="I29" s="124">
        <f t="shared" si="3"/>
        <v>2968640</v>
      </c>
      <c r="J29" s="124">
        <f t="shared" si="3"/>
        <v>0</v>
      </c>
      <c r="K29" s="124">
        <f t="shared" si="3"/>
        <v>0</v>
      </c>
      <c r="L29" s="124">
        <f t="shared" si="3"/>
        <v>0</v>
      </c>
      <c r="M29" s="124">
        <f t="shared" si="3"/>
        <v>0</v>
      </c>
      <c r="N29" s="124">
        <f t="shared" si="3"/>
        <v>0</v>
      </c>
      <c r="O29" s="124">
        <f>SUM(D29:N29)</f>
        <v>17296018</v>
      </c>
      <c r="P29" s="125">
        <f>(O29/P$31)</f>
        <v>14073.244914564686</v>
      </c>
      <c r="Q29" s="106"/>
      <c r="R29" s="12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</row>
    <row r="30" spans="1:120">
      <c r="A30" s="127"/>
      <c r="B30" s="128"/>
      <c r="C30" s="128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30"/>
    </row>
    <row r="31" spans="1:120">
      <c r="A31" s="131"/>
      <c r="B31" s="132"/>
      <c r="C31" s="132"/>
      <c r="D31" s="133"/>
      <c r="E31" s="133"/>
      <c r="F31" s="133"/>
      <c r="G31" s="133"/>
      <c r="H31" s="133"/>
      <c r="I31" s="133"/>
      <c r="J31" s="133"/>
      <c r="K31" s="133"/>
      <c r="L31" s="133"/>
      <c r="M31" s="136" t="s">
        <v>97</v>
      </c>
      <c r="N31" s="136"/>
      <c r="O31" s="136"/>
      <c r="P31" s="134">
        <v>1229</v>
      </c>
    </row>
    <row r="32" spans="1:120">
      <c r="A32" s="137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  <row r="33" spans="1:16" ht="15.75" customHeight="1" thickBot="1">
      <c r="A33" s="140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547846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547846</v>
      </c>
      <c r="O5" s="32">
        <f t="shared" ref="O5:O29" si="1">(N5/O$31)</f>
        <v>493.55495495495495</v>
      </c>
      <c r="P5" s="6"/>
    </row>
    <row r="6" spans="1:133">
      <c r="A6" s="12"/>
      <c r="B6" s="44">
        <v>511</v>
      </c>
      <c r="C6" s="20" t="s">
        <v>19</v>
      </c>
      <c r="D6" s="46">
        <v>33521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33521</v>
      </c>
      <c r="O6" s="47">
        <f t="shared" si="1"/>
        <v>30.199099099099101</v>
      </c>
      <c r="P6" s="9"/>
    </row>
    <row r="7" spans="1:133">
      <c r="A7" s="12"/>
      <c r="B7" s="44">
        <v>512</v>
      </c>
      <c r="C7" s="20" t="s">
        <v>20</v>
      </c>
      <c r="D7" s="46">
        <v>93166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93166</v>
      </c>
      <c r="O7" s="47">
        <f t="shared" si="1"/>
        <v>83.933333333333337</v>
      </c>
      <c r="P7" s="9"/>
    </row>
    <row r="8" spans="1:133">
      <c r="A8" s="12"/>
      <c r="B8" s="44">
        <v>513</v>
      </c>
      <c r="C8" s="20" t="s">
        <v>21</v>
      </c>
      <c r="D8" s="46">
        <v>60896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60896</v>
      </c>
      <c r="O8" s="47">
        <f t="shared" si="1"/>
        <v>54.861261261261262</v>
      </c>
      <c r="P8" s="9"/>
    </row>
    <row r="9" spans="1:133">
      <c r="A9" s="12"/>
      <c r="B9" s="44">
        <v>514</v>
      </c>
      <c r="C9" s="20" t="s">
        <v>22</v>
      </c>
      <c r="D9" s="46">
        <v>21740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21740</v>
      </c>
      <c r="O9" s="47">
        <f t="shared" si="1"/>
        <v>19.585585585585587</v>
      </c>
      <c r="P9" s="9"/>
    </row>
    <row r="10" spans="1:133">
      <c r="A10" s="12"/>
      <c r="B10" s="44">
        <v>515</v>
      </c>
      <c r="C10" s="20" t="s">
        <v>23</v>
      </c>
      <c r="D10" s="46">
        <v>2952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2952</v>
      </c>
      <c r="O10" s="47">
        <f t="shared" si="1"/>
        <v>2.6594594594594594</v>
      </c>
      <c r="P10" s="9"/>
    </row>
    <row r="11" spans="1:133">
      <c r="A11" s="12"/>
      <c r="B11" s="44">
        <v>517</v>
      </c>
      <c r="C11" s="20" t="s">
        <v>24</v>
      </c>
      <c r="D11" s="46">
        <v>96537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96537</v>
      </c>
      <c r="O11" s="47">
        <f t="shared" si="1"/>
        <v>86.970270270270277</v>
      </c>
      <c r="P11" s="9"/>
    </row>
    <row r="12" spans="1:133">
      <c r="A12" s="12"/>
      <c r="B12" s="44">
        <v>519</v>
      </c>
      <c r="C12" s="20" t="s">
        <v>25</v>
      </c>
      <c r="D12" s="46">
        <v>239034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239034</v>
      </c>
      <c r="O12" s="47">
        <f t="shared" si="1"/>
        <v>215.34594594594594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594703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9" si="4">SUM(D13:M13)</f>
        <v>594703</v>
      </c>
      <c r="O13" s="43">
        <f t="shared" si="1"/>
        <v>535.76846846846843</v>
      </c>
      <c r="P13" s="10"/>
    </row>
    <row r="14" spans="1:133">
      <c r="A14" s="12"/>
      <c r="B14" s="44">
        <v>521</v>
      </c>
      <c r="C14" s="20" t="s">
        <v>27</v>
      </c>
      <c r="D14" s="46">
        <v>485353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485353</v>
      </c>
      <c r="O14" s="47">
        <f t="shared" si="1"/>
        <v>437.25495495495494</v>
      </c>
      <c r="P14" s="9"/>
    </row>
    <row r="15" spans="1:133">
      <c r="A15" s="12"/>
      <c r="B15" s="44">
        <v>522</v>
      </c>
      <c r="C15" s="20" t="s">
        <v>28</v>
      </c>
      <c r="D15" s="46">
        <v>40587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40587</v>
      </c>
      <c r="O15" s="47">
        <f t="shared" si="1"/>
        <v>36.564864864864866</v>
      </c>
      <c r="P15" s="9"/>
    </row>
    <row r="16" spans="1:133">
      <c r="A16" s="12"/>
      <c r="B16" s="44">
        <v>524</v>
      </c>
      <c r="C16" s="20" t="s">
        <v>29</v>
      </c>
      <c r="D16" s="46">
        <v>19252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19252</v>
      </c>
      <c r="O16" s="47">
        <f t="shared" si="1"/>
        <v>17.344144144144146</v>
      </c>
      <c r="P16" s="9"/>
    </row>
    <row r="17" spans="1:119">
      <c r="A17" s="12"/>
      <c r="B17" s="44">
        <v>526</v>
      </c>
      <c r="C17" s="20" t="s">
        <v>30</v>
      </c>
      <c r="D17" s="46">
        <v>49511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49511</v>
      </c>
      <c r="O17" s="47">
        <f t="shared" si="1"/>
        <v>44.604504504504504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SUM(D19:D22)</f>
        <v>91844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2508821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2600665</v>
      </c>
      <c r="O18" s="43">
        <f t="shared" si="1"/>
        <v>2342.9414414414414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914269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914269</v>
      </c>
      <c r="O19" s="47">
        <f t="shared" si="1"/>
        <v>823.66576576576574</v>
      </c>
      <c r="P19" s="9"/>
    </row>
    <row r="20" spans="1:119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511528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511528</v>
      </c>
      <c r="O20" s="47">
        <f t="shared" si="1"/>
        <v>460.83603603603603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1083024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1083024</v>
      </c>
      <c r="O21" s="47">
        <f t="shared" si="1"/>
        <v>975.69729729729727</v>
      </c>
      <c r="P21" s="9"/>
    </row>
    <row r="22" spans="1:119">
      <c r="A22" s="12"/>
      <c r="B22" s="44">
        <v>539</v>
      </c>
      <c r="C22" s="20" t="s">
        <v>35</v>
      </c>
      <c r="D22" s="46">
        <v>91844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91844</v>
      </c>
      <c r="O22" s="47">
        <f t="shared" si="1"/>
        <v>82.74234234234234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SUM(D24:D26)</f>
        <v>435340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435340</v>
      </c>
      <c r="O23" s="43">
        <f t="shared" si="1"/>
        <v>392.19819819819821</v>
      </c>
      <c r="P23" s="10"/>
    </row>
    <row r="24" spans="1:119">
      <c r="A24" s="12"/>
      <c r="B24" s="44">
        <v>541</v>
      </c>
      <c r="C24" s="20" t="s">
        <v>37</v>
      </c>
      <c r="D24" s="46">
        <v>191951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191951</v>
      </c>
      <c r="O24" s="47">
        <f t="shared" si="1"/>
        <v>172.92882882882884</v>
      </c>
      <c r="P24" s="9"/>
    </row>
    <row r="25" spans="1:119">
      <c r="A25" s="12"/>
      <c r="B25" s="44">
        <v>543</v>
      </c>
      <c r="C25" s="20" t="s">
        <v>38</v>
      </c>
      <c r="D25" s="46">
        <v>136417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136417</v>
      </c>
      <c r="O25" s="47">
        <f t="shared" si="1"/>
        <v>122.8981981981982</v>
      </c>
      <c r="P25" s="9"/>
    </row>
    <row r="26" spans="1:119">
      <c r="A26" s="12"/>
      <c r="B26" s="44">
        <v>549</v>
      </c>
      <c r="C26" s="20" t="s">
        <v>39</v>
      </c>
      <c r="D26" s="46">
        <v>106972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106972</v>
      </c>
      <c r="O26" s="47">
        <f t="shared" si="1"/>
        <v>96.37117117117117</v>
      </c>
      <c r="P26" s="9"/>
    </row>
    <row r="27" spans="1:119" ht="15.75">
      <c r="A27" s="28" t="s">
        <v>42</v>
      </c>
      <c r="B27" s="29"/>
      <c r="C27" s="30"/>
      <c r="D27" s="31">
        <f t="shared" ref="D27:M27" si="7">SUM(D28:D28)</f>
        <v>214367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214367</v>
      </c>
      <c r="O27" s="43">
        <f t="shared" si="1"/>
        <v>193.12342342342342</v>
      </c>
      <c r="P27" s="9"/>
    </row>
    <row r="28" spans="1:119" ht="15.75" thickBot="1">
      <c r="A28" s="12"/>
      <c r="B28" s="44">
        <v>572</v>
      </c>
      <c r="C28" s="20" t="s">
        <v>43</v>
      </c>
      <c r="D28" s="46">
        <v>214367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214367</v>
      </c>
      <c r="O28" s="47">
        <f t="shared" si="1"/>
        <v>193.12342342342342</v>
      </c>
      <c r="P28" s="9"/>
    </row>
    <row r="29" spans="1:119" ht="16.5" thickBot="1">
      <c r="A29" s="14" t="s">
        <v>10</v>
      </c>
      <c r="B29" s="23"/>
      <c r="C29" s="22"/>
      <c r="D29" s="15">
        <f>SUM(D5,D13,D18,D23,D27)</f>
        <v>1884100</v>
      </c>
      <c r="E29" s="15">
        <f t="shared" ref="E29:M29" si="8">SUM(E5,E13,E18,E23,E27)</f>
        <v>0</v>
      </c>
      <c r="F29" s="15">
        <f t="shared" si="8"/>
        <v>0</v>
      </c>
      <c r="G29" s="15">
        <f t="shared" si="8"/>
        <v>0</v>
      </c>
      <c r="H29" s="15">
        <f t="shared" si="8"/>
        <v>0</v>
      </c>
      <c r="I29" s="15">
        <f t="shared" si="8"/>
        <v>2508821</v>
      </c>
      <c r="J29" s="15">
        <f t="shared" si="8"/>
        <v>0</v>
      </c>
      <c r="K29" s="15">
        <f t="shared" si="8"/>
        <v>0</v>
      </c>
      <c r="L29" s="15">
        <f t="shared" si="8"/>
        <v>0</v>
      </c>
      <c r="M29" s="15">
        <f t="shared" si="8"/>
        <v>0</v>
      </c>
      <c r="N29" s="15">
        <f t="shared" si="4"/>
        <v>4392921</v>
      </c>
      <c r="O29" s="37">
        <f t="shared" si="1"/>
        <v>3957.5864864864866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0" t="s">
        <v>56</v>
      </c>
      <c r="M31" s="160"/>
      <c r="N31" s="160"/>
      <c r="O31" s="41">
        <v>1110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535605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535605</v>
      </c>
      <c r="O5" s="32">
        <f t="shared" ref="O5:O29" si="1">(N5/O$31)</f>
        <v>489.13698630136986</v>
      </c>
      <c r="P5" s="6"/>
    </row>
    <row r="6" spans="1:133">
      <c r="A6" s="12"/>
      <c r="B6" s="44">
        <v>511</v>
      </c>
      <c r="C6" s="20" t="s">
        <v>19</v>
      </c>
      <c r="D6" s="46">
        <v>36773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36773</v>
      </c>
      <c r="O6" s="47">
        <f t="shared" si="1"/>
        <v>33.582648401826482</v>
      </c>
      <c r="P6" s="9"/>
    </row>
    <row r="7" spans="1:133">
      <c r="A7" s="12"/>
      <c r="B7" s="44">
        <v>512</v>
      </c>
      <c r="C7" s="20" t="s">
        <v>20</v>
      </c>
      <c r="D7" s="46">
        <v>94513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94513</v>
      </c>
      <c r="O7" s="47">
        <f t="shared" si="1"/>
        <v>86.313242009132424</v>
      </c>
      <c r="P7" s="9"/>
    </row>
    <row r="8" spans="1:133">
      <c r="A8" s="12"/>
      <c r="B8" s="44">
        <v>513</v>
      </c>
      <c r="C8" s="20" t="s">
        <v>21</v>
      </c>
      <c r="D8" s="46">
        <v>76916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76916</v>
      </c>
      <c r="O8" s="47">
        <f t="shared" si="1"/>
        <v>70.242922374429227</v>
      </c>
      <c r="P8" s="9"/>
    </row>
    <row r="9" spans="1:133">
      <c r="A9" s="12"/>
      <c r="B9" s="44">
        <v>514</v>
      </c>
      <c r="C9" s="20" t="s">
        <v>22</v>
      </c>
      <c r="D9" s="46">
        <v>13956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13956</v>
      </c>
      <c r="O9" s="47">
        <f t="shared" si="1"/>
        <v>12.745205479452055</v>
      </c>
      <c r="P9" s="9"/>
    </row>
    <row r="10" spans="1:133">
      <c r="A10" s="12"/>
      <c r="B10" s="44">
        <v>515</v>
      </c>
      <c r="C10" s="20" t="s">
        <v>23</v>
      </c>
      <c r="D10" s="46">
        <v>2578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2578</v>
      </c>
      <c r="O10" s="47">
        <f t="shared" si="1"/>
        <v>2.354337899543379</v>
      </c>
      <c r="P10" s="9"/>
    </row>
    <row r="11" spans="1:133">
      <c r="A11" s="12"/>
      <c r="B11" s="44">
        <v>517</v>
      </c>
      <c r="C11" s="20" t="s">
        <v>24</v>
      </c>
      <c r="D11" s="46">
        <v>74170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74170</v>
      </c>
      <c r="O11" s="47">
        <f t="shared" si="1"/>
        <v>67.735159817351601</v>
      </c>
      <c r="P11" s="9"/>
    </row>
    <row r="12" spans="1:133">
      <c r="A12" s="12"/>
      <c r="B12" s="44">
        <v>519</v>
      </c>
      <c r="C12" s="20" t="s">
        <v>25</v>
      </c>
      <c r="D12" s="46">
        <v>236699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236699</v>
      </c>
      <c r="O12" s="47">
        <f t="shared" si="1"/>
        <v>216.16347031963471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613312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9" si="4">SUM(D13:M13)</f>
        <v>613312</v>
      </c>
      <c r="O13" s="43">
        <f t="shared" si="1"/>
        <v>560.10228310502282</v>
      </c>
      <c r="P13" s="10"/>
    </row>
    <row r="14" spans="1:133">
      <c r="A14" s="12"/>
      <c r="B14" s="44">
        <v>521</v>
      </c>
      <c r="C14" s="20" t="s">
        <v>27</v>
      </c>
      <c r="D14" s="46">
        <v>476530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476530</v>
      </c>
      <c r="O14" s="47">
        <f t="shared" si="1"/>
        <v>435.18721461187215</v>
      </c>
      <c r="P14" s="9"/>
    </row>
    <row r="15" spans="1:133">
      <c r="A15" s="12"/>
      <c r="B15" s="44">
        <v>522</v>
      </c>
      <c r="C15" s="20" t="s">
        <v>28</v>
      </c>
      <c r="D15" s="46">
        <v>52444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52444</v>
      </c>
      <c r="O15" s="47">
        <f t="shared" si="1"/>
        <v>47.894063926940639</v>
      </c>
      <c r="P15" s="9"/>
    </row>
    <row r="16" spans="1:133">
      <c r="A16" s="12"/>
      <c r="B16" s="44">
        <v>524</v>
      </c>
      <c r="C16" s="20" t="s">
        <v>29</v>
      </c>
      <c r="D16" s="46">
        <v>30395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30395</v>
      </c>
      <c r="O16" s="47">
        <f t="shared" si="1"/>
        <v>27.75799086757991</v>
      </c>
      <c r="P16" s="9"/>
    </row>
    <row r="17" spans="1:119">
      <c r="A17" s="12"/>
      <c r="B17" s="44">
        <v>526</v>
      </c>
      <c r="C17" s="20" t="s">
        <v>30</v>
      </c>
      <c r="D17" s="46">
        <v>53943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53943</v>
      </c>
      <c r="O17" s="47">
        <f t="shared" si="1"/>
        <v>49.263013698630139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SUM(D19:D22)</f>
        <v>93442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2291592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2385034</v>
      </c>
      <c r="O18" s="43">
        <f t="shared" si="1"/>
        <v>2178.1132420091326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788642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788642</v>
      </c>
      <c r="O19" s="47">
        <f t="shared" si="1"/>
        <v>720.22100456621001</v>
      </c>
      <c r="P19" s="9"/>
    </row>
    <row r="20" spans="1:119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467182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467182</v>
      </c>
      <c r="O20" s="47">
        <f t="shared" si="1"/>
        <v>426.65022831050226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1035768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1035768</v>
      </c>
      <c r="O21" s="47">
        <f t="shared" si="1"/>
        <v>945.90684931506848</v>
      </c>
      <c r="P21" s="9"/>
    </row>
    <row r="22" spans="1:119">
      <c r="A22" s="12"/>
      <c r="B22" s="44">
        <v>539</v>
      </c>
      <c r="C22" s="20" t="s">
        <v>35</v>
      </c>
      <c r="D22" s="46">
        <v>93442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93442</v>
      </c>
      <c r="O22" s="47">
        <f t="shared" si="1"/>
        <v>85.335159817351595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SUM(D24:D26)</f>
        <v>505391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505391</v>
      </c>
      <c r="O23" s="43">
        <f t="shared" si="1"/>
        <v>461.5442922374429</v>
      </c>
      <c r="P23" s="10"/>
    </row>
    <row r="24" spans="1:119">
      <c r="A24" s="12"/>
      <c r="B24" s="44">
        <v>541</v>
      </c>
      <c r="C24" s="20" t="s">
        <v>37</v>
      </c>
      <c r="D24" s="46">
        <v>189808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189808</v>
      </c>
      <c r="O24" s="47">
        <f t="shared" si="1"/>
        <v>173.34063926940638</v>
      </c>
      <c r="P24" s="9"/>
    </row>
    <row r="25" spans="1:119">
      <c r="A25" s="12"/>
      <c r="B25" s="44">
        <v>543</v>
      </c>
      <c r="C25" s="20" t="s">
        <v>38</v>
      </c>
      <c r="D25" s="46">
        <v>193200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193200</v>
      </c>
      <c r="O25" s="47">
        <f t="shared" si="1"/>
        <v>176.43835616438355</v>
      </c>
      <c r="P25" s="9"/>
    </row>
    <row r="26" spans="1:119">
      <c r="A26" s="12"/>
      <c r="B26" s="44">
        <v>549</v>
      </c>
      <c r="C26" s="20" t="s">
        <v>39</v>
      </c>
      <c r="D26" s="46">
        <v>122383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122383</v>
      </c>
      <c r="O26" s="47">
        <f t="shared" si="1"/>
        <v>111.76529680365297</v>
      </c>
      <c r="P26" s="9"/>
    </row>
    <row r="27" spans="1:119" ht="15.75">
      <c r="A27" s="28" t="s">
        <v>42</v>
      </c>
      <c r="B27" s="29"/>
      <c r="C27" s="30"/>
      <c r="D27" s="31">
        <f t="shared" ref="D27:M27" si="7">SUM(D28:D28)</f>
        <v>214104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214104</v>
      </c>
      <c r="O27" s="43">
        <f t="shared" si="1"/>
        <v>195.52876712328768</v>
      </c>
      <c r="P27" s="9"/>
    </row>
    <row r="28" spans="1:119" ht="15.75" thickBot="1">
      <c r="A28" s="12"/>
      <c r="B28" s="44">
        <v>572</v>
      </c>
      <c r="C28" s="20" t="s">
        <v>43</v>
      </c>
      <c r="D28" s="46">
        <v>214104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214104</v>
      </c>
      <c r="O28" s="47">
        <f t="shared" si="1"/>
        <v>195.52876712328768</v>
      </c>
      <c r="P28" s="9"/>
    </row>
    <row r="29" spans="1:119" ht="16.5" thickBot="1">
      <c r="A29" s="14" t="s">
        <v>10</v>
      </c>
      <c r="B29" s="23"/>
      <c r="C29" s="22"/>
      <c r="D29" s="15">
        <f>SUM(D5,D13,D18,D23,D27)</f>
        <v>1961854</v>
      </c>
      <c r="E29" s="15">
        <f t="shared" ref="E29:M29" si="8">SUM(E5,E13,E18,E23,E27)</f>
        <v>0</v>
      </c>
      <c r="F29" s="15">
        <f t="shared" si="8"/>
        <v>0</v>
      </c>
      <c r="G29" s="15">
        <f t="shared" si="8"/>
        <v>0</v>
      </c>
      <c r="H29" s="15">
        <f t="shared" si="8"/>
        <v>0</v>
      </c>
      <c r="I29" s="15">
        <f t="shared" si="8"/>
        <v>2291592</v>
      </c>
      <c r="J29" s="15">
        <f t="shared" si="8"/>
        <v>0</v>
      </c>
      <c r="K29" s="15">
        <f t="shared" si="8"/>
        <v>0</v>
      </c>
      <c r="L29" s="15">
        <f t="shared" si="8"/>
        <v>0</v>
      </c>
      <c r="M29" s="15">
        <f t="shared" si="8"/>
        <v>0</v>
      </c>
      <c r="N29" s="15">
        <f t="shared" si="4"/>
        <v>4253446</v>
      </c>
      <c r="O29" s="37">
        <f t="shared" si="1"/>
        <v>3884.4255707762559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0" t="s">
        <v>54</v>
      </c>
      <c r="M31" s="160"/>
      <c r="N31" s="160"/>
      <c r="O31" s="41">
        <v>1095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1023124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1023124</v>
      </c>
      <c r="O5" s="32">
        <f t="shared" ref="O5:O29" si="1">(N5/O$31)</f>
        <v>945.58595194085024</v>
      </c>
      <c r="P5" s="6"/>
    </row>
    <row r="6" spans="1:133">
      <c r="A6" s="12"/>
      <c r="B6" s="44">
        <v>511</v>
      </c>
      <c r="C6" s="20" t="s">
        <v>19</v>
      </c>
      <c r="D6" s="46">
        <v>35766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35766</v>
      </c>
      <c r="O6" s="47">
        <f t="shared" si="1"/>
        <v>33.055452865064694</v>
      </c>
      <c r="P6" s="9"/>
    </row>
    <row r="7" spans="1:133">
      <c r="A7" s="12"/>
      <c r="B7" s="44">
        <v>512</v>
      </c>
      <c r="C7" s="20" t="s">
        <v>20</v>
      </c>
      <c r="D7" s="46">
        <v>96446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96446</v>
      </c>
      <c r="O7" s="47">
        <f t="shared" si="1"/>
        <v>89.136783733826249</v>
      </c>
      <c r="P7" s="9"/>
    </row>
    <row r="8" spans="1:133">
      <c r="A8" s="12"/>
      <c r="B8" s="44">
        <v>513</v>
      </c>
      <c r="C8" s="20" t="s">
        <v>21</v>
      </c>
      <c r="D8" s="46">
        <v>75546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75546</v>
      </c>
      <c r="O8" s="47">
        <f t="shared" si="1"/>
        <v>69.82070240295748</v>
      </c>
      <c r="P8" s="9"/>
    </row>
    <row r="9" spans="1:133">
      <c r="A9" s="12"/>
      <c r="B9" s="44">
        <v>514</v>
      </c>
      <c r="C9" s="20" t="s">
        <v>22</v>
      </c>
      <c r="D9" s="46">
        <v>36648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36648</v>
      </c>
      <c r="O9" s="47">
        <f t="shared" si="1"/>
        <v>33.870609981515713</v>
      </c>
      <c r="P9" s="9"/>
    </row>
    <row r="10" spans="1:133">
      <c r="A10" s="12"/>
      <c r="B10" s="44">
        <v>515</v>
      </c>
      <c r="C10" s="20" t="s">
        <v>23</v>
      </c>
      <c r="D10" s="46">
        <v>3062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3062</v>
      </c>
      <c r="O10" s="47">
        <f t="shared" si="1"/>
        <v>2.8299445471349354</v>
      </c>
      <c r="P10" s="9"/>
    </row>
    <row r="11" spans="1:133">
      <c r="A11" s="12"/>
      <c r="B11" s="44">
        <v>517</v>
      </c>
      <c r="C11" s="20" t="s">
        <v>24</v>
      </c>
      <c r="D11" s="46">
        <v>96651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96651</v>
      </c>
      <c r="O11" s="47">
        <f t="shared" si="1"/>
        <v>89.326247689463955</v>
      </c>
      <c r="P11" s="9"/>
    </row>
    <row r="12" spans="1:133">
      <c r="A12" s="12"/>
      <c r="B12" s="44">
        <v>519</v>
      </c>
      <c r="C12" s="20" t="s">
        <v>25</v>
      </c>
      <c r="D12" s="46">
        <v>679005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679005</v>
      </c>
      <c r="O12" s="47">
        <f t="shared" si="1"/>
        <v>627.5462107208873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569777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9" si="4">SUM(D13:M13)</f>
        <v>569777</v>
      </c>
      <c r="O13" s="43">
        <f t="shared" si="1"/>
        <v>526.59611829944549</v>
      </c>
      <c r="P13" s="10"/>
    </row>
    <row r="14" spans="1:133">
      <c r="A14" s="12"/>
      <c r="B14" s="44">
        <v>521</v>
      </c>
      <c r="C14" s="20" t="s">
        <v>27</v>
      </c>
      <c r="D14" s="46">
        <v>451200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451200</v>
      </c>
      <c r="O14" s="47">
        <f t="shared" si="1"/>
        <v>417.00554528650645</v>
      </c>
      <c r="P14" s="9"/>
    </row>
    <row r="15" spans="1:133">
      <c r="A15" s="12"/>
      <c r="B15" s="44">
        <v>522</v>
      </c>
      <c r="C15" s="20" t="s">
        <v>28</v>
      </c>
      <c r="D15" s="46">
        <v>42727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42727</v>
      </c>
      <c r="O15" s="47">
        <f t="shared" si="1"/>
        <v>39.488909426987064</v>
      </c>
      <c r="P15" s="9"/>
    </row>
    <row r="16" spans="1:133">
      <c r="A16" s="12"/>
      <c r="B16" s="44">
        <v>524</v>
      </c>
      <c r="C16" s="20" t="s">
        <v>29</v>
      </c>
      <c r="D16" s="46">
        <v>17842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17842</v>
      </c>
      <c r="O16" s="47">
        <f t="shared" si="1"/>
        <v>16.489833641404807</v>
      </c>
      <c r="P16" s="9"/>
    </row>
    <row r="17" spans="1:119">
      <c r="A17" s="12"/>
      <c r="B17" s="44">
        <v>526</v>
      </c>
      <c r="C17" s="20" t="s">
        <v>30</v>
      </c>
      <c r="D17" s="46">
        <v>58008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58008</v>
      </c>
      <c r="O17" s="47">
        <f t="shared" si="1"/>
        <v>53.611829944547132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SUM(D19:D22)</f>
        <v>88925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2200010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2288935</v>
      </c>
      <c r="O18" s="43">
        <f t="shared" si="1"/>
        <v>2115.466728280961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799340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799340</v>
      </c>
      <c r="O19" s="47">
        <f t="shared" si="1"/>
        <v>738.76155268022183</v>
      </c>
      <c r="P19" s="9"/>
    </row>
    <row r="20" spans="1:119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407677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407677</v>
      </c>
      <c r="O20" s="47">
        <f t="shared" si="1"/>
        <v>376.78096118299447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992993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992993</v>
      </c>
      <c r="O21" s="47">
        <f t="shared" si="1"/>
        <v>917.73844731977817</v>
      </c>
      <c r="P21" s="9"/>
    </row>
    <row r="22" spans="1:119">
      <c r="A22" s="12"/>
      <c r="B22" s="44">
        <v>539</v>
      </c>
      <c r="C22" s="20" t="s">
        <v>35</v>
      </c>
      <c r="D22" s="46">
        <v>88925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88925</v>
      </c>
      <c r="O22" s="47">
        <f t="shared" si="1"/>
        <v>82.185767097966732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SUM(D24:D26)</f>
        <v>608710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608710</v>
      </c>
      <c r="O23" s="43">
        <f t="shared" si="1"/>
        <v>562.57855822550835</v>
      </c>
      <c r="P23" s="10"/>
    </row>
    <row r="24" spans="1:119">
      <c r="A24" s="12"/>
      <c r="B24" s="44">
        <v>541</v>
      </c>
      <c r="C24" s="20" t="s">
        <v>37</v>
      </c>
      <c r="D24" s="46">
        <v>322547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322547</v>
      </c>
      <c r="O24" s="47">
        <f t="shared" si="1"/>
        <v>298.10258780036969</v>
      </c>
      <c r="P24" s="9"/>
    </row>
    <row r="25" spans="1:119">
      <c r="A25" s="12"/>
      <c r="B25" s="44">
        <v>543</v>
      </c>
      <c r="C25" s="20" t="s">
        <v>38</v>
      </c>
      <c r="D25" s="46">
        <v>178161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178161</v>
      </c>
      <c r="O25" s="47">
        <f t="shared" si="1"/>
        <v>164.65896487985214</v>
      </c>
      <c r="P25" s="9"/>
    </row>
    <row r="26" spans="1:119">
      <c r="A26" s="12"/>
      <c r="B26" s="44">
        <v>549</v>
      </c>
      <c r="C26" s="20" t="s">
        <v>39</v>
      </c>
      <c r="D26" s="46">
        <v>108002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108002</v>
      </c>
      <c r="O26" s="47">
        <f t="shared" si="1"/>
        <v>99.817005545286506</v>
      </c>
      <c r="P26" s="9"/>
    </row>
    <row r="27" spans="1:119" ht="15.75">
      <c r="A27" s="28" t="s">
        <v>42</v>
      </c>
      <c r="B27" s="29"/>
      <c r="C27" s="30"/>
      <c r="D27" s="31">
        <f t="shared" ref="D27:M27" si="7">SUM(D28:D28)</f>
        <v>222839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222839</v>
      </c>
      <c r="O27" s="43">
        <f t="shared" si="1"/>
        <v>205.95101663585953</v>
      </c>
      <c r="P27" s="9"/>
    </row>
    <row r="28" spans="1:119" ht="15.75" thickBot="1">
      <c r="A28" s="12"/>
      <c r="B28" s="44">
        <v>572</v>
      </c>
      <c r="C28" s="20" t="s">
        <v>43</v>
      </c>
      <c r="D28" s="46">
        <v>222839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222839</v>
      </c>
      <c r="O28" s="47">
        <f t="shared" si="1"/>
        <v>205.95101663585953</v>
      </c>
      <c r="P28" s="9"/>
    </row>
    <row r="29" spans="1:119" ht="16.5" thickBot="1">
      <c r="A29" s="14" t="s">
        <v>10</v>
      </c>
      <c r="B29" s="23"/>
      <c r="C29" s="22"/>
      <c r="D29" s="15">
        <f>SUM(D5,D13,D18,D23,D27)</f>
        <v>2513375</v>
      </c>
      <c r="E29" s="15">
        <f t="shared" ref="E29:M29" si="8">SUM(E5,E13,E18,E23,E27)</f>
        <v>0</v>
      </c>
      <c r="F29" s="15">
        <f t="shared" si="8"/>
        <v>0</v>
      </c>
      <c r="G29" s="15">
        <f t="shared" si="8"/>
        <v>0</v>
      </c>
      <c r="H29" s="15">
        <f t="shared" si="8"/>
        <v>0</v>
      </c>
      <c r="I29" s="15">
        <f t="shared" si="8"/>
        <v>2200010</v>
      </c>
      <c r="J29" s="15">
        <f t="shared" si="8"/>
        <v>0</v>
      </c>
      <c r="K29" s="15">
        <f t="shared" si="8"/>
        <v>0</v>
      </c>
      <c r="L29" s="15">
        <f t="shared" si="8"/>
        <v>0</v>
      </c>
      <c r="M29" s="15">
        <f t="shared" si="8"/>
        <v>0</v>
      </c>
      <c r="N29" s="15">
        <f t="shared" si="4"/>
        <v>4713385</v>
      </c>
      <c r="O29" s="37">
        <f t="shared" si="1"/>
        <v>4356.1783733826251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0" t="s">
        <v>52</v>
      </c>
      <c r="M31" s="160"/>
      <c r="N31" s="160"/>
      <c r="O31" s="41">
        <v>1082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592184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592184</v>
      </c>
      <c r="O5" s="32">
        <f t="shared" ref="O5:O29" si="1">(N5/O$31)</f>
        <v>552.41044776119406</v>
      </c>
      <c r="P5" s="6"/>
    </row>
    <row r="6" spans="1:133">
      <c r="A6" s="12"/>
      <c r="B6" s="44">
        <v>511</v>
      </c>
      <c r="C6" s="20" t="s">
        <v>19</v>
      </c>
      <c r="D6" s="46">
        <v>35481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35481</v>
      </c>
      <c r="O6" s="47">
        <f t="shared" si="1"/>
        <v>33.097947761194028</v>
      </c>
      <c r="P6" s="9"/>
    </row>
    <row r="7" spans="1:133">
      <c r="A7" s="12"/>
      <c r="B7" s="44">
        <v>512</v>
      </c>
      <c r="C7" s="20" t="s">
        <v>20</v>
      </c>
      <c r="D7" s="46">
        <v>97513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97513</v>
      </c>
      <c r="O7" s="47">
        <f t="shared" si="1"/>
        <v>90.963619402985074</v>
      </c>
      <c r="P7" s="9"/>
    </row>
    <row r="8" spans="1:133">
      <c r="A8" s="12"/>
      <c r="B8" s="44">
        <v>513</v>
      </c>
      <c r="C8" s="20" t="s">
        <v>21</v>
      </c>
      <c r="D8" s="46">
        <v>77713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77713</v>
      </c>
      <c r="O8" s="47">
        <f t="shared" si="1"/>
        <v>72.493470149253724</v>
      </c>
      <c r="P8" s="9"/>
    </row>
    <row r="9" spans="1:133">
      <c r="A9" s="12"/>
      <c r="B9" s="44">
        <v>514</v>
      </c>
      <c r="C9" s="20" t="s">
        <v>22</v>
      </c>
      <c r="D9" s="46">
        <v>36908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36908</v>
      </c>
      <c r="O9" s="47">
        <f t="shared" si="1"/>
        <v>34.429104477611943</v>
      </c>
      <c r="P9" s="9"/>
    </row>
    <row r="10" spans="1:133">
      <c r="A10" s="12"/>
      <c r="B10" s="44">
        <v>515</v>
      </c>
      <c r="C10" s="20" t="s">
        <v>23</v>
      </c>
      <c r="D10" s="46">
        <v>5537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5537</v>
      </c>
      <c r="O10" s="47">
        <f t="shared" si="1"/>
        <v>5.1651119402985071</v>
      </c>
      <c r="P10" s="9"/>
    </row>
    <row r="11" spans="1:133">
      <c r="A11" s="12"/>
      <c r="B11" s="44">
        <v>517</v>
      </c>
      <c r="C11" s="20" t="s">
        <v>24</v>
      </c>
      <c r="D11" s="46">
        <v>106577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106577</v>
      </c>
      <c r="O11" s="47">
        <f t="shared" si="1"/>
        <v>99.418843283582092</v>
      </c>
      <c r="P11" s="9"/>
    </row>
    <row r="12" spans="1:133">
      <c r="A12" s="12"/>
      <c r="B12" s="44">
        <v>519</v>
      </c>
      <c r="C12" s="20" t="s">
        <v>25</v>
      </c>
      <c r="D12" s="46">
        <v>232455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232455</v>
      </c>
      <c r="O12" s="47">
        <f t="shared" si="1"/>
        <v>216.84235074626866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730238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9" si="4">SUM(D13:M13)</f>
        <v>730238</v>
      </c>
      <c r="O13" s="43">
        <f t="shared" si="1"/>
        <v>681.19216417910445</v>
      </c>
      <c r="P13" s="10"/>
    </row>
    <row r="14" spans="1:133">
      <c r="A14" s="12"/>
      <c r="B14" s="44">
        <v>521</v>
      </c>
      <c r="C14" s="20" t="s">
        <v>27</v>
      </c>
      <c r="D14" s="46">
        <v>569069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569069</v>
      </c>
      <c r="O14" s="47">
        <f t="shared" si="1"/>
        <v>530.84794776119406</v>
      </c>
      <c r="P14" s="9"/>
    </row>
    <row r="15" spans="1:133">
      <c r="A15" s="12"/>
      <c r="B15" s="44">
        <v>522</v>
      </c>
      <c r="C15" s="20" t="s">
        <v>28</v>
      </c>
      <c r="D15" s="46">
        <v>39283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39283</v>
      </c>
      <c r="O15" s="47">
        <f t="shared" si="1"/>
        <v>36.644589552238806</v>
      </c>
      <c r="P15" s="9"/>
    </row>
    <row r="16" spans="1:133">
      <c r="A16" s="12"/>
      <c r="B16" s="44">
        <v>524</v>
      </c>
      <c r="C16" s="20" t="s">
        <v>29</v>
      </c>
      <c r="D16" s="46">
        <v>41877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41877</v>
      </c>
      <c r="O16" s="47">
        <f t="shared" si="1"/>
        <v>39.064365671641788</v>
      </c>
      <c r="P16" s="9"/>
    </row>
    <row r="17" spans="1:119">
      <c r="A17" s="12"/>
      <c r="B17" s="44">
        <v>526</v>
      </c>
      <c r="C17" s="20" t="s">
        <v>30</v>
      </c>
      <c r="D17" s="46">
        <v>80009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80009</v>
      </c>
      <c r="O17" s="47">
        <f t="shared" si="1"/>
        <v>74.635261194029852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SUM(D19:D22)</f>
        <v>84583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2010279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2094862</v>
      </c>
      <c r="O18" s="43">
        <f t="shared" si="1"/>
        <v>1954.1623134328358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614674</v>
      </c>
      <c r="K19" s="46">
        <v>0</v>
      </c>
      <c r="L19" s="46">
        <v>0</v>
      </c>
      <c r="M19" s="46">
        <v>0</v>
      </c>
      <c r="N19" s="46">
        <f t="shared" si="4"/>
        <v>614674</v>
      </c>
      <c r="O19" s="47">
        <f t="shared" si="1"/>
        <v>573.38992537313436</v>
      </c>
      <c r="P19" s="9"/>
    </row>
    <row r="20" spans="1:119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453865</v>
      </c>
      <c r="K20" s="46">
        <v>0</v>
      </c>
      <c r="L20" s="46">
        <v>0</v>
      </c>
      <c r="M20" s="46">
        <v>0</v>
      </c>
      <c r="N20" s="46">
        <f t="shared" si="4"/>
        <v>453865</v>
      </c>
      <c r="O20" s="47">
        <f t="shared" si="1"/>
        <v>423.38152985074629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941740</v>
      </c>
      <c r="K21" s="46">
        <v>0</v>
      </c>
      <c r="L21" s="46">
        <v>0</v>
      </c>
      <c r="M21" s="46">
        <v>0</v>
      </c>
      <c r="N21" s="46">
        <f t="shared" si="4"/>
        <v>941740</v>
      </c>
      <c r="O21" s="47">
        <f t="shared" si="1"/>
        <v>878.4888059701492</v>
      </c>
      <c r="P21" s="9"/>
    </row>
    <row r="22" spans="1:119">
      <c r="A22" s="12"/>
      <c r="B22" s="44">
        <v>539</v>
      </c>
      <c r="C22" s="20" t="s">
        <v>35</v>
      </c>
      <c r="D22" s="46">
        <v>84583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84583</v>
      </c>
      <c r="O22" s="47">
        <f t="shared" si="1"/>
        <v>78.902052238805965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SUM(D24:D26)</f>
        <v>871687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871687</v>
      </c>
      <c r="O23" s="43">
        <f t="shared" si="1"/>
        <v>813.14085820895525</v>
      </c>
      <c r="P23" s="10"/>
    </row>
    <row r="24" spans="1:119">
      <c r="A24" s="12"/>
      <c r="B24" s="44">
        <v>541</v>
      </c>
      <c r="C24" s="20" t="s">
        <v>37</v>
      </c>
      <c r="D24" s="46">
        <v>265667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265667</v>
      </c>
      <c r="O24" s="47">
        <f t="shared" si="1"/>
        <v>247.82369402985074</v>
      </c>
      <c r="P24" s="9"/>
    </row>
    <row r="25" spans="1:119">
      <c r="A25" s="12"/>
      <c r="B25" s="44">
        <v>543</v>
      </c>
      <c r="C25" s="20" t="s">
        <v>38</v>
      </c>
      <c r="D25" s="46">
        <v>467115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467115</v>
      </c>
      <c r="O25" s="47">
        <f t="shared" si="1"/>
        <v>435.74160447761193</v>
      </c>
      <c r="P25" s="9"/>
    </row>
    <row r="26" spans="1:119">
      <c r="A26" s="12"/>
      <c r="B26" s="44">
        <v>549</v>
      </c>
      <c r="C26" s="20" t="s">
        <v>39</v>
      </c>
      <c r="D26" s="46">
        <v>138905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138905</v>
      </c>
      <c r="O26" s="47">
        <f t="shared" si="1"/>
        <v>129.57555970149255</v>
      </c>
      <c r="P26" s="9"/>
    </row>
    <row r="27" spans="1:119" ht="15.75">
      <c r="A27" s="28" t="s">
        <v>42</v>
      </c>
      <c r="B27" s="29"/>
      <c r="C27" s="30"/>
      <c r="D27" s="31">
        <f t="shared" ref="D27:M27" si="7">SUM(D28:D28)</f>
        <v>831224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831224</v>
      </c>
      <c r="O27" s="43">
        <f t="shared" si="1"/>
        <v>775.3955223880597</v>
      </c>
      <c r="P27" s="9"/>
    </row>
    <row r="28" spans="1:119" ht="15.75" thickBot="1">
      <c r="A28" s="12"/>
      <c r="B28" s="44">
        <v>572</v>
      </c>
      <c r="C28" s="20" t="s">
        <v>43</v>
      </c>
      <c r="D28" s="46">
        <v>831224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831224</v>
      </c>
      <c r="O28" s="47">
        <f t="shared" si="1"/>
        <v>775.3955223880597</v>
      </c>
      <c r="P28" s="9"/>
    </row>
    <row r="29" spans="1:119" ht="16.5" thickBot="1">
      <c r="A29" s="14" t="s">
        <v>10</v>
      </c>
      <c r="B29" s="23"/>
      <c r="C29" s="22"/>
      <c r="D29" s="15">
        <f>SUM(D5,D13,D18,D23,D27)</f>
        <v>3109916</v>
      </c>
      <c r="E29" s="15">
        <f t="shared" ref="E29:M29" si="8">SUM(E5,E13,E18,E23,E27)</f>
        <v>0</v>
      </c>
      <c r="F29" s="15">
        <f t="shared" si="8"/>
        <v>0</v>
      </c>
      <c r="G29" s="15">
        <f t="shared" si="8"/>
        <v>0</v>
      </c>
      <c r="H29" s="15">
        <f t="shared" si="8"/>
        <v>0</v>
      </c>
      <c r="I29" s="15">
        <f t="shared" si="8"/>
        <v>0</v>
      </c>
      <c r="J29" s="15">
        <f t="shared" si="8"/>
        <v>2010279</v>
      </c>
      <c r="K29" s="15">
        <f t="shared" si="8"/>
        <v>0</v>
      </c>
      <c r="L29" s="15">
        <f t="shared" si="8"/>
        <v>0</v>
      </c>
      <c r="M29" s="15">
        <f t="shared" si="8"/>
        <v>0</v>
      </c>
      <c r="N29" s="15">
        <f t="shared" si="4"/>
        <v>5120195</v>
      </c>
      <c r="O29" s="37">
        <f t="shared" si="1"/>
        <v>4776.3013059701489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0" t="s">
        <v>49</v>
      </c>
      <c r="M31" s="160"/>
      <c r="N31" s="160"/>
      <c r="O31" s="41">
        <v>1072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A33:O33"/>
    <mergeCell ref="L31:N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1399234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1399234</v>
      </c>
      <c r="O5" s="32">
        <f t="shared" ref="O5:O33" si="1">(N5/O$35)</f>
        <v>1055.2292609351432</v>
      </c>
      <c r="P5" s="6"/>
    </row>
    <row r="6" spans="1:133">
      <c r="A6" s="12"/>
      <c r="B6" s="44">
        <v>511</v>
      </c>
      <c r="C6" s="20" t="s">
        <v>19</v>
      </c>
      <c r="D6" s="46">
        <v>34040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34040</v>
      </c>
      <c r="O6" s="47">
        <f t="shared" si="1"/>
        <v>25.671191553544496</v>
      </c>
      <c r="P6" s="9"/>
    </row>
    <row r="7" spans="1:133">
      <c r="A7" s="12"/>
      <c r="B7" s="44">
        <v>512</v>
      </c>
      <c r="C7" s="20" t="s">
        <v>20</v>
      </c>
      <c r="D7" s="46">
        <v>95950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95950</v>
      </c>
      <c r="O7" s="47">
        <f t="shared" si="1"/>
        <v>72.360482654600304</v>
      </c>
      <c r="P7" s="9"/>
    </row>
    <row r="8" spans="1:133">
      <c r="A8" s="12"/>
      <c r="B8" s="44">
        <v>513</v>
      </c>
      <c r="C8" s="20" t="s">
        <v>21</v>
      </c>
      <c r="D8" s="46">
        <v>75000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75000</v>
      </c>
      <c r="O8" s="47">
        <f t="shared" si="1"/>
        <v>56.561085972850677</v>
      </c>
      <c r="P8" s="9"/>
    </row>
    <row r="9" spans="1:133">
      <c r="A9" s="12"/>
      <c r="B9" s="44">
        <v>514</v>
      </c>
      <c r="C9" s="20" t="s">
        <v>22</v>
      </c>
      <c r="D9" s="46">
        <v>11695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11695</v>
      </c>
      <c r="O9" s="47">
        <f t="shared" si="1"/>
        <v>8.8197586726998498</v>
      </c>
      <c r="P9" s="9"/>
    </row>
    <row r="10" spans="1:133">
      <c r="A10" s="12"/>
      <c r="B10" s="44">
        <v>515</v>
      </c>
      <c r="C10" s="20" t="s">
        <v>23</v>
      </c>
      <c r="D10" s="46">
        <v>11526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11526</v>
      </c>
      <c r="O10" s="47">
        <f t="shared" si="1"/>
        <v>8.6923076923076916</v>
      </c>
      <c r="P10" s="9"/>
    </row>
    <row r="11" spans="1:133">
      <c r="A11" s="12"/>
      <c r="B11" s="44">
        <v>517</v>
      </c>
      <c r="C11" s="20" t="s">
        <v>24</v>
      </c>
      <c r="D11" s="46">
        <v>934170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934170</v>
      </c>
      <c r="O11" s="47">
        <f t="shared" si="1"/>
        <v>704.50226244343889</v>
      </c>
      <c r="P11" s="9"/>
    </row>
    <row r="12" spans="1:133">
      <c r="A12" s="12"/>
      <c r="B12" s="44">
        <v>519</v>
      </c>
      <c r="C12" s="20" t="s">
        <v>25</v>
      </c>
      <c r="D12" s="46">
        <v>236853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236853</v>
      </c>
      <c r="O12" s="47">
        <f t="shared" si="1"/>
        <v>178.62217194570135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658333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658333</v>
      </c>
      <c r="O13" s="43">
        <f t="shared" si="1"/>
        <v>496.48039215686276</v>
      </c>
      <c r="P13" s="10"/>
    </row>
    <row r="14" spans="1:133">
      <c r="A14" s="12"/>
      <c r="B14" s="44">
        <v>521</v>
      </c>
      <c r="C14" s="20" t="s">
        <v>27</v>
      </c>
      <c r="D14" s="46">
        <v>476119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476119</v>
      </c>
      <c r="O14" s="47">
        <f t="shared" si="1"/>
        <v>359.06410256410254</v>
      </c>
      <c r="P14" s="9"/>
    </row>
    <row r="15" spans="1:133">
      <c r="A15" s="12"/>
      <c r="B15" s="44">
        <v>522</v>
      </c>
      <c r="C15" s="20" t="s">
        <v>28</v>
      </c>
      <c r="D15" s="46">
        <v>45802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45802</v>
      </c>
      <c r="O15" s="47">
        <f t="shared" si="1"/>
        <v>34.541478129713425</v>
      </c>
      <c r="P15" s="9"/>
    </row>
    <row r="16" spans="1:133">
      <c r="A16" s="12"/>
      <c r="B16" s="44">
        <v>524</v>
      </c>
      <c r="C16" s="20" t="s">
        <v>29</v>
      </c>
      <c r="D16" s="46">
        <v>51227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51227</v>
      </c>
      <c r="O16" s="47">
        <f t="shared" si="1"/>
        <v>38.632730015082956</v>
      </c>
      <c r="P16" s="9"/>
    </row>
    <row r="17" spans="1:16">
      <c r="A17" s="12"/>
      <c r="B17" s="44">
        <v>526</v>
      </c>
      <c r="C17" s="20" t="s">
        <v>30</v>
      </c>
      <c r="D17" s="46">
        <v>85185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85185</v>
      </c>
      <c r="O17" s="47">
        <f t="shared" si="1"/>
        <v>64.242081447963798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83221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2282857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2366078</v>
      </c>
      <c r="O18" s="43">
        <f t="shared" si="1"/>
        <v>1784.3725490196077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762393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762393</v>
      </c>
      <c r="O19" s="47">
        <f t="shared" si="1"/>
        <v>574.95701357466066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473407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473407</v>
      </c>
      <c r="O20" s="47">
        <f t="shared" si="1"/>
        <v>357.01885369532431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1047057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1047057</v>
      </c>
      <c r="O21" s="47">
        <f t="shared" si="1"/>
        <v>789.63574660633481</v>
      </c>
      <c r="P21" s="9"/>
    </row>
    <row r="22" spans="1:16">
      <c r="A22" s="12"/>
      <c r="B22" s="44">
        <v>539</v>
      </c>
      <c r="C22" s="20" t="s">
        <v>35</v>
      </c>
      <c r="D22" s="46">
        <v>83221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83221</v>
      </c>
      <c r="O22" s="47">
        <f t="shared" si="1"/>
        <v>62.760935143288087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646087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646087</v>
      </c>
      <c r="O23" s="43">
        <f t="shared" si="1"/>
        <v>487.24509803921569</v>
      </c>
      <c r="P23" s="10"/>
    </row>
    <row r="24" spans="1:16">
      <c r="A24" s="12"/>
      <c r="B24" s="44">
        <v>541</v>
      </c>
      <c r="C24" s="20" t="s">
        <v>37</v>
      </c>
      <c r="D24" s="46">
        <v>302671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302671</v>
      </c>
      <c r="O24" s="47">
        <f t="shared" si="1"/>
        <v>228.25867269984917</v>
      </c>
      <c r="P24" s="9"/>
    </row>
    <row r="25" spans="1:16">
      <c r="A25" s="12"/>
      <c r="B25" s="44">
        <v>543</v>
      </c>
      <c r="C25" s="20" t="s">
        <v>38</v>
      </c>
      <c r="D25" s="46">
        <v>242525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242525</v>
      </c>
      <c r="O25" s="47">
        <f t="shared" si="1"/>
        <v>182.89969834087481</v>
      </c>
      <c r="P25" s="9"/>
    </row>
    <row r="26" spans="1:16">
      <c r="A26" s="12"/>
      <c r="B26" s="44">
        <v>549</v>
      </c>
      <c r="C26" s="20" t="s">
        <v>39</v>
      </c>
      <c r="D26" s="46">
        <v>100891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100891</v>
      </c>
      <c r="O26" s="47">
        <f t="shared" si="1"/>
        <v>76.086726998491699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SUM(D28:D28)</f>
        <v>344447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344447</v>
      </c>
      <c r="O27" s="43">
        <f t="shared" si="1"/>
        <v>259.76395173453994</v>
      </c>
      <c r="P27" s="10"/>
    </row>
    <row r="28" spans="1:16">
      <c r="A28" s="13"/>
      <c r="B28" s="45">
        <v>554</v>
      </c>
      <c r="C28" s="21" t="s">
        <v>41</v>
      </c>
      <c r="D28" s="46">
        <v>344447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344447</v>
      </c>
      <c r="O28" s="47">
        <f t="shared" si="1"/>
        <v>259.76395173453994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SUM(D30:D30)</f>
        <v>418423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>SUM(D29:M29)</f>
        <v>418423</v>
      </c>
      <c r="O29" s="43">
        <f t="shared" si="1"/>
        <v>315.55279034690801</v>
      </c>
      <c r="P29" s="9"/>
    </row>
    <row r="30" spans="1:16">
      <c r="A30" s="12"/>
      <c r="B30" s="44">
        <v>572</v>
      </c>
      <c r="C30" s="20" t="s">
        <v>43</v>
      </c>
      <c r="D30" s="46">
        <v>418423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418423</v>
      </c>
      <c r="O30" s="47">
        <f t="shared" si="1"/>
        <v>315.55279034690801</v>
      </c>
      <c r="P30" s="9"/>
    </row>
    <row r="31" spans="1:16" ht="15.75">
      <c r="A31" s="28" t="s">
        <v>45</v>
      </c>
      <c r="B31" s="29"/>
      <c r="C31" s="30"/>
      <c r="D31" s="31">
        <f t="shared" ref="D31:M31" si="10">SUM(D32:D32)</f>
        <v>0</v>
      </c>
      <c r="E31" s="31">
        <f t="shared" si="10"/>
        <v>0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186162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>SUM(D31:M31)</f>
        <v>186162</v>
      </c>
      <c r="O31" s="43">
        <f t="shared" si="1"/>
        <v>140.39366515837105</v>
      </c>
      <c r="P31" s="9"/>
    </row>
    <row r="32" spans="1:16" ht="15.75" thickBot="1">
      <c r="A32" s="12"/>
      <c r="B32" s="44">
        <v>581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186162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186162</v>
      </c>
      <c r="O32" s="47">
        <f t="shared" si="1"/>
        <v>140.39366515837105</v>
      </c>
      <c r="P32" s="9"/>
    </row>
    <row r="33" spans="1:119" ht="16.5" thickBot="1">
      <c r="A33" s="14" t="s">
        <v>10</v>
      </c>
      <c r="B33" s="23"/>
      <c r="C33" s="22"/>
      <c r="D33" s="15">
        <f>SUM(D5,D13,D18,D23,D27,D29,D31)</f>
        <v>3549745</v>
      </c>
      <c r="E33" s="15">
        <f t="shared" ref="E33:M33" si="11">SUM(E5,E13,E18,E23,E27,E29,E31)</f>
        <v>0</v>
      </c>
      <c r="F33" s="15">
        <f t="shared" si="11"/>
        <v>0</v>
      </c>
      <c r="G33" s="15">
        <f t="shared" si="11"/>
        <v>0</v>
      </c>
      <c r="H33" s="15">
        <f t="shared" si="11"/>
        <v>0</v>
      </c>
      <c r="I33" s="15">
        <f t="shared" si="11"/>
        <v>2469019</v>
      </c>
      <c r="J33" s="15">
        <f t="shared" si="11"/>
        <v>0</v>
      </c>
      <c r="K33" s="15">
        <f t="shared" si="11"/>
        <v>0</v>
      </c>
      <c r="L33" s="15">
        <f t="shared" si="11"/>
        <v>0</v>
      </c>
      <c r="M33" s="15">
        <f t="shared" si="11"/>
        <v>0</v>
      </c>
      <c r="N33" s="15">
        <f>SUM(D33:M33)</f>
        <v>6018764</v>
      </c>
      <c r="O33" s="37">
        <f t="shared" si="1"/>
        <v>4539.0377073906484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0" t="s">
        <v>46</v>
      </c>
      <c r="M35" s="160"/>
      <c r="N35" s="160"/>
      <c r="O35" s="41">
        <v>1326</v>
      </c>
    </row>
    <row r="36" spans="1:119">
      <c r="A36" s="161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</row>
    <row r="37" spans="1:119" ht="15.75" customHeight="1" thickBot="1">
      <c r="A37" s="162" t="s">
        <v>50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802760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802760</v>
      </c>
      <c r="O5" s="32">
        <f t="shared" ref="O5:O31" si="1">(N5/O$33)</f>
        <v>603.12546957175061</v>
      </c>
      <c r="P5" s="6"/>
    </row>
    <row r="6" spans="1:133">
      <c r="A6" s="12"/>
      <c r="B6" s="44">
        <v>511</v>
      </c>
      <c r="C6" s="20" t="s">
        <v>19</v>
      </c>
      <c r="D6" s="46">
        <v>40949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40949</v>
      </c>
      <c r="O6" s="47">
        <f t="shared" si="1"/>
        <v>30.765589782118706</v>
      </c>
      <c r="P6" s="9"/>
    </row>
    <row r="7" spans="1:133">
      <c r="A7" s="12"/>
      <c r="B7" s="44">
        <v>512</v>
      </c>
      <c r="C7" s="20" t="s">
        <v>20</v>
      </c>
      <c r="D7" s="46">
        <v>91734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91734</v>
      </c>
      <c r="O7" s="47">
        <f t="shared" si="1"/>
        <v>68.921111945905338</v>
      </c>
      <c r="P7" s="9"/>
    </row>
    <row r="8" spans="1:133">
      <c r="A8" s="12"/>
      <c r="B8" s="44">
        <v>513</v>
      </c>
      <c r="C8" s="20" t="s">
        <v>21</v>
      </c>
      <c r="D8" s="46">
        <v>76715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76715</v>
      </c>
      <c r="O8" s="47">
        <f t="shared" si="1"/>
        <v>57.637114951164541</v>
      </c>
      <c r="P8" s="9"/>
    </row>
    <row r="9" spans="1:133">
      <c r="A9" s="12"/>
      <c r="B9" s="44">
        <v>514</v>
      </c>
      <c r="C9" s="20" t="s">
        <v>22</v>
      </c>
      <c r="D9" s="46">
        <v>5080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5080</v>
      </c>
      <c r="O9" s="47">
        <f t="shared" si="1"/>
        <v>3.8166791885800149</v>
      </c>
      <c r="P9" s="9"/>
    </row>
    <row r="10" spans="1:133">
      <c r="A10" s="12"/>
      <c r="B10" s="44">
        <v>515</v>
      </c>
      <c r="C10" s="20" t="s">
        <v>23</v>
      </c>
      <c r="D10" s="46">
        <v>35379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35379</v>
      </c>
      <c r="O10" s="47">
        <f t="shared" si="1"/>
        <v>26.580766341096918</v>
      </c>
      <c r="P10" s="9"/>
    </row>
    <row r="11" spans="1:133">
      <c r="A11" s="12"/>
      <c r="B11" s="44">
        <v>517</v>
      </c>
      <c r="C11" s="20" t="s">
        <v>24</v>
      </c>
      <c r="D11" s="46">
        <v>339037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339037</v>
      </c>
      <c r="O11" s="47">
        <f t="shared" si="1"/>
        <v>254.72351615326821</v>
      </c>
      <c r="P11" s="9"/>
    </row>
    <row r="12" spans="1:133">
      <c r="A12" s="12"/>
      <c r="B12" s="44">
        <v>519</v>
      </c>
      <c r="C12" s="20" t="s">
        <v>25</v>
      </c>
      <c r="D12" s="46">
        <v>213866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213866</v>
      </c>
      <c r="O12" s="47">
        <f t="shared" si="1"/>
        <v>160.68069120961684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671954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671954</v>
      </c>
      <c r="O13" s="43">
        <f t="shared" si="1"/>
        <v>504.84898572501879</v>
      </c>
      <c r="P13" s="10"/>
    </row>
    <row r="14" spans="1:133">
      <c r="A14" s="12"/>
      <c r="B14" s="44">
        <v>521</v>
      </c>
      <c r="C14" s="20" t="s">
        <v>27</v>
      </c>
      <c r="D14" s="46">
        <v>503463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503463</v>
      </c>
      <c r="O14" s="47">
        <f t="shared" si="1"/>
        <v>378.25920360631102</v>
      </c>
      <c r="P14" s="9"/>
    </row>
    <row r="15" spans="1:133">
      <c r="A15" s="12"/>
      <c r="B15" s="44">
        <v>522</v>
      </c>
      <c r="C15" s="20" t="s">
        <v>28</v>
      </c>
      <c r="D15" s="46">
        <v>40995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40995</v>
      </c>
      <c r="O15" s="47">
        <f t="shared" si="1"/>
        <v>30.80015026296018</v>
      </c>
      <c r="P15" s="9"/>
    </row>
    <row r="16" spans="1:133">
      <c r="A16" s="12"/>
      <c r="B16" s="44">
        <v>524</v>
      </c>
      <c r="C16" s="20" t="s">
        <v>29</v>
      </c>
      <c r="D16" s="46">
        <v>59426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59426</v>
      </c>
      <c r="O16" s="47">
        <f t="shared" si="1"/>
        <v>44.647633358377163</v>
      </c>
      <c r="P16" s="9"/>
    </row>
    <row r="17" spans="1:119">
      <c r="A17" s="12"/>
      <c r="B17" s="44">
        <v>526</v>
      </c>
      <c r="C17" s="20" t="s">
        <v>30</v>
      </c>
      <c r="D17" s="46">
        <v>68070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68070</v>
      </c>
      <c r="O17" s="47">
        <f t="shared" si="1"/>
        <v>51.141998497370395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SUM(D19:D22)</f>
        <v>77165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2478865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2556030</v>
      </c>
      <c r="O18" s="43">
        <f t="shared" si="1"/>
        <v>1920.3831705484597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1064952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1064952</v>
      </c>
      <c r="O19" s="47">
        <f t="shared" si="1"/>
        <v>800.11419984973702</v>
      </c>
      <c r="P19" s="9"/>
    </row>
    <row r="20" spans="1:119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468397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468397</v>
      </c>
      <c r="O20" s="47">
        <f t="shared" si="1"/>
        <v>351.91359879789633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945516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945516</v>
      </c>
      <c r="O21" s="47">
        <f t="shared" si="1"/>
        <v>710.38016528925618</v>
      </c>
      <c r="P21" s="9"/>
    </row>
    <row r="22" spans="1:119">
      <c r="A22" s="12"/>
      <c r="B22" s="44">
        <v>539</v>
      </c>
      <c r="C22" s="20" t="s">
        <v>35</v>
      </c>
      <c r="D22" s="46">
        <v>77165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77165</v>
      </c>
      <c r="O22" s="47">
        <f t="shared" si="1"/>
        <v>57.97520661157025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SUM(D24:D26)</f>
        <v>1367389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1367389</v>
      </c>
      <c r="O23" s="43">
        <f t="shared" si="1"/>
        <v>1027.3395942900074</v>
      </c>
      <c r="P23" s="10"/>
    </row>
    <row r="24" spans="1:119">
      <c r="A24" s="12"/>
      <c r="B24" s="44">
        <v>541</v>
      </c>
      <c r="C24" s="20" t="s">
        <v>37</v>
      </c>
      <c r="D24" s="46">
        <v>187077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187077</v>
      </c>
      <c r="O24" s="47">
        <f t="shared" si="1"/>
        <v>140.55371900826447</v>
      </c>
      <c r="P24" s="9"/>
    </row>
    <row r="25" spans="1:119">
      <c r="A25" s="12"/>
      <c r="B25" s="44">
        <v>543</v>
      </c>
      <c r="C25" s="20" t="s">
        <v>38</v>
      </c>
      <c r="D25" s="46">
        <v>1044571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1044571</v>
      </c>
      <c r="O25" s="47">
        <f t="shared" si="1"/>
        <v>784.80165289256195</v>
      </c>
      <c r="P25" s="9"/>
    </row>
    <row r="26" spans="1:119">
      <c r="A26" s="12"/>
      <c r="B26" s="44">
        <v>549</v>
      </c>
      <c r="C26" s="20" t="s">
        <v>39</v>
      </c>
      <c r="D26" s="46">
        <v>135741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135741</v>
      </c>
      <c r="O26" s="47">
        <f t="shared" si="1"/>
        <v>101.98422238918107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173289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173289</v>
      </c>
      <c r="O27" s="43">
        <f t="shared" si="1"/>
        <v>130.19459053343351</v>
      </c>
      <c r="P27" s="10"/>
    </row>
    <row r="28" spans="1:119">
      <c r="A28" s="13"/>
      <c r="B28" s="45">
        <v>554</v>
      </c>
      <c r="C28" s="21" t="s">
        <v>41</v>
      </c>
      <c r="D28" s="46">
        <v>173289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173289</v>
      </c>
      <c r="O28" s="47">
        <f t="shared" si="1"/>
        <v>130.19459053343351</v>
      </c>
      <c r="P28" s="9"/>
    </row>
    <row r="29" spans="1:119" ht="15.75">
      <c r="A29" s="28" t="s">
        <v>42</v>
      </c>
      <c r="B29" s="29"/>
      <c r="C29" s="30"/>
      <c r="D29" s="31">
        <f t="shared" ref="D29:M29" si="9">SUM(D30:D30)</f>
        <v>476056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>SUM(D29:M29)</f>
        <v>476056</v>
      </c>
      <c r="O29" s="43">
        <f t="shared" si="1"/>
        <v>357.66791885800149</v>
      </c>
      <c r="P29" s="9"/>
    </row>
    <row r="30" spans="1:119" ht="15.75" thickBot="1">
      <c r="A30" s="12"/>
      <c r="B30" s="44">
        <v>572</v>
      </c>
      <c r="C30" s="20" t="s">
        <v>43</v>
      </c>
      <c r="D30" s="46">
        <v>476056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476056</v>
      </c>
      <c r="O30" s="47">
        <f t="shared" si="1"/>
        <v>357.66791885800149</v>
      </c>
      <c r="P30" s="9"/>
    </row>
    <row r="31" spans="1:119" ht="16.5" thickBot="1">
      <c r="A31" s="14" t="s">
        <v>10</v>
      </c>
      <c r="B31" s="23"/>
      <c r="C31" s="22"/>
      <c r="D31" s="15">
        <f>SUM(D5,D13,D18,D23,D27,D29)</f>
        <v>3568613</v>
      </c>
      <c r="E31" s="15">
        <f t="shared" ref="E31:M31" si="10">SUM(E5,E13,E18,E23,E27,E29)</f>
        <v>0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2478865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>SUM(D31:M31)</f>
        <v>6047478</v>
      </c>
      <c r="O31" s="37">
        <f t="shared" si="1"/>
        <v>4543.5597295266716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0" t="s">
        <v>58</v>
      </c>
      <c r="M33" s="160"/>
      <c r="N33" s="160"/>
      <c r="O33" s="41">
        <v>1331</v>
      </c>
    </row>
    <row r="34" spans="1:15">
      <c r="A34" s="161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  <row r="35" spans="1:15" ht="15.75" customHeight="1" thickBot="1">
      <c r="A35" s="162" t="s">
        <v>50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422520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422520</v>
      </c>
      <c r="O5" s="32">
        <f t="shared" ref="O5:O29" si="2">(N5/O$31)</f>
        <v>320.09090909090907</v>
      </c>
      <c r="P5" s="6"/>
    </row>
    <row r="6" spans="1:133">
      <c r="A6" s="12"/>
      <c r="B6" s="44">
        <v>511</v>
      </c>
      <c r="C6" s="20" t="s">
        <v>19</v>
      </c>
      <c r="D6" s="46">
        <v>34319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34319</v>
      </c>
      <c r="O6" s="47">
        <f t="shared" si="2"/>
        <v>25.999242424242425</v>
      </c>
      <c r="P6" s="9"/>
    </row>
    <row r="7" spans="1:133">
      <c r="A7" s="12"/>
      <c r="B7" s="44">
        <v>512</v>
      </c>
      <c r="C7" s="20" t="s">
        <v>20</v>
      </c>
      <c r="D7" s="46">
        <v>80656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80656</v>
      </c>
      <c r="O7" s="47">
        <f t="shared" si="2"/>
        <v>61.103030303030302</v>
      </c>
      <c r="P7" s="9"/>
    </row>
    <row r="8" spans="1:133">
      <c r="A8" s="12"/>
      <c r="B8" s="44">
        <v>513</v>
      </c>
      <c r="C8" s="20" t="s">
        <v>21</v>
      </c>
      <c r="D8" s="46">
        <v>59433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59433</v>
      </c>
      <c r="O8" s="47">
        <f t="shared" si="2"/>
        <v>45.024999999999999</v>
      </c>
      <c r="P8" s="9"/>
    </row>
    <row r="9" spans="1:133">
      <c r="A9" s="12"/>
      <c r="B9" s="44">
        <v>514</v>
      </c>
      <c r="C9" s="20" t="s">
        <v>22</v>
      </c>
      <c r="D9" s="46">
        <v>6047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6047</v>
      </c>
      <c r="O9" s="47">
        <f t="shared" si="2"/>
        <v>4.5810606060606061</v>
      </c>
      <c r="P9" s="9"/>
    </row>
    <row r="10" spans="1:133">
      <c r="A10" s="12"/>
      <c r="B10" s="44">
        <v>515</v>
      </c>
      <c r="C10" s="20" t="s">
        <v>23</v>
      </c>
      <c r="D10" s="46">
        <v>8994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8994</v>
      </c>
      <c r="O10" s="47">
        <f t="shared" si="2"/>
        <v>6.8136363636363635</v>
      </c>
      <c r="P10" s="9"/>
    </row>
    <row r="11" spans="1:133">
      <c r="A11" s="12"/>
      <c r="B11" s="44">
        <v>519</v>
      </c>
      <c r="C11" s="20" t="s">
        <v>25</v>
      </c>
      <c r="D11" s="46">
        <v>233071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233071</v>
      </c>
      <c r="O11" s="47">
        <f t="shared" si="2"/>
        <v>176.56893939393939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SUM(D13:D16)</f>
        <v>659194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659194</v>
      </c>
      <c r="O12" s="43">
        <f t="shared" si="2"/>
        <v>499.38939393939393</v>
      </c>
      <c r="P12" s="10"/>
    </row>
    <row r="13" spans="1:133">
      <c r="A13" s="12"/>
      <c r="B13" s="44">
        <v>521</v>
      </c>
      <c r="C13" s="20" t="s">
        <v>27</v>
      </c>
      <c r="D13" s="46">
        <v>417636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417636</v>
      </c>
      <c r="O13" s="47">
        <f t="shared" si="2"/>
        <v>316.39090909090908</v>
      </c>
      <c r="P13" s="9"/>
    </row>
    <row r="14" spans="1:133">
      <c r="A14" s="12"/>
      <c r="B14" s="44">
        <v>522</v>
      </c>
      <c r="C14" s="20" t="s">
        <v>28</v>
      </c>
      <c r="D14" s="46">
        <v>85340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85340</v>
      </c>
      <c r="O14" s="47">
        <f t="shared" si="2"/>
        <v>64.651515151515156</v>
      </c>
      <c r="P14" s="9"/>
    </row>
    <row r="15" spans="1:133">
      <c r="A15" s="12"/>
      <c r="B15" s="44">
        <v>524</v>
      </c>
      <c r="C15" s="20" t="s">
        <v>29</v>
      </c>
      <c r="D15" s="46">
        <v>74911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74911</v>
      </c>
      <c r="O15" s="47">
        <f t="shared" si="2"/>
        <v>56.750757575757575</v>
      </c>
      <c r="P15" s="9"/>
    </row>
    <row r="16" spans="1:133">
      <c r="A16" s="12"/>
      <c r="B16" s="44">
        <v>526</v>
      </c>
      <c r="C16" s="20" t="s">
        <v>30</v>
      </c>
      <c r="D16" s="46">
        <v>81307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81307</v>
      </c>
      <c r="O16" s="47">
        <f t="shared" si="2"/>
        <v>61.596212121212119</v>
      </c>
      <c r="P16" s="9"/>
    </row>
    <row r="17" spans="1:119" ht="15.75">
      <c r="A17" s="28" t="s">
        <v>31</v>
      </c>
      <c r="B17" s="29"/>
      <c r="C17" s="30"/>
      <c r="D17" s="31">
        <f t="shared" ref="D17:M17" si="4">SUM(D18:D21)</f>
        <v>515944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2373505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2889449</v>
      </c>
      <c r="O17" s="43">
        <f t="shared" si="2"/>
        <v>2188.9765151515153</v>
      </c>
      <c r="P17" s="10"/>
    </row>
    <row r="18" spans="1:119">
      <c r="A18" s="12"/>
      <c r="B18" s="44">
        <v>533</v>
      </c>
      <c r="C18" s="20" t="s">
        <v>32</v>
      </c>
      <c r="D18" s="46">
        <v>441521</v>
      </c>
      <c r="E18" s="46">
        <v>0</v>
      </c>
      <c r="F18" s="46">
        <v>0</v>
      </c>
      <c r="G18" s="46">
        <v>0</v>
      </c>
      <c r="H18" s="46">
        <v>0</v>
      </c>
      <c r="I18" s="46">
        <v>969739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1411260</v>
      </c>
      <c r="O18" s="47">
        <f t="shared" si="2"/>
        <v>1069.1363636363637</v>
      </c>
      <c r="P18" s="9"/>
    </row>
    <row r="19" spans="1:119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431539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431539</v>
      </c>
      <c r="O19" s="47">
        <f t="shared" si="2"/>
        <v>326.92348484848486</v>
      </c>
      <c r="P19" s="9"/>
    </row>
    <row r="20" spans="1:119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972227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972227</v>
      </c>
      <c r="O20" s="47">
        <f t="shared" si="2"/>
        <v>736.53560606060603</v>
      </c>
      <c r="P20" s="9"/>
    </row>
    <row r="21" spans="1:119">
      <c r="A21" s="12"/>
      <c r="B21" s="44">
        <v>539</v>
      </c>
      <c r="C21" s="20" t="s">
        <v>35</v>
      </c>
      <c r="D21" s="46">
        <v>74423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74423</v>
      </c>
      <c r="O21" s="47">
        <f t="shared" si="2"/>
        <v>56.381060606060608</v>
      </c>
      <c r="P21" s="9"/>
    </row>
    <row r="22" spans="1:119" ht="15.75">
      <c r="A22" s="28" t="s">
        <v>36</v>
      </c>
      <c r="B22" s="29"/>
      <c r="C22" s="30"/>
      <c r="D22" s="31">
        <f t="shared" ref="D22:M22" si="5">SUM(D23:D24)</f>
        <v>326431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1"/>
        <v>326431</v>
      </c>
      <c r="O22" s="43">
        <f t="shared" si="2"/>
        <v>247.29621212121211</v>
      </c>
      <c r="P22" s="10"/>
    </row>
    <row r="23" spans="1:119">
      <c r="A23" s="12"/>
      <c r="B23" s="44">
        <v>541</v>
      </c>
      <c r="C23" s="20" t="s">
        <v>37</v>
      </c>
      <c r="D23" s="46">
        <v>223206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223206</v>
      </c>
      <c r="O23" s="47">
        <f t="shared" si="2"/>
        <v>169.09545454545454</v>
      </c>
      <c r="P23" s="9"/>
    </row>
    <row r="24" spans="1:119">
      <c r="A24" s="12"/>
      <c r="B24" s="44">
        <v>549</v>
      </c>
      <c r="C24" s="20" t="s">
        <v>39</v>
      </c>
      <c r="D24" s="46">
        <v>103225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103225</v>
      </c>
      <c r="O24" s="47">
        <f t="shared" si="2"/>
        <v>78.200757575757578</v>
      </c>
      <c r="P24" s="9"/>
    </row>
    <row r="25" spans="1:119" ht="15.75">
      <c r="A25" s="28" t="s">
        <v>42</v>
      </c>
      <c r="B25" s="29"/>
      <c r="C25" s="30"/>
      <c r="D25" s="31">
        <f t="shared" ref="D25:M25" si="6">SUM(D26:D26)</f>
        <v>164183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1"/>
        <v>164183</v>
      </c>
      <c r="O25" s="43">
        <f t="shared" si="2"/>
        <v>124.3810606060606</v>
      </c>
      <c r="P25" s="9"/>
    </row>
    <row r="26" spans="1:119">
      <c r="A26" s="12"/>
      <c r="B26" s="44">
        <v>572</v>
      </c>
      <c r="C26" s="20" t="s">
        <v>43</v>
      </c>
      <c r="D26" s="46">
        <v>164183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164183</v>
      </c>
      <c r="O26" s="47">
        <f t="shared" si="2"/>
        <v>124.3810606060606</v>
      </c>
      <c r="P26" s="9"/>
    </row>
    <row r="27" spans="1:119" ht="15.75">
      <c r="A27" s="28" t="s">
        <v>45</v>
      </c>
      <c r="B27" s="29"/>
      <c r="C27" s="30"/>
      <c r="D27" s="31">
        <f t="shared" ref="D27:M27" si="7">SUM(D28:D28)</f>
        <v>215447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1"/>
        <v>215447</v>
      </c>
      <c r="O27" s="43">
        <f t="shared" si="2"/>
        <v>163.21742424242424</v>
      </c>
      <c r="P27" s="9"/>
    </row>
    <row r="28" spans="1:119" ht="15.75" thickBot="1">
      <c r="A28" s="12"/>
      <c r="B28" s="44">
        <v>584</v>
      </c>
      <c r="C28" s="20" t="s">
        <v>71</v>
      </c>
      <c r="D28" s="46">
        <v>215447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215447</v>
      </c>
      <c r="O28" s="47">
        <f t="shared" si="2"/>
        <v>163.21742424242424</v>
      </c>
      <c r="P28" s="9"/>
    </row>
    <row r="29" spans="1:119" ht="16.5" thickBot="1">
      <c r="A29" s="14" t="s">
        <v>10</v>
      </c>
      <c r="B29" s="23"/>
      <c r="C29" s="22"/>
      <c r="D29" s="15">
        <f>SUM(D5,D12,D17,D22,D25,D27)</f>
        <v>2303719</v>
      </c>
      <c r="E29" s="15">
        <f t="shared" ref="E29:M29" si="8">SUM(E5,E12,E17,E22,E25,E27)</f>
        <v>0</v>
      </c>
      <c r="F29" s="15">
        <f t="shared" si="8"/>
        <v>0</v>
      </c>
      <c r="G29" s="15">
        <f t="shared" si="8"/>
        <v>0</v>
      </c>
      <c r="H29" s="15">
        <f t="shared" si="8"/>
        <v>0</v>
      </c>
      <c r="I29" s="15">
        <f t="shared" si="8"/>
        <v>2373505</v>
      </c>
      <c r="J29" s="15">
        <f t="shared" si="8"/>
        <v>0</v>
      </c>
      <c r="K29" s="15">
        <f t="shared" si="8"/>
        <v>0</v>
      </c>
      <c r="L29" s="15">
        <f t="shared" si="8"/>
        <v>0</v>
      </c>
      <c r="M29" s="15">
        <f t="shared" si="8"/>
        <v>0</v>
      </c>
      <c r="N29" s="15">
        <f t="shared" si="1"/>
        <v>4677224</v>
      </c>
      <c r="O29" s="37">
        <f t="shared" si="2"/>
        <v>3543.3515151515153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0" t="s">
        <v>72</v>
      </c>
      <c r="M31" s="160"/>
      <c r="N31" s="160"/>
      <c r="O31" s="41">
        <v>1320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5"/>
      <c r="O3" s="36"/>
      <c r="P3" s="173" t="s">
        <v>90</v>
      </c>
      <c r="Q3" s="11"/>
      <c r="R3"/>
    </row>
    <row r="4" spans="1:134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976856</v>
      </c>
      <c r="E5" s="26">
        <f t="shared" si="0"/>
        <v>1109351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2" si="1">SUM(D5:N5)</f>
        <v>2086207</v>
      </c>
      <c r="P5" s="32">
        <f t="shared" ref="P5:P31" si="2">(O5/P$33)</f>
        <v>2011.7714561234329</v>
      </c>
      <c r="Q5" s="6"/>
    </row>
    <row r="6" spans="1:134">
      <c r="A6" s="12"/>
      <c r="B6" s="44">
        <v>511</v>
      </c>
      <c r="C6" s="20" t="s">
        <v>19</v>
      </c>
      <c r="D6" s="46">
        <v>33729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33729</v>
      </c>
      <c r="P6" s="47">
        <f t="shared" si="2"/>
        <v>32.525554484088715</v>
      </c>
      <c r="Q6" s="9"/>
    </row>
    <row r="7" spans="1:134">
      <c r="A7" s="12"/>
      <c r="B7" s="44">
        <v>512</v>
      </c>
      <c r="C7" s="20" t="s">
        <v>20</v>
      </c>
      <c r="D7" s="46">
        <v>74233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74233</v>
      </c>
      <c r="P7" s="47">
        <f t="shared" si="2"/>
        <v>71.584378013500483</v>
      </c>
      <c r="Q7" s="9"/>
    </row>
    <row r="8" spans="1:134">
      <c r="A8" s="12"/>
      <c r="B8" s="44">
        <v>513</v>
      </c>
      <c r="C8" s="20" t="s">
        <v>21</v>
      </c>
      <c r="D8" s="46">
        <v>91296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91296</v>
      </c>
      <c r="P8" s="47">
        <f t="shared" si="2"/>
        <v>88.038572806171643</v>
      </c>
      <c r="Q8" s="9"/>
    </row>
    <row r="9" spans="1:134">
      <c r="A9" s="12"/>
      <c r="B9" s="44">
        <v>514</v>
      </c>
      <c r="C9" s="20" t="s">
        <v>22</v>
      </c>
      <c r="D9" s="46">
        <v>92447</v>
      </c>
      <c r="E9" s="46">
        <v>9809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102256</v>
      </c>
      <c r="P9" s="47">
        <f t="shared" si="2"/>
        <v>98.607521697203467</v>
      </c>
      <c r="Q9" s="9"/>
    </row>
    <row r="10" spans="1:134">
      <c r="A10" s="12"/>
      <c r="B10" s="44">
        <v>515</v>
      </c>
      <c r="C10" s="20" t="s">
        <v>23</v>
      </c>
      <c r="D10" s="46">
        <v>1012</v>
      </c>
      <c r="E10" s="46">
        <v>5831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6843</v>
      </c>
      <c r="P10" s="47">
        <f t="shared" si="2"/>
        <v>6.5988428158148507</v>
      </c>
      <c r="Q10" s="9"/>
    </row>
    <row r="11" spans="1:134">
      <c r="A11" s="12"/>
      <c r="B11" s="44">
        <v>519</v>
      </c>
      <c r="C11" s="20" t="s">
        <v>25</v>
      </c>
      <c r="D11" s="46">
        <v>684139</v>
      </c>
      <c r="E11" s="46">
        <v>1093711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1777850</v>
      </c>
      <c r="P11" s="47">
        <f t="shared" si="2"/>
        <v>1714.4165863066537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SUM(D13:D17)</f>
        <v>1954936</v>
      </c>
      <c r="E12" s="31">
        <f t="shared" si="3"/>
        <v>1081306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6926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3043168</v>
      </c>
      <c r="P12" s="43">
        <f t="shared" si="2"/>
        <v>2934.5882352941176</v>
      </c>
      <c r="Q12" s="10"/>
    </row>
    <row r="13" spans="1:134">
      <c r="A13" s="12"/>
      <c r="B13" s="44">
        <v>521</v>
      </c>
      <c r="C13" s="20" t="s">
        <v>27</v>
      </c>
      <c r="D13" s="46">
        <v>697870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697870</v>
      </c>
      <c r="P13" s="47">
        <f t="shared" si="2"/>
        <v>672.97010607521702</v>
      </c>
      <c r="Q13" s="9"/>
    </row>
    <row r="14" spans="1:134">
      <c r="A14" s="12"/>
      <c r="B14" s="44">
        <v>522</v>
      </c>
      <c r="C14" s="20" t="s">
        <v>28</v>
      </c>
      <c r="D14" s="46">
        <v>774885</v>
      </c>
      <c r="E14" s="46">
        <v>24497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799382</v>
      </c>
      <c r="P14" s="47">
        <f t="shared" si="2"/>
        <v>770.86017357762773</v>
      </c>
      <c r="Q14" s="9"/>
    </row>
    <row r="15" spans="1:134">
      <c r="A15" s="12"/>
      <c r="B15" s="44">
        <v>524</v>
      </c>
      <c r="C15" s="20" t="s">
        <v>29</v>
      </c>
      <c r="D15" s="46">
        <v>479709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479709</v>
      </c>
      <c r="P15" s="47">
        <f t="shared" si="2"/>
        <v>462.59305689488912</v>
      </c>
      <c r="Q15" s="9"/>
    </row>
    <row r="16" spans="1:134">
      <c r="A16" s="12"/>
      <c r="B16" s="44">
        <v>525</v>
      </c>
      <c r="C16" s="20" t="s">
        <v>93</v>
      </c>
      <c r="D16" s="46">
        <v>0</v>
      </c>
      <c r="E16" s="46">
        <v>1056809</v>
      </c>
      <c r="F16" s="46">
        <v>0</v>
      </c>
      <c r="G16" s="46">
        <v>0</v>
      </c>
      <c r="H16" s="46">
        <v>0</v>
      </c>
      <c r="I16" s="46">
        <v>6926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1063735</v>
      </c>
      <c r="P16" s="47">
        <f t="shared" si="2"/>
        <v>1025.7810993249759</v>
      </c>
      <c r="Q16" s="9"/>
    </row>
    <row r="17" spans="1:120">
      <c r="A17" s="12"/>
      <c r="B17" s="44">
        <v>526</v>
      </c>
      <c r="C17" s="20" t="s">
        <v>30</v>
      </c>
      <c r="D17" s="46">
        <v>2472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2472</v>
      </c>
      <c r="P17" s="47">
        <f t="shared" si="2"/>
        <v>2.3837994214079075</v>
      </c>
      <c r="Q17" s="9"/>
    </row>
    <row r="18" spans="1:120" ht="15.75">
      <c r="A18" s="28" t="s">
        <v>31</v>
      </c>
      <c r="B18" s="29"/>
      <c r="C18" s="30"/>
      <c r="D18" s="31">
        <f t="shared" ref="D18:N18" si="4">SUM(D19:D22)</f>
        <v>244730</v>
      </c>
      <c r="E18" s="31">
        <f t="shared" si="4"/>
        <v>331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2713233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31">
        <f t="shared" si="4"/>
        <v>0</v>
      </c>
      <c r="O18" s="42">
        <f t="shared" si="1"/>
        <v>2958294</v>
      </c>
      <c r="P18" s="43">
        <f t="shared" si="2"/>
        <v>2852.7425265188044</v>
      </c>
      <c r="Q18" s="10"/>
    </row>
    <row r="19" spans="1:120">
      <c r="A19" s="12"/>
      <c r="B19" s="44">
        <v>533</v>
      </c>
      <c r="C19" s="20" t="s">
        <v>32</v>
      </c>
      <c r="D19" s="46">
        <v>31373</v>
      </c>
      <c r="E19" s="46">
        <v>0</v>
      </c>
      <c r="F19" s="46">
        <v>0</v>
      </c>
      <c r="G19" s="46">
        <v>0</v>
      </c>
      <c r="H19" s="46">
        <v>0</v>
      </c>
      <c r="I19" s="46">
        <v>884641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916014</v>
      </c>
      <c r="P19" s="47">
        <f t="shared" si="2"/>
        <v>883.33076181292188</v>
      </c>
      <c r="Q19" s="9"/>
    </row>
    <row r="20" spans="1:120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609782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609782</v>
      </c>
      <c r="P20" s="47">
        <f t="shared" si="2"/>
        <v>588.0250723240116</v>
      </c>
      <c r="Q20" s="9"/>
    </row>
    <row r="21" spans="1:120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1218810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1218810</v>
      </c>
      <c r="P21" s="47">
        <f t="shared" si="2"/>
        <v>1175.3230472516875</v>
      </c>
      <c r="Q21" s="9"/>
    </row>
    <row r="22" spans="1:120">
      <c r="A22" s="12"/>
      <c r="B22" s="44">
        <v>539</v>
      </c>
      <c r="C22" s="20" t="s">
        <v>35</v>
      </c>
      <c r="D22" s="46">
        <v>213357</v>
      </c>
      <c r="E22" s="46">
        <v>331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213688</v>
      </c>
      <c r="P22" s="47">
        <f t="shared" si="2"/>
        <v>206.06364513018323</v>
      </c>
      <c r="Q22" s="9"/>
    </row>
    <row r="23" spans="1:120" ht="15.75">
      <c r="A23" s="28" t="s">
        <v>36</v>
      </c>
      <c r="B23" s="29"/>
      <c r="C23" s="30"/>
      <c r="D23" s="31">
        <f t="shared" ref="D23:N23" si="5">SUM(D24:D26)</f>
        <v>827097</v>
      </c>
      <c r="E23" s="31">
        <f t="shared" si="5"/>
        <v>7603266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31">
        <f t="shared" ref="O23:O28" si="6">SUM(D23:N23)</f>
        <v>8430363</v>
      </c>
      <c r="P23" s="43">
        <f t="shared" si="2"/>
        <v>8129.5689488910321</v>
      </c>
      <c r="Q23" s="10"/>
    </row>
    <row r="24" spans="1:120">
      <c r="A24" s="12"/>
      <c r="B24" s="44">
        <v>541</v>
      </c>
      <c r="C24" s="20" t="s">
        <v>37</v>
      </c>
      <c r="D24" s="46">
        <v>297642</v>
      </c>
      <c r="E24" s="46">
        <v>158245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455887</v>
      </c>
      <c r="P24" s="47">
        <f t="shared" si="2"/>
        <v>439.62102217936354</v>
      </c>
      <c r="Q24" s="9"/>
    </row>
    <row r="25" spans="1:120">
      <c r="A25" s="12"/>
      <c r="B25" s="44">
        <v>543</v>
      </c>
      <c r="C25" s="20" t="s">
        <v>38</v>
      </c>
      <c r="D25" s="46">
        <v>453545</v>
      </c>
      <c r="E25" s="46">
        <v>7445021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7898566</v>
      </c>
      <c r="P25" s="47">
        <f t="shared" si="2"/>
        <v>7616.746383799421</v>
      </c>
      <c r="Q25" s="9"/>
    </row>
    <row r="26" spans="1:120">
      <c r="A26" s="12"/>
      <c r="B26" s="44">
        <v>549</v>
      </c>
      <c r="C26" s="20" t="s">
        <v>39</v>
      </c>
      <c r="D26" s="46">
        <v>75910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75910</v>
      </c>
      <c r="P26" s="47">
        <f t="shared" si="2"/>
        <v>73.201542912246865</v>
      </c>
      <c r="Q26" s="9"/>
    </row>
    <row r="27" spans="1:120" ht="15.75">
      <c r="A27" s="28" t="s">
        <v>40</v>
      </c>
      <c r="B27" s="29"/>
      <c r="C27" s="30"/>
      <c r="D27" s="31">
        <f t="shared" ref="D27:N27" si="7">SUM(D28:D28)</f>
        <v>37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37</v>
      </c>
      <c r="P27" s="43">
        <f t="shared" si="2"/>
        <v>3.5679845708775311E-2</v>
      </c>
      <c r="Q27" s="10"/>
    </row>
    <row r="28" spans="1:120">
      <c r="A28" s="13"/>
      <c r="B28" s="45">
        <v>559</v>
      </c>
      <c r="C28" s="21" t="s">
        <v>94</v>
      </c>
      <c r="D28" s="46">
        <v>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37</v>
      </c>
      <c r="P28" s="47">
        <f t="shared" si="2"/>
        <v>3.5679845708775311E-2</v>
      </c>
      <c r="Q28" s="9"/>
    </row>
    <row r="29" spans="1:120" ht="15.75">
      <c r="A29" s="28" t="s">
        <v>42</v>
      </c>
      <c r="B29" s="29"/>
      <c r="C29" s="30"/>
      <c r="D29" s="31">
        <f t="shared" ref="D29:N29" si="8">SUM(D30:D30)</f>
        <v>372929</v>
      </c>
      <c r="E29" s="31">
        <f t="shared" si="8"/>
        <v>1482314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>SUM(D29:N29)</f>
        <v>1855243</v>
      </c>
      <c r="P29" s="43">
        <f t="shared" si="2"/>
        <v>1789.0482160077145</v>
      </c>
      <c r="Q29" s="9"/>
    </row>
    <row r="30" spans="1:120" ht="15.75" thickBot="1">
      <c r="A30" s="12"/>
      <c r="B30" s="44">
        <v>572</v>
      </c>
      <c r="C30" s="20" t="s">
        <v>43</v>
      </c>
      <c r="D30" s="46">
        <v>372929</v>
      </c>
      <c r="E30" s="46">
        <v>1482314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1855243</v>
      </c>
      <c r="P30" s="47">
        <f t="shared" si="2"/>
        <v>1789.0482160077145</v>
      </c>
      <c r="Q30" s="9"/>
    </row>
    <row r="31" spans="1:120" ht="16.5" thickBot="1">
      <c r="A31" s="14" t="s">
        <v>10</v>
      </c>
      <c r="B31" s="23"/>
      <c r="C31" s="22"/>
      <c r="D31" s="15">
        <f>SUM(D5,D12,D18,D23,D27,D29)</f>
        <v>4376585</v>
      </c>
      <c r="E31" s="15">
        <f t="shared" ref="E31:N31" si="9">SUM(E5,E12,E18,E23,E27,E29)</f>
        <v>11276568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2720159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9"/>
        <v>0</v>
      </c>
      <c r="O31" s="15">
        <f>SUM(D31:N31)</f>
        <v>18373312</v>
      </c>
      <c r="P31" s="37">
        <f t="shared" si="2"/>
        <v>17717.755062680812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160" t="s">
        <v>95</v>
      </c>
      <c r="N33" s="160"/>
      <c r="O33" s="160"/>
      <c r="P33" s="41">
        <v>1037</v>
      </c>
    </row>
    <row r="34" spans="1:16">
      <c r="A34" s="161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9"/>
    </row>
    <row r="35" spans="1:16" ht="15.75" customHeight="1" thickBot="1">
      <c r="A35" s="162" t="s">
        <v>50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C36"/>
  <sheetViews>
    <sheetView topLeftCell="A25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621079</v>
      </c>
      <c r="E5" s="26">
        <f t="shared" si="0"/>
        <v>12308468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2" si="1">SUM(D5:M5)</f>
        <v>12929547</v>
      </c>
      <c r="O5" s="32">
        <f t="shared" ref="O5:O32" si="2">(N5/O$34)</f>
        <v>16726.451487710219</v>
      </c>
      <c r="P5" s="6"/>
    </row>
    <row r="6" spans="1:133">
      <c r="A6" s="12"/>
      <c r="B6" s="44">
        <v>511</v>
      </c>
      <c r="C6" s="20" t="s">
        <v>19</v>
      </c>
      <c r="D6" s="46">
        <v>31152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31152</v>
      </c>
      <c r="O6" s="47">
        <f t="shared" si="2"/>
        <v>40.300129366106077</v>
      </c>
      <c r="P6" s="9"/>
    </row>
    <row r="7" spans="1:133">
      <c r="A7" s="12"/>
      <c r="B7" s="44">
        <v>512</v>
      </c>
      <c r="C7" s="20" t="s">
        <v>20</v>
      </c>
      <c r="D7" s="46">
        <v>93196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93196</v>
      </c>
      <c r="O7" s="47">
        <f t="shared" si="2"/>
        <v>120.5640362225097</v>
      </c>
      <c r="P7" s="9"/>
    </row>
    <row r="8" spans="1:133">
      <c r="A8" s="12"/>
      <c r="B8" s="44">
        <v>513</v>
      </c>
      <c r="C8" s="20" t="s">
        <v>21</v>
      </c>
      <c r="D8" s="46">
        <v>40434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40434</v>
      </c>
      <c r="O8" s="47">
        <f t="shared" si="2"/>
        <v>52.307891332470895</v>
      </c>
      <c r="P8" s="9"/>
    </row>
    <row r="9" spans="1:133">
      <c r="A9" s="12"/>
      <c r="B9" s="44">
        <v>514</v>
      </c>
      <c r="C9" s="20" t="s">
        <v>22</v>
      </c>
      <c r="D9" s="46">
        <v>38293</v>
      </c>
      <c r="E9" s="46">
        <v>4407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42700</v>
      </c>
      <c r="O9" s="47">
        <f t="shared" si="2"/>
        <v>55.239327296248383</v>
      </c>
      <c r="P9" s="9"/>
    </row>
    <row r="10" spans="1:133">
      <c r="A10" s="12"/>
      <c r="B10" s="44">
        <v>515</v>
      </c>
      <c r="C10" s="20" t="s">
        <v>23</v>
      </c>
      <c r="D10" s="46">
        <v>4312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4312</v>
      </c>
      <c r="O10" s="47">
        <f t="shared" si="2"/>
        <v>5.5782664941785249</v>
      </c>
      <c r="P10" s="9"/>
    </row>
    <row r="11" spans="1:133">
      <c r="A11" s="12"/>
      <c r="B11" s="44">
        <v>519</v>
      </c>
      <c r="C11" s="20" t="s">
        <v>60</v>
      </c>
      <c r="D11" s="46">
        <v>413692</v>
      </c>
      <c r="E11" s="46">
        <v>12304061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12717753</v>
      </c>
      <c r="O11" s="47">
        <f t="shared" si="2"/>
        <v>16452.461836998707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SUM(D13:D16)</f>
        <v>2208612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2208612</v>
      </c>
      <c r="O12" s="43">
        <f t="shared" si="2"/>
        <v>2857.1953428201809</v>
      </c>
      <c r="P12" s="10"/>
    </row>
    <row r="13" spans="1:133">
      <c r="A13" s="12"/>
      <c r="B13" s="44">
        <v>521</v>
      </c>
      <c r="C13" s="20" t="s">
        <v>27</v>
      </c>
      <c r="D13" s="46">
        <v>940035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940035</v>
      </c>
      <c r="O13" s="47">
        <f t="shared" si="2"/>
        <v>1216.0866752910738</v>
      </c>
      <c r="P13" s="9"/>
    </row>
    <row r="14" spans="1:133">
      <c r="A14" s="12"/>
      <c r="B14" s="44">
        <v>522</v>
      </c>
      <c r="C14" s="20" t="s">
        <v>28</v>
      </c>
      <c r="D14" s="46">
        <v>659376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659376</v>
      </c>
      <c r="O14" s="47">
        <f t="shared" si="2"/>
        <v>853.0090556274256</v>
      </c>
      <c r="P14" s="9"/>
    </row>
    <row r="15" spans="1:133">
      <c r="A15" s="12"/>
      <c r="B15" s="44">
        <v>524</v>
      </c>
      <c r="C15" s="20" t="s">
        <v>29</v>
      </c>
      <c r="D15" s="46">
        <v>605662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605662</v>
      </c>
      <c r="O15" s="47">
        <f t="shared" si="2"/>
        <v>783.52134540750319</v>
      </c>
      <c r="P15" s="9"/>
    </row>
    <row r="16" spans="1:133">
      <c r="A16" s="12"/>
      <c r="B16" s="44">
        <v>526</v>
      </c>
      <c r="C16" s="20" t="s">
        <v>30</v>
      </c>
      <c r="D16" s="46">
        <v>3539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3539</v>
      </c>
      <c r="O16" s="47">
        <f t="shared" si="2"/>
        <v>4.5782664941785249</v>
      </c>
      <c r="P16" s="9"/>
    </row>
    <row r="17" spans="1:119" ht="15.75">
      <c r="A17" s="28" t="s">
        <v>31</v>
      </c>
      <c r="B17" s="29"/>
      <c r="C17" s="30"/>
      <c r="D17" s="31">
        <f t="shared" ref="D17:M17" si="4">SUM(D18:D21)</f>
        <v>114374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2219156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2333530</v>
      </c>
      <c r="O17" s="43">
        <f t="shared" si="2"/>
        <v>3018.7968952134543</v>
      </c>
      <c r="P17" s="10"/>
    </row>
    <row r="18" spans="1:119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1060217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1060217</v>
      </c>
      <c r="O18" s="47">
        <f t="shared" si="2"/>
        <v>1371.5614489003881</v>
      </c>
      <c r="P18" s="9"/>
    </row>
    <row r="19" spans="1:119">
      <c r="A19" s="12"/>
      <c r="B19" s="44">
        <v>534</v>
      </c>
      <c r="C19" s="20" t="s">
        <v>61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364515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364515</v>
      </c>
      <c r="O19" s="47">
        <f t="shared" si="2"/>
        <v>471.55886157826649</v>
      </c>
      <c r="P19" s="9"/>
    </row>
    <row r="20" spans="1:119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794424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794424</v>
      </c>
      <c r="O20" s="47">
        <f t="shared" si="2"/>
        <v>1027.7153945666234</v>
      </c>
      <c r="P20" s="9"/>
    </row>
    <row r="21" spans="1:119">
      <c r="A21" s="12"/>
      <c r="B21" s="44">
        <v>539</v>
      </c>
      <c r="C21" s="20" t="s">
        <v>35</v>
      </c>
      <c r="D21" s="46">
        <v>114374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114374</v>
      </c>
      <c r="O21" s="47">
        <f t="shared" si="2"/>
        <v>147.96119016817593</v>
      </c>
      <c r="P21" s="9"/>
    </row>
    <row r="22" spans="1:119" ht="15.75">
      <c r="A22" s="28" t="s">
        <v>36</v>
      </c>
      <c r="B22" s="29"/>
      <c r="C22" s="30"/>
      <c r="D22" s="31">
        <f t="shared" ref="D22:M22" si="5">SUM(D23:D25)</f>
        <v>523531</v>
      </c>
      <c r="E22" s="31">
        <f t="shared" si="5"/>
        <v>1011272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1"/>
        <v>1534803</v>
      </c>
      <c r="O22" s="43">
        <f t="shared" si="2"/>
        <v>1985.5148771021993</v>
      </c>
      <c r="P22" s="10"/>
    </row>
    <row r="23" spans="1:119">
      <c r="A23" s="12"/>
      <c r="B23" s="44">
        <v>541</v>
      </c>
      <c r="C23" s="20" t="s">
        <v>62</v>
      </c>
      <c r="D23" s="46">
        <v>279739</v>
      </c>
      <c r="E23" s="46">
        <v>294003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573742</v>
      </c>
      <c r="O23" s="47">
        <f t="shared" si="2"/>
        <v>742.22768434670115</v>
      </c>
      <c r="P23" s="9"/>
    </row>
    <row r="24" spans="1:119">
      <c r="A24" s="12"/>
      <c r="B24" s="44">
        <v>543</v>
      </c>
      <c r="C24" s="20" t="s">
        <v>81</v>
      </c>
      <c r="D24" s="46">
        <v>185445</v>
      </c>
      <c r="E24" s="46">
        <v>717269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902714</v>
      </c>
      <c r="O24" s="47">
        <f t="shared" si="2"/>
        <v>1167.8059508408796</v>
      </c>
      <c r="P24" s="9"/>
    </row>
    <row r="25" spans="1:119">
      <c r="A25" s="12"/>
      <c r="B25" s="44">
        <v>549</v>
      </c>
      <c r="C25" s="20" t="s">
        <v>63</v>
      </c>
      <c r="D25" s="46">
        <v>58347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58347</v>
      </c>
      <c r="O25" s="47">
        <f t="shared" si="2"/>
        <v>75.481241914618366</v>
      </c>
      <c r="P25" s="9"/>
    </row>
    <row r="26" spans="1:119" ht="15.75">
      <c r="A26" s="28" t="s">
        <v>42</v>
      </c>
      <c r="B26" s="29"/>
      <c r="C26" s="30"/>
      <c r="D26" s="31">
        <f t="shared" ref="D26:M26" si="6">SUM(D27:D27)</f>
        <v>241353</v>
      </c>
      <c r="E26" s="31">
        <f t="shared" si="6"/>
        <v>287048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1"/>
        <v>528401</v>
      </c>
      <c r="O26" s="43">
        <f t="shared" si="2"/>
        <v>683.57179818887448</v>
      </c>
      <c r="P26" s="9"/>
    </row>
    <row r="27" spans="1:119">
      <c r="A27" s="12"/>
      <c r="B27" s="44">
        <v>572</v>
      </c>
      <c r="C27" s="20" t="s">
        <v>66</v>
      </c>
      <c r="D27" s="46">
        <v>241353</v>
      </c>
      <c r="E27" s="46">
        <v>287048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528401</v>
      </c>
      <c r="O27" s="47">
        <f t="shared" si="2"/>
        <v>683.57179818887448</v>
      </c>
      <c r="P27" s="9"/>
    </row>
    <row r="28" spans="1:119" ht="15.75">
      <c r="A28" s="28" t="s">
        <v>84</v>
      </c>
      <c r="B28" s="29"/>
      <c r="C28" s="30"/>
      <c r="D28" s="31">
        <f t="shared" ref="D28:M28" si="7">SUM(D29:D31)</f>
        <v>73892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466091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1"/>
        <v>539983</v>
      </c>
      <c r="O28" s="43">
        <f t="shared" si="2"/>
        <v>698.55498059508409</v>
      </c>
      <c r="P28" s="9"/>
    </row>
    <row r="29" spans="1:119">
      <c r="A29" s="12"/>
      <c r="B29" s="44">
        <v>581</v>
      </c>
      <c r="C29" s="20" t="s">
        <v>85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466091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466091</v>
      </c>
      <c r="O29" s="47">
        <f t="shared" si="2"/>
        <v>602.9637774902975</v>
      </c>
      <c r="P29" s="9"/>
    </row>
    <row r="30" spans="1:119">
      <c r="A30" s="12"/>
      <c r="B30" s="44">
        <v>590</v>
      </c>
      <c r="C30" s="20" t="s">
        <v>86</v>
      </c>
      <c r="D30" s="46">
        <v>69160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69160</v>
      </c>
      <c r="O30" s="47">
        <f t="shared" si="2"/>
        <v>89.469598965071157</v>
      </c>
      <c r="P30" s="9"/>
    </row>
    <row r="31" spans="1:119" ht="15.75" thickBot="1">
      <c r="A31" s="12"/>
      <c r="B31" s="44">
        <v>591</v>
      </c>
      <c r="C31" s="20" t="s">
        <v>87</v>
      </c>
      <c r="D31" s="46">
        <v>4732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4732</v>
      </c>
      <c r="O31" s="47">
        <f t="shared" si="2"/>
        <v>6.1216041397153944</v>
      </c>
      <c r="P31" s="9"/>
    </row>
    <row r="32" spans="1:119" ht="16.5" thickBot="1">
      <c r="A32" s="14" t="s">
        <v>10</v>
      </c>
      <c r="B32" s="23"/>
      <c r="C32" s="22"/>
      <c r="D32" s="15">
        <f>SUM(D5,D12,D17,D22,D26,D28)</f>
        <v>3782841</v>
      </c>
      <c r="E32" s="15">
        <f t="shared" ref="E32:M32" si="8">SUM(E5,E12,E17,E22,E26,E28)</f>
        <v>13606788</v>
      </c>
      <c r="F32" s="15">
        <f t="shared" si="8"/>
        <v>0</v>
      </c>
      <c r="G32" s="15">
        <f t="shared" si="8"/>
        <v>0</v>
      </c>
      <c r="H32" s="15">
        <f t="shared" si="8"/>
        <v>0</v>
      </c>
      <c r="I32" s="15">
        <f t="shared" si="8"/>
        <v>2685247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1"/>
        <v>20074876</v>
      </c>
      <c r="O32" s="37">
        <f t="shared" si="2"/>
        <v>25970.085381630011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0" t="s">
        <v>88</v>
      </c>
      <c r="M34" s="160"/>
      <c r="N34" s="160"/>
      <c r="O34" s="41">
        <v>773</v>
      </c>
    </row>
    <row r="35" spans="1:15">
      <c r="A35" s="161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  <row r="36" spans="1:15" ht="15.75" customHeight="1" thickBot="1">
      <c r="A36" s="162" t="s">
        <v>50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462597</v>
      </c>
      <c r="E5" s="26">
        <f t="shared" si="0"/>
        <v>49938108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3742468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54143173</v>
      </c>
      <c r="O5" s="32">
        <f t="shared" ref="O5:O29" si="2">(N5/O$31)</f>
        <v>86352.748006379581</v>
      </c>
      <c r="P5" s="6"/>
    </row>
    <row r="6" spans="1:133">
      <c r="A6" s="12"/>
      <c r="B6" s="44">
        <v>511</v>
      </c>
      <c r="C6" s="20" t="s">
        <v>19</v>
      </c>
      <c r="D6" s="46">
        <v>33039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33039</v>
      </c>
      <c r="O6" s="47">
        <f t="shared" si="2"/>
        <v>52.693779904306218</v>
      </c>
      <c r="P6" s="9"/>
    </row>
    <row r="7" spans="1:133">
      <c r="A7" s="12"/>
      <c r="B7" s="44">
        <v>512</v>
      </c>
      <c r="C7" s="20" t="s">
        <v>20</v>
      </c>
      <c r="D7" s="46">
        <v>19122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19122</v>
      </c>
      <c r="O7" s="47">
        <f t="shared" si="2"/>
        <v>30.497607655502392</v>
      </c>
      <c r="P7" s="9"/>
    </row>
    <row r="8" spans="1:133">
      <c r="A8" s="12"/>
      <c r="B8" s="44">
        <v>513</v>
      </c>
      <c r="C8" s="20" t="s">
        <v>21</v>
      </c>
      <c r="D8" s="46">
        <v>65506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65506</v>
      </c>
      <c r="O8" s="47">
        <f t="shared" si="2"/>
        <v>104.47527910685805</v>
      </c>
      <c r="P8" s="9"/>
    </row>
    <row r="9" spans="1:133">
      <c r="A9" s="12"/>
      <c r="B9" s="44">
        <v>514</v>
      </c>
      <c r="C9" s="20" t="s">
        <v>22</v>
      </c>
      <c r="D9" s="46">
        <v>51135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51135</v>
      </c>
      <c r="O9" s="47">
        <f t="shared" si="2"/>
        <v>81.555023923444978</v>
      </c>
      <c r="P9" s="9"/>
    </row>
    <row r="10" spans="1:133">
      <c r="A10" s="12"/>
      <c r="B10" s="44">
        <v>515</v>
      </c>
      <c r="C10" s="20" t="s">
        <v>23</v>
      </c>
      <c r="D10" s="46">
        <v>6492</v>
      </c>
      <c r="E10" s="46">
        <v>25000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31492</v>
      </c>
      <c r="O10" s="47">
        <f t="shared" si="2"/>
        <v>50.226475279106857</v>
      </c>
      <c r="P10" s="9"/>
    </row>
    <row r="11" spans="1:133">
      <c r="A11" s="12"/>
      <c r="B11" s="44">
        <v>519</v>
      </c>
      <c r="C11" s="20" t="s">
        <v>60</v>
      </c>
      <c r="D11" s="46">
        <v>287303</v>
      </c>
      <c r="E11" s="46">
        <v>49913108</v>
      </c>
      <c r="F11" s="46">
        <v>0</v>
      </c>
      <c r="G11" s="46">
        <v>0</v>
      </c>
      <c r="H11" s="46">
        <v>0</v>
      </c>
      <c r="I11" s="46">
        <v>3742468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53942879</v>
      </c>
      <c r="O11" s="47">
        <f t="shared" si="2"/>
        <v>86033.299840510372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SUM(D13:D16)</f>
        <v>1089195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1089195</v>
      </c>
      <c r="O12" s="43">
        <f t="shared" si="2"/>
        <v>1737.1531100478469</v>
      </c>
      <c r="P12" s="10"/>
    </row>
    <row r="13" spans="1:133">
      <c r="A13" s="12"/>
      <c r="B13" s="44">
        <v>521</v>
      </c>
      <c r="C13" s="20" t="s">
        <v>27</v>
      </c>
      <c r="D13" s="46">
        <v>599090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599090</v>
      </c>
      <c r="O13" s="47">
        <f t="shared" si="2"/>
        <v>955.48644338118027</v>
      </c>
      <c r="P13" s="9"/>
    </row>
    <row r="14" spans="1:133">
      <c r="A14" s="12"/>
      <c r="B14" s="44">
        <v>522</v>
      </c>
      <c r="C14" s="20" t="s">
        <v>28</v>
      </c>
      <c r="D14" s="46">
        <v>29669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29669</v>
      </c>
      <c r="O14" s="47">
        <f t="shared" si="2"/>
        <v>47.318979266347689</v>
      </c>
      <c r="P14" s="9"/>
    </row>
    <row r="15" spans="1:133">
      <c r="A15" s="12"/>
      <c r="B15" s="44">
        <v>524</v>
      </c>
      <c r="C15" s="20" t="s">
        <v>29</v>
      </c>
      <c r="D15" s="46">
        <v>460099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460099</v>
      </c>
      <c r="O15" s="47">
        <f t="shared" si="2"/>
        <v>733.81020733652315</v>
      </c>
      <c r="P15" s="9"/>
    </row>
    <row r="16" spans="1:133">
      <c r="A16" s="12"/>
      <c r="B16" s="44">
        <v>526</v>
      </c>
      <c r="C16" s="20" t="s">
        <v>30</v>
      </c>
      <c r="D16" s="46">
        <v>337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337</v>
      </c>
      <c r="O16" s="47">
        <f t="shared" si="2"/>
        <v>0.53748006379585322</v>
      </c>
      <c r="P16" s="9"/>
    </row>
    <row r="17" spans="1:119" ht="15.75">
      <c r="A17" s="28" t="s">
        <v>31</v>
      </c>
      <c r="B17" s="29"/>
      <c r="C17" s="30"/>
      <c r="D17" s="31">
        <f t="shared" ref="D17:M17" si="4">SUM(D18:D22)</f>
        <v>159299</v>
      </c>
      <c r="E17" s="31">
        <f t="shared" si="4"/>
        <v>2800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3212848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3374947</v>
      </c>
      <c r="O17" s="43">
        <f t="shared" si="2"/>
        <v>5382.6905901116425</v>
      </c>
      <c r="P17" s="10"/>
    </row>
    <row r="18" spans="1:119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761106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761106</v>
      </c>
      <c r="O18" s="47">
        <f t="shared" si="2"/>
        <v>1213.8851674641148</v>
      </c>
      <c r="P18" s="9"/>
    </row>
    <row r="19" spans="1:119">
      <c r="A19" s="12"/>
      <c r="B19" s="44">
        <v>534</v>
      </c>
      <c r="C19" s="20" t="s">
        <v>61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513842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513842</v>
      </c>
      <c r="O19" s="47">
        <f t="shared" si="2"/>
        <v>819.52472089314199</v>
      </c>
      <c r="P19" s="9"/>
    </row>
    <row r="20" spans="1:119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1230009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1230009</v>
      </c>
      <c r="O20" s="47">
        <f t="shared" si="2"/>
        <v>1961.7368421052631</v>
      </c>
      <c r="P20" s="9"/>
    </row>
    <row r="21" spans="1:119">
      <c r="A21" s="12"/>
      <c r="B21" s="44">
        <v>536</v>
      </c>
      <c r="C21" s="20" t="s">
        <v>80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707891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707891</v>
      </c>
      <c r="O21" s="47">
        <f t="shared" si="2"/>
        <v>1129.0127591706539</v>
      </c>
      <c r="P21" s="9"/>
    </row>
    <row r="22" spans="1:119">
      <c r="A22" s="12"/>
      <c r="B22" s="44">
        <v>539</v>
      </c>
      <c r="C22" s="20" t="s">
        <v>35</v>
      </c>
      <c r="D22" s="46">
        <v>159299</v>
      </c>
      <c r="E22" s="46">
        <v>2800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162099</v>
      </c>
      <c r="O22" s="47">
        <f t="shared" si="2"/>
        <v>258.53110047846889</v>
      </c>
      <c r="P22" s="9"/>
    </row>
    <row r="23" spans="1:119" ht="15.75">
      <c r="A23" s="28" t="s">
        <v>36</v>
      </c>
      <c r="B23" s="29"/>
      <c r="C23" s="30"/>
      <c r="D23" s="31">
        <f t="shared" ref="D23:M23" si="5">SUM(D24:D26)</f>
        <v>607684</v>
      </c>
      <c r="E23" s="31">
        <f t="shared" si="5"/>
        <v>9195084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1"/>
        <v>9802768</v>
      </c>
      <c r="O23" s="43">
        <f t="shared" si="2"/>
        <v>15634.398724082934</v>
      </c>
      <c r="P23" s="10"/>
    </row>
    <row r="24" spans="1:119">
      <c r="A24" s="12"/>
      <c r="B24" s="44">
        <v>541</v>
      </c>
      <c r="C24" s="20" t="s">
        <v>62</v>
      </c>
      <c r="D24" s="46">
        <v>342890</v>
      </c>
      <c r="E24" s="46">
        <v>9114975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9457865</v>
      </c>
      <c r="O24" s="47">
        <f t="shared" si="2"/>
        <v>15084.314194577353</v>
      </c>
      <c r="P24" s="9"/>
    </row>
    <row r="25" spans="1:119">
      <c r="A25" s="12"/>
      <c r="B25" s="44">
        <v>543</v>
      </c>
      <c r="C25" s="20" t="s">
        <v>81</v>
      </c>
      <c r="D25" s="46">
        <v>219837</v>
      </c>
      <c r="E25" s="46">
        <v>63290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283127</v>
      </c>
      <c r="O25" s="47">
        <f t="shared" si="2"/>
        <v>451.55821371610847</v>
      </c>
      <c r="P25" s="9"/>
    </row>
    <row r="26" spans="1:119">
      <c r="A26" s="12"/>
      <c r="B26" s="44">
        <v>549</v>
      </c>
      <c r="C26" s="20" t="s">
        <v>63</v>
      </c>
      <c r="D26" s="46">
        <v>44957</v>
      </c>
      <c r="E26" s="46">
        <v>16819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61776</v>
      </c>
      <c r="O26" s="47">
        <f t="shared" si="2"/>
        <v>98.526315789473685</v>
      </c>
      <c r="P26" s="9"/>
    </row>
    <row r="27" spans="1:119" ht="15.75">
      <c r="A27" s="28" t="s">
        <v>42</v>
      </c>
      <c r="B27" s="29"/>
      <c r="C27" s="30"/>
      <c r="D27" s="31">
        <f t="shared" ref="D27:M27" si="6">SUM(D28:D28)</f>
        <v>194498</v>
      </c>
      <c r="E27" s="31">
        <f t="shared" si="6"/>
        <v>1174162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si="1"/>
        <v>1368660</v>
      </c>
      <c r="O27" s="43">
        <f t="shared" si="2"/>
        <v>2182.870813397129</v>
      </c>
      <c r="P27" s="9"/>
    </row>
    <row r="28" spans="1:119" ht="15.75" thickBot="1">
      <c r="A28" s="12"/>
      <c r="B28" s="44">
        <v>572</v>
      </c>
      <c r="C28" s="20" t="s">
        <v>66</v>
      </c>
      <c r="D28" s="46">
        <v>194498</v>
      </c>
      <c r="E28" s="46">
        <v>1174162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1368660</v>
      </c>
      <c r="O28" s="47">
        <f t="shared" si="2"/>
        <v>2182.870813397129</v>
      </c>
      <c r="P28" s="9"/>
    </row>
    <row r="29" spans="1:119" ht="16.5" thickBot="1">
      <c r="A29" s="14" t="s">
        <v>10</v>
      </c>
      <c r="B29" s="23"/>
      <c r="C29" s="22"/>
      <c r="D29" s="15">
        <f>SUM(D5,D12,D17,D23,D27)</f>
        <v>2513273</v>
      </c>
      <c r="E29" s="15">
        <f t="shared" ref="E29:M29" si="7">SUM(E5,E12,E17,E23,E27)</f>
        <v>60310154</v>
      </c>
      <c r="F29" s="15">
        <f t="shared" si="7"/>
        <v>0</v>
      </c>
      <c r="G29" s="15">
        <f t="shared" si="7"/>
        <v>0</v>
      </c>
      <c r="H29" s="15">
        <f t="shared" si="7"/>
        <v>0</v>
      </c>
      <c r="I29" s="15">
        <f t="shared" si="7"/>
        <v>6955316</v>
      </c>
      <c r="J29" s="15">
        <f t="shared" si="7"/>
        <v>0</v>
      </c>
      <c r="K29" s="15">
        <f t="shared" si="7"/>
        <v>0</v>
      </c>
      <c r="L29" s="15">
        <f t="shared" si="7"/>
        <v>0</v>
      </c>
      <c r="M29" s="15">
        <f t="shared" si="7"/>
        <v>0</v>
      </c>
      <c r="N29" s="15">
        <f t="shared" si="1"/>
        <v>69778743</v>
      </c>
      <c r="O29" s="37">
        <f t="shared" si="2"/>
        <v>111289.86124401914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0" t="s">
        <v>82</v>
      </c>
      <c r="M31" s="160"/>
      <c r="N31" s="160"/>
      <c r="O31" s="41">
        <v>627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689492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1" si="1">SUM(D5:M5)</f>
        <v>689492</v>
      </c>
      <c r="O5" s="32">
        <f t="shared" ref="O5:O31" si="2">(N5/O$33)</f>
        <v>536.56964980544751</v>
      </c>
      <c r="P5" s="6"/>
    </row>
    <row r="6" spans="1:133">
      <c r="A6" s="12"/>
      <c r="B6" s="44">
        <v>511</v>
      </c>
      <c r="C6" s="20" t="s">
        <v>19</v>
      </c>
      <c r="D6" s="46">
        <v>24087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24087</v>
      </c>
      <c r="O6" s="47">
        <f t="shared" si="2"/>
        <v>18.744747081712063</v>
      </c>
      <c r="P6" s="9"/>
    </row>
    <row r="7" spans="1:133">
      <c r="A7" s="12"/>
      <c r="B7" s="44">
        <v>512</v>
      </c>
      <c r="C7" s="20" t="s">
        <v>20</v>
      </c>
      <c r="D7" s="46">
        <v>63359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63359</v>
      </c>
      <c r="O7" s="47">
        <f t="shared" si="2"/>
        <v>49.306614785992217</v>
      </c>
      <c r="P7" s="9"/>
    </row>
    <row r="8" spans="1:133">
      <c r="A8" s="12"/>
      <c r="B8" s="44">
        <v>513</v>
      </c>
      <c r="C8" s="20" t="s">
        <v>21</v>
      </c>
      <c r="D8" s="46">
        <v>38446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38446</v>
      </c>
      <c r="O8" s="47">
        <f t="shared" si="2"/>
        <v>29.919066147859922</v>
      </c>
      <c r="P8" s="9"/>
    </row>
    <row r="9" spans="1:133">
      <c r="A9" s="12"/>
      <c r="B9" s="44">
        <v>514</v>
      </c>
      <c r="C9" s="20" t="s">
        <v>22</v>
      </c>
      <c r="D9" s="46">
        <v>52955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52955</v>
      </c>
      <c r="O9" s="47">
        <f t="shared" si="2"/>
        <v>41.210116731517509</v>
      </c>
      <c r="P9" s="9"/>
    </row>
    <row r="10" spans="1:133">
      <c r="A10" s="12"/>
      <c r="B10" s="44">
        <v>515</v>
      </c>
      <c r="C10" s="20" t="s">
        <v>23</v>
      </c>
      <c r="D10" s="46">
        <v>37884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37884</v>
      </c>
      <c r="O10" s="47">
        <f t="shared" si="2"/>
        <v>29.481712062256808</v>
      </c>
      <c r="P10" s="9"/>
    </row>
    <row r="11" spans="1:133">
      <c r="A11" s="12"/>
      <c r="B11" s="44">
        <v>519</v>
      </c>
      <c r="C11" s="20" t="s">
        <v>60</v>
      </c>
      <c r="D11" s="46">
        <v>472761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472761</v>
      </c>
      <c r="O11" s="47">
        <f t="shared" si="2"/>
        <v>367.90739299610897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SUM(D13:D16)</f>
        <v>791245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397431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1188676</v>
      </c>
      <c r="O12" s="43">
        <f t="shared" si="2"/>
        <v>925.03968871595328</v>
      </c>
      <c r="P12" s="10"/>
    </row>
    <row r="13" spans="1:133">
      <c r="A13" s="12"/>
      <c r="B13" s="44">
        <v>521</v>
      </c>
      <c r="C13" s="20" t="s">
        <v>27</v>
      </c>
      <c r="D13" s="46">
        <v>739850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739850</v>
      </c>
      <c r="O13" s="47">
        <f t="shared" si="2"/>
        <v>575.75875486381324</v>
      </c>
      <c r="P13" s="9"/>
    </row>
    <row r="14" spans="1:133">
      <c r="A14" s="12"/>
      <c r="B14" s="44">
        <v>522</v>
      </c>
      <c r="C14" s="20" t="s">
        <v>28</v>
      </c>
      <c r="D14" s="46">
        <v>16162</v>
      </c>
      <c r="E14" s="46">
        <v>0</v>
      </c>
      <c r="F14" s="46">
        <v>0</v>
      </c>
      <c r="G14" s="46">
        <v>0</v>
      </c>
      <c r="H14" s="46">
        <v>0</v>
      </c>
      <c r="I14" s="46">
        <v>397431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413593</v>
      </c>
      <c r="O14" s="47">
        <f t="shared" si="2"/>
        <v>321.86225680933853</v>
      </c>
      <c r="P14" s="9"/>
    </row>
    <row r="15" spans="1:133">
      <c r="A15" s="12"/>
      <c r="B15" s="44">
        <v>524</v>
      </c>
      <c r="C15" s="20" t="s">
        <v>29</v>
      </c>
      <c r="D15" s="46">
        <v>31485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31485</v>
      </c>
      <c r="O15" s="47">
        <f t="shared" si="2"/>
        <v>24.501945525291831</v>
      </c>
      <c r="P15" s="9"/>
    </row>
    <row r="16" spans="1:133">
      <c r="A16" s="12"/>
      <c r="B16" s="44">
        <v>526</v>
      </c>
      <c r="C16" s="20" t="s">
        <v>30</v>
      </c>
      <c r="D16" s="46">
        <v>3748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3748</v>
      </c>
      <c r="O16" s="47">
        <f t="shared" si="2"/>
        <v>2.9167315175097275</v>
      </c>
      <c r="P16" s="9"/>
    </row>
    <row r="17" spans="1:119" ht="15.75">
      <c r="A17" s="28" t="s">
        <v>31</v>
      </c>
      <c r="B17" s="29"/>
      <c r="C17" s="30"/>
      <c r="D17" s="31">
        <f t="shared" ref="D17:M17" si="4">SUM(D18:D21)</f>
        <v>169432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3116515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3285947</v>
      </c>
      <c r="O17" s="43">
        <f t="shared" si="2"/>
        <v>2557.1571984435795</v>
      </c>
      <c r="P17" s="10"/>
    </row>
    <row r="18" spans="1:119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1026827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1026827</v>
      </c>
      <c r="O18" s="47">
        <f t="shared" si="2"/>
        <v>799.08715953307399</v>
      </c>
      <c r="P18" s="9"/>
    </row>
    <row r="19" spans="1:119">
      <c r="A19" s="12"/>
      <c r="B19" s="44">
        <v>534</v>
      </c>
      <c r="C19" s="20" t="s">
        <v>61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679440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679440</v>
      </c>
      <c r="O19" s="47">
        <f t="shared" si="2"/>
        <v>528.74708171206225</v>
      </c>
      <c r="P19" s="9"/>
    </row>
    <row r="20" spans="1:119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1410248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1410248</v>
      </c>
      <c r="O20" s="47">
        <f t="shared" si="2"/>
        <v>1097.4692607003892</v>
      </c>
      <c r="P20" s="9"/>
    </row>
    <row r="21" spans="1:119">
      <c r="A21" s="12"/>
      <c r="B21" s="44">
        <v>539</v>
      </c>
      <c r="C21" s="20" t="s">
        <v>35</v>
      </c>
      <c r="D21" s="46">
        <v>169432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169432</v>
      </c>
      <c r="O21" s="47">
        <f t="shared" si="2"/>
        <v>131.85369649805446</v>
      </c>
      <c r="P21" s="9"/>
    </row>
    <row r="22" spans="1:119" ht="15.75">
      <c r="A22" s="28" t="s">
        <v>36</v>
      </c>
      <c r="B22" s="29"/>
      <c r="C22" s="30"/>
      <c r="D22" s="31">
        <f t="shared" ref="D22:M22" si="5">SUM(D23:D24)</f>
        <v>372590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ref="N22:N27" si="6">SUM(D22:M22)</f>
        <v>372590</v>
      </c>
      <c r="O22" s="43">
        <f t="shared" si="2"/>
        <v>289.95330739299612</v>
      </c>
      <c r="P22" s="10"/>
    </row>
    <row r="23" spans="1:119">
      <c r="A23" s="12"/>
      <c r="B23" s="44">
        <v>541</v>
      </c>
      <c r="C23" s="20" t="s">
        <v>62</v>
      </c>
      <c r="D23" s="46">
        <v>335139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335139</v>
      </c>
      <c r="O23" s="47">
        <f t="shared" si="2"/>
        <v>260.80856031128405</v>
      </c>
      <c r="P23" s="9"/>
    </row>
    <row r="24" spans="1:119">
      <c r="A24" s="12"/>
      <c r="B24" s="44">
        <v>549</v>
      </c>
      <c r="C24" s="20" t="s">
        <v>63</v>
      </c>
      <c r="D24" s="46">
        <v>37451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37451</v>
      </c>
      <c r="O24" s="47">
        <f t="shared" si="2"/>
        <v>29.144747081712062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SUM(D26:D26)</f>
        <v>32628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6"/>
        <v>32628</v>
      </c>
      <c r="O25" s="43">
        <f t="shared" si="2"/>
        <v>25.391439688715952</v>
      </c>
      <c r="P25" s="10"/>
    </row>
    <row r="26" spans="1:119">
      <c r="A26" s="13"/>
      <c r="B26" s="45">
        <v>554</v>
      </c>
      <c r="C26" s="21" t="s">
        <v>41</v>
      </c>
      <c r="D26" s="46">
        <v>32628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32628</v>
      </c>
      <c r="O26" s="47">
        <f t="shared" si="2"/>
        <v>25.391439688715952</v>
      </c>
      <c r="P26" s="9"/>
    </row>
    <row r="27" spans="1:119" ht="15.75">
      <c r="A27" s="28" t="s">
        <v>64</v>
      </c>
      <c r="B27" s="29"/>
      <c r="C27" s="30"/>
      <c r="D27" s="31">
        <f t="shared" ref="D27:M27" si="8">SUM(D28:D28)</f>
        <v>157658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6"/>
        <v>157658</v>
      </c>
      <c r="O27" s="43">
        <f t="shared" si="2"/>
        <v>122.69105058365759</v>
      </c>
      <c r="P27" s="10"/>
    </row>
    <row r="28" spans="1:119">
      <c r="A28" s="12"/>
      <c r="B28" s="44">
        <v>569</v>
      </c>
      <c r="C28" s="20" t="s">
        <v>65</v>
      </c>
      <c r="D28" s="46">
        <v>157658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157658</v>
      </c>
      <c r="O28" s="47">
        <f t="shared" si="2"/>
        <v>122.69105058365759</v>
      </c>
      <c r="P28" s="9"/>
    </row>
    <row r="29" spans="1:119" ht="15.75">
      <c r="A29" s="28" t="s">
        <v>42</v>
      </c>
      <c r="B29" s="29"/>
      <c r="C29" s="30"/>
      <c r="D29" s="31">
        <f t="shared" ref="D29:M29" si="9">SUM(D30:D30)</f>
        <v>682134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>SUM(D29:M29)</f>
        <v>682134</v>
      </c>
      <c r="O29" s="43">
        <f t="shared" si="2"/>
        <v>530.843579766537</v>
      </c>
      <c r="P29" s="9"/>
    </row>
    <row r="30" spans="1:119" ht="15.75" thickBot="1">
      <c r="A30" s="12"/>
      <c r="B30" s="44">
        <v>572</v>
      </c>
      <c r="C30" s="20" t="s">
        <v>66</v>
      </c>
      <c r="D30" s="46">
        <v>682134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682134</v>
      </c>
      <c r="O30" s="47">
        <f t="shared" si="2"/>
        <v>530.843579766537</v>
      </c>
      <c r="P30" s="9"/>
    </row>
    <row r="31" spans="1:119" ht="16.5" thickBot="1">
      <c r="A31" s="14" t="s">
        <v>10</v>
      </c>
      <c r="B31" s="23"/>
      <c r="C31" s="22"/>
      <c r="D31" s="15">
        <f>SUM(D5,D12,D17,D22,D25,D27,D29)</f>
        <v>2895179</v>
      </c>
      <c r="E31" s="15">
        <f t="shared" ref="E31:M31" si="10">SUM(E5,E12,E17,E22,E25,E27,E29)</f>
        <v>0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3513946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>SUM(D31:M31)</f>
        <v>6409125</v>
      </c>
      <c r="O31" s="37">
        <f t="shared" si="2"/>
        <v>4987.6459143968868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0" t="s">
        <v>78</v>
      </c>
      <c r="M33" s="160"/>
      <c r="N33" s="160"/>
      <c r="O33" s="41">
        <v>1285</v>
      </c>
    </row>
    <row r="34" spans="1:15">
      <c r="A34" s="161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  <row r="35" spans="1:15" ht="15.75" customHeight="1" thickBot="1">
      <c r="A35" s="162" t="s">
        <v>50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1018326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0" si="1">SUM(D5:M5)</f>
        <v>1018326</v>
      </c>
      <c r="O5" s="32">
        <f t="shared" ref="O5:O30" si="2">(N5/O$32)</f>
        <v>847.19301164725459</v>
      </c>
      <c r="P5" s="6"/>
    </row>
    <row r="6" spans="1:133">
      <c r="A6" s="12"/>
      <c r="B6" s="44">
        <v>511</v>
      </c>
      <c r="C6" s="20" t="s">
        <v>19</v>
      </c>
      <c r="D6" s="46">
        <v>31265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31265</v>
      </c>
      <c r="O6" s="47">
        <f t="shared" si="2"/>
        <v>26.010815307820298</v>
      </c>
      <c r="P6" s="9"/>
    </row>
    <row r="7" spans="1:133">
      <c r="A7" s="12"/>
      <c r="B7" s="44">
        <v>512</v>
      </c>
      <c r="C7" s="20" t="s">
        <v>20</v>
      </c>
      <c r="D7" s="46">
        <v>47500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47500</v>
      </c>
      <c r="O7" s="47">
        <f t="shared" si="2"/>
        <v>39.517470881863559</v>
      </c>
      <c r="P7" s="9"/>
    </row>
    <row r="8" spans="1:133">
      <c r="A8" s="12"/>
      <c r="B8" s="44">
        <v>513</v>
      </c>
      <c r="C8" s="20" t="s">
        <v>21</v>
      </c>
      <c r="D8" s="46">
        <v>38048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38048</v>
      </c>
      <c r="O8" s="47">
        <f t="shared" si="2"/>
        <v>31.653910149750416</v>
      </c>
      <c r="P8" s="9"/>
    </row>
    <row r="9" spans="1:133">
      <c r="A9" s="12"/>
      <c r="B9" s="44">
        <v>514</v>
      </c>
      <c r="C9" s="20" t="s">
        <v>22</v>
      </c>
      <c r="D9" s="46">
        <v>63650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63650</v>
      </c>
      <c r="O9" s="47">
        <f t="shared" si="2"/>
        <v>52.953410981697168</v>
      </c>
      <c r="P9" s="9"/>
    </row>
    <row r="10" spans="1:133">
      <c r="A10" s="12"/>
      <c r="B10" s="44">
        <v>515</v>
      </c>
      <c r="C10" s="20" t="s">
        <v>23</v>
      </c>
      <c r="D10" s="46">
        <v>10620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10620</v>
      </c>
      <c r="O10" s="47">
        <f t="shared" si="2"/>
        <v>8.8352745424292838</v>
      </c>
      <c r="P10" s="9"/>
    </row>
    <row r="11" spans="1:133">
      <c r="A11" s="12"/>
      <c r="B11" s="44">
        <v>519</v>
      </c>
      <c r="C11" s="20" t="s">
        <v>60</v>
      </c>
      <c r="D11" s="46">
        <v>827243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827243</v>
      </c>
      <c r="O11" s="47">
        <f t="shared" si="2"/>
        <v>688.22212978369384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938577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938577</v>
      </c>
      <c r="O12" s="43">
        <f t="shared" si="2"/>
        <v>780.84608985024954</v>
      </c>
      <c r="P12" s="10"/>
    </row>
    <row r="13" spans="1:133">
      <c r="A13" s="12"/>
      <c r="B13" s="44">
        <v>521</v>
      </c>
      <c r="C13" s="20" t="s">
        <v>27</v>
      </c>
      <c r="D13" s="46">
        <v>675450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675450</v>
      </c>
      <c r="O13" s="47">
        <f t="shared" si="2"/>
        <v>561.93843594009979</v>
      </c>
      <c r="P13" s="9"/>
    </row>
    <row r="14" spans="1:133">
      <c r="A14" s="12"/>
      <c r="B14" s="44">
        <v>522</v>
      </c>
      <c r="C14" s="20" t="s">
        <v>28</v>
      </c>
      <c r="D14" s="46">
        <v>204499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204499</v>
      </c>
      <c r="O14" s="47">
        <f t="shared" si="2"/>
        <v>170.13227953410981</v>
      </c>
      <c r="P14" s="9"/>
    </row>
    <row r="15" spans="1:133">
      <c r="A15" s="12"/>
      <c r="B15" s="44">
        <v>524</v>
      </c>
      <c r="C15" s="20" t="s">
        <v>29</v>
      </c>
      <c r="D15" s="46">
        <v>58628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58628</v>
      </c>
      <c r="O15" s="47">
        <f t="shared" si="2"/>
        <v>48.775374376039935</v>
      </c>
      <c r="P15" s="9"/>
    </row>
    <row r="16" spans="1:133" ht="15.75">
      <c r="A16" s="28" t="s">
        <v>31</v>
      </c>
      <c r="B16" s="29"/>
      <c r="C16" s="30"/>
      <c r="D16" s="31">
        <f t="shared" ref="D16:M16" si="4">SUM(D17:D20)</f>
        <v>1975853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3051443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5027296</v>
      </c>
      <c r="O16" s="43">
        <f t="shared" si="2"/>
        <v>4182.4425956738769</v>
      </c>
      <c r="P16" s="10"/>
    </row>
    <row r="17" spans="1:119">
      <c r="A17" s="12"/>
      <c r="B17" s="44">
        <v>533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979617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979617</v>
      </c>
      <c r="O17" s="47">
        <f t="shared" si="2"/>
        <v>814.98918469217972</v>
      </c>
      <c r="P17" s="9"/>
    </row>
    <row r="18" spans="1:119">
      <c r="A18" s="12"/>
      <c r="B18" s="44">
        <v>534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691624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691624</v>
      </c>
      <c r="O18" s="47">
        <f t="shared" si="2"/>
        <v>575.39434276206327</v>
      </c>
      <c r="P18" s="9"/>
    </row>
    <row r="19" spans="1:119">
      <c r="A19" s="12"/>
      <c r="B19" s="44">
        <v>535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1380202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1380202</v>
      </c>
      <c r="O19" s="47">
        <f t="shared" si="2"/>
        <v>1148.2545757071548</v>
      </c>
      <c r="P19" s="9"/>
    </row>
    <row r="20" spans="1:119">
      <c r="A20" s="12"/>
      <c r="B20" s="44">
        <v>539</v>
      </c>
      <c r="C20" s="20" t="s">
        <v>35</v>
      </c>
      <c r="D20" s="46">
        <v>1975853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1975853</v>
      </c>
      <c r="O20" s="47">
        <f t="shared" si="2"/>
        <v>1643.8044925124791</v>
      </c>
      <c r="P20" s="9"/>
    </row>
    <row r="21" spans="1:119" ht="15.75">
      <c r="A21" s="28" t="s">
        <v>36</v>
      </c>
      <c r="B21" s="29"/>
      <c r="C21" s="30"/>
      <c r="D21" s="31">
        <f t="shared" ref="D21:M21" si="5">SUM(D22:D23)</f>
        <v>315736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6" si="6">SUM(D21:M21)</f>
        <v>315736</v>
      </c>
      <c r="O21" s="43">
        <f t="shared" si="2"/>
        <v>262.67554076539102</v>
      </c>
      <c r="P21" s="10"/>
    </row>
    <row r="22" spans="1:119">
      <c r="A22" s="12"/>
      <c r="B22" s="44">
        <v>541</v>
      </c>
      <c r="C22" s="20" t="s">
        <v>62</v>
      </c>
      <c r="D22" s="46">
        <v>279143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279143</v>
      </c>
      <c r="O22" s="47">
        <f t="shared" si="2"/>
        <v>232.23211314475873</v>
      </c>
      <c r="P22" s="9"/>
    </row>
    <row r="23" spans="1:119">
      <c r="A23" s="12"/>
      <c r="B23" s="44">
        <v>549</v>
      </c>
      <c r="C23" s="20" t="s">
        <v>63</v>
      </c>
      <c r="D23" s="46">
        <v>36593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36593</v>
      </c>
      <c r="O23" s="47">
        <f t="shared" si="2"/>
        <v>30.443427620632278</v>
      </c>
      <c r="P23" s="9"/>
    </row>
    <row r="24" spans="1:119" ht="15.75">
      <c r="A24" s="28" t="s">
        <v>40</v>
      </c>
      <c r="B24" s="29"/>
      <c r="C24" s="30"/>
      <c r="D24" s="31">
        <f t="shared" ref="D24:M24" si="7">SUM(D25:D25)</f>
        <v>414993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414993</v>
      </c>
      <c r="O24" s="43">
        <f t="shared" si="2"/>
        <v>345.25207986688849</v>
      </c>
      <c r="P24" s="10"/>
    </row>
    <row r="25" spans="1:119">
      <c r="A25" s="13"/>
      <c r="B25" s="45">
        <v>554</v>
      </c>
      <c r="C25" s="21" t="s">
        <v>41</v>
      </c>
      <c r="D25" s="46">
        <v>414993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414993</v>
      </c>
      <c r="O25" s="47">
        <f t="shared" si="2"/>
        <v>345.25207986688849</v>
      </c>
      <c r="P25" s="9"/>
    </row>
    <row r="26" spans="1:119" ht="15.75">
      <c r="A26" s="28" t="s">
        <v>64</v>
      </c>
      <c r="B26" s="29"/>
      <c r="C26" s="30"/>
      <c r="D26" s="31">
        <f t="shared" ref="D26:M26" si="8">SUM(D27:D27)</f>
        <v>134711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6"/>
        <v>134711</v>
      </c>
      <c r="O26" s="43">
        <f t="shared" si="2"/>
        <v>112.07237936772047</v>
      </c>
      <c r="P26" s="10"/>
    </row>
    <row r="27" spans="1:119">
      <c r="A27" s="12"/>
      <c r="B27" s="44">
        <v>569</v>
      </c>
      <c r="C27" s="20" t="s">
        <v>65</v>
      </c>
      <c r="D27" s="46">
        <v>134711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134711</v>
      </c>
      <c r="O27" s="47">
        <f t="shared" si="2"/>
        <v>112.07237936772047</v>
      </c>
      <c r="P27" s="9"/>
    </row>
    <row r="28" spans="1:119" ht="15.75">
      <c r="A28" s="28" t="s">
        <v>42</v>
      </c>
      <c r="B28" s="29"/>
      <c r="C28" s="30"/>
      <c r="D28" s="31">
        <f t="shared" ref="D28:M28" si="9">SUM(D29:D29)</f>
        <v>1475895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>SUM(D28:M28)</f>
        <v>1475895</v>
      </c>
      <c r="O28" s="43">
        <f t="shared" si="2"/>
        <v>1227.8660565723794</v>
      </c>
      <c r="P28" s="9"/>
    </row>
    <row r="29" spans="1:119" ht="15.75" thickBot="1">
      <c r="A29" s="12"/>
      <c r="B29" s="44">
        <v>572</v>
      </c>
      <c r="C29" s="20" t="s">
        <v>66</v>
      </c>
      <c r="D29" s="46">
        <v>1475895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1475895</v>
      </c>
      <c r="O29" s="47">
        <f t="shared" si="2"/>
        <v>1227.8660565723794</v>
      </c>
      <c r="P29" s="9"/>
    </row>
    <row r="30" spans="1:119" ht="16.5" thickBot="1">
      <c r="A30" s="14" t="s">
        <v>10</v>
      </c>
      <c r="B30" s="23"/>
      <c r="C30" s="22"/>
      <c r="D30" s="15">
        <f>SUM(D5,D12,D16,D21,D24,D26,D28)</f>
        <v>6274091</v>
      </c>
      <c r="E30" s="15">
        <f t="shared" ref="E30:M30" si="10">SUM(E5,E12,E16,E21,E24,E26,E28)</f>
        <v>0</v>
      </c>
      <c r="F30" s="15">
        <f t="shared" si="10"/>
        <v>0</v>
      </c>
      <c r="G30" s="15">
        <f t="shared" si="10"/>
        <v>0</v>
      </c>
      <c r="H30" s="15">
        <f t="shared" si="10"/>
        <v>0</v>
      </c>
      <c r="I30" s="15">
        <f t="shared" si="10"/>
        <v>3051443</v>
      </c>
      <c r="J30" s="15">
        <f t="shared" si="10"/>
        <v>0</v>
      </c>
      <c r="K30" s="15">
        <f t="shared" si="10"/>
        <v>0</v>
      </c>
      <c r="L30" s="15">
        <f t="shared" si="10"/>
        <v>0</v>
      </c>
      <c r="M30" s="15">
        <f t="shared" si="10"/>
        <v>0</v>
      </c>
      <c r="N30" s="15">
        <f>SUM(D30:M30)</f>
        <v>9325534</v>
      </c>
      <c r="O30" s="37">
        <f t="shared" si="2"/>
        <v>7758.3477537437602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76</v>
      </c>
      <c r="M32" s="160"/>
      <c r="N32" s="160"/>
      <c r="O32" s="41">
        <v>1202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50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526255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1" si="1">SUM(D5:M5)</f>
        <v>526255</v>
      </c>
      <c r="O5" s="32">
        <f t="shared" ref="O5:O31" si="2">(N5/O$33)</f>
        <v>440.01254180602007</v>
      </c>
      <c r="P5" s="6"/>
    </row>
    <row r="6" spans="1:133">
      <c r="A6" s="12"/>
      <c r="B6" s="44">
        <v>511</v>
      </c>
      <c r="C6" s="20" t="s">
        <v>19</v>
      </c>
      <c r="D6" s="46">
        <v>31482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31482</v>
      </c>
      <c r="O6" s="47">
        <f t="shared" si="2"/>
        <v>26.322742474916389</v>
      </c>
      <c r="P6" s="9"/>
    </row>
    <row r="7" spans="1:133">
      <c r="A7" s="12"/>
      <c r="B7" s="44">
        <v>512</v>
      </c>
      <c r="C7" s="20" t="s">
        <v>20</v>
      </c>
      <c r="D7" s="46">
        <v>45903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45903</v>
      </c>
      <c r="O7" s="47">
        <f t="shared" si="2"/>
        <v>38.380434782608695</v>
      </c>
      <c r="P7" s="9"/>
    </row>
    <row r="8" spans="1:133">
      <c r="A8" s="12"/>
      <c r="B8" s="44">
        <v>513</v>
      </c>
      <c r="C8" s="20" t="s">
        <v>21</v>
      </c>
      <c r="D8" s="46">
        <v>33401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33401</v>
      </c>
      <c r="O8" s="47">
        <f t="shared" si="2"/>
        <v>27.927257525083611</v>
      </c>
      <c r="P8" s="9"/>
    </row>
    <row r="9" spans="1:133">
      <c r="A9" s="12"/>
      <c r="B9" s="44">
        <v>514</v>
      </c>
      <c r="C9" s="20" t="s">
        <v>22</v>
      </c>
      <c r="D9" s="46">
        <v>60370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60370</v>
      </c>
      <c r="O9" s="47">
        <f t="shared" si="2"/>
        <v>50.476588628762542</v>
      </c>
      <c r="P9" s="9"/>
    </row>
    <row r="10" spans="1:133">
      <c r="A10" s="12"/>
      <c r="B10" s="44">
        <v>515</v>
      </c>
      <c r="C10" s="20" t="s">
        <v>23</v>
      </c>
      <c r="D10" s="46">
        <v>2864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2864</v>
      </c>
      <c r="O10" s="47">
        <f t="shared" si="2"/>
        <v>2.3946488294314383</v>
      </c>
      <c r="P10" s="9"/>
    </row>
    <row r="11" spans="1:133">
      <c r="A11" s="12"/>
      <c r="B11" s="44">
        <v>519</v>
      </c>
      <c r="C11" s="20" t="s">
        <v>60</v>
      </c>
      <c r="D11" s="46">
        <v>352235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352235</v>
      </c>
      <c r="O11" s="47">
        <f t="shared" si="2"/>
        <v>294.51086956521738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SUM(D13:D16)</f>
        <v>813087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813087</v>
      </c>
      <c r="O12" s="43">
        <f t="shared" si="2"/>
        <v>679.83862876254182</v>
      </c>
      <c r="P12" s="10"/>
    </row>
    <row r="13" spans="1:133">
      <c r="A13" s="12"/>
      <c r="B13" s="44">
        <v>521</v>
      </c>
      <c r="C13" s="20" t="s">
        <v>27</v>
      </c>
      <c r="D13" s="46">
        <v>627798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627798</v>
      </c>
      <c r="O13" s="47">
        <f t="shared" si="2"/>
        <v>524.91471571906357</v>
      </c>
      <c r="P13" s="9"/>
    </row>
    <row r="14" spans="1:133">
      <c r="A14" s="12"/>
      <c r="B14" s="44">
        <v>522</v>
      </c>
      <c r="C14" s="20" t="s">
        <v>28</v>
      </c>
      <c r="D14" s="46">
        <v>18508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18508</v>
      </c>
      <c r="O14" s="47">
        <f t="shared" si="2"/>
        <v>15.474916387959865</v>
      </c>
      <c r="P14" s="9"/>
    </row>
    <row r="15" spans="1:133">
      <c r="A15" s="12"/>
      <c r="B15" s="44">
        <v>524</v>
      </c>
      <c r="C15" s="20" t="s">
        <v>29</v>
      </c>
      <c r="D15" s="46">
        <v>52806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52806</v>
      </c>
      <c r="O15" s="47">
        <f t="shared" si="2"/>
        <v>44.152173913043477</v>
      </c>
      <c r="P15" s="9"/>
    </row>
    <row r="16" spans="1:133">
      <c r="A16" s="12"/>
      <c r="B16" s="44">
        <v>526</v>
      </c>
      <c r="C16" s="20" t="s">
        <v>30</v>
      </c>
      <c r="D16" s="46">
        <v>113975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113975</v>
      </c>
      <c r="O16" s="47">
        <f t="shared" si="2"/>
        <v>95.296822742474916</v>
      </c>
      <c r="P16" s="9"/>
    </row>
    <row r="17" spans="1:119" ht="15.75">
      <c r="A17" s="28" t="s">
        <v>31</v>
      </c>
      <c r="B17" s="29"/>
      <c r="C17" s="30"/>
      <c r="D17" s="31">
        <f t="shared" ref="D17:M17" si="4">SUM(D18:D21)</f>
        <v>1339513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2999288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4338801</v>
      </c>
      <c r="O17" s="43">
        <f t="shared" si="2"/>
        <v>3627.7600334448161</v>
      </c>
      <c r="P17" s="10"/>
    </row>
    <row r="18" spans="1:119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1170477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1170477</v>
      </c>
      <c r="O18" s="47">
        <f t="shared" si="2"/>
        <v>978.65969899665549</v>
      </c>
      <c r="P18" s="9"/>
    </row>
    <row r="19" spans="1:119">
      <c r="A19" s="12"/>
      <c r="B19" s="44">
        <v>534</v>
      </c>
      <c r="C19" s="20" t="s">
        <v>61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732288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732288</v>
      </c>
      <c r="O19" s="47">
        <f t="shared" si="2"/>
        <v>612.28093645484955</v>
      </c>
      <c r="P19" s="9"/>
    </row>
    <row r="20" spans="1:119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1096523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1096523</v>
      </c>
      <c r="O20" s="47">
        <f t="shared" si="2"/>
        <v>916.8252508361204</v>
      </c>
      <c r="P20" s="9"/>
    </row>
    <row r="21" spans="1:119">
      <c r="A21" s="12"/>
      <c r="B21" s="44">
        <v>539</v>
      </c>
      <c r="C21" s="20" t="s">
        <v>35</v>
      </c>
      <c r="D21" s="46">
        <v>1339513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1339513</v>
      </c>
      <c r="O21" s="47">
        <f t="shared" si="2"/>
        <v>1119.9941471571906</v>
      </c>
      <c r="P21" s="9"/>
    </row>
    <row r="22" spans="1:119" ht="15.75">
      <c r="A22" s="28" t="s">
        <v>36</v>
      </c>
      <c r="B22" s="29"/>
      <c r="C22" s="30"/>
      <c r="D22" s="31">
        <f t="shared" ref="D22:M22" si="5">SUM(D23:D24)</f>
        <v>676620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ref="N22:N27" si="6">SUM(D22:M22)</f>
        <v>676620</v>
      </c>
      <c r="O22" s="43">
        <f t="shared" si="2"/>
        <v>565.73578595317724</v>
      </c>
      <c r="P22" s="10"/>
    </row>
    <row r="23" spans="1:119">
      <c r="A23" s="12"/>
      <c r="B23" s="44">
        <v>541</v>
      </c>
      <c r="C23" s="20" t="s">
        <v>62</v>
      </c>
      <c r="D23" s="46">
        <v>631226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631226</v>
      </c>
      <c r="O23" s="47">
        <f t="shared" si="2"/>
        <v>527.78093645484955</v>
      </c>
      <c r="P23" s="9"/>
    </row>
    <row r="24" spans="1:119">
      <c r="A24" s="12"/>
      <c r="B24" s="44">
        <v>549</v>
      </c>
      <c r="C24" s="20" t="s">
        <v>63</v>
      </c>
      <c r="D24" s="46">
        <v>45394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45394</v>
      </c>
      <c r="O24" s="47">
        <f t="shared" si="2"/>
        <v>37.954849498327761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SUM(D26:D26)</f>
        <v>40300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6"/>
        <v>40300</v>
      </c>
      <c r="O25" s="43">
        <f t="shared" si="2"/>
        <v>33.695652173913047</v>
      </c>
      <c r="P25" s="10"/>
    </row>
    <row r="26" spans="1:119">
      <c r="A26" s="13"/>
      <c r="B26" s="45">
        <v>554</v>
      </c>
      <c r="C26" s="21" t="s">
        <v>41</v>
      </c>
      <c r="D26" s="46">
        <v>40300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40300</v>
      </c>
      <c r="O26" s="47">
        <f t="shared" si="2"/>
        <v>33.695652173913047</v>
      </c>
      <c r="P26" s="9"/>
    </row>
    <row r="27" spans="1:119" ht="15.75">
      <c r="A27" s="28" t="s">
        <v>64</v>
      </c>
      <c r="B27" s="29"/>
      <c r="C27" s="30"/>
      <c r="D27" s="31">
        <f t="shared" ref="D27:M27" si="8">SUM(D28:D28)</f>
        <v>133892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6"/>
        <v>133892</v>
      </c>
      <c r="O27" s="43">
        <f t="shared" si="2"/>
        <v>111.94983277591973</v>
      </c>
      <c r="P27" s="10"/>
    </row>
    <row r="28" spans="1:119">
      <c r="A28" s="12"/>
      <c r="B28" s="44">
        <v>569</v>
      </c>
      <c r="C28" s="20" t="s">
        <v>65</v>
      </c>
      <c r="D28" s="46">
        <v>133892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133892</v>
      </c>
      <c r="O28" s="47">
        <f t="shared" si="2"/>
        <v>111.94983277591973</v>
      </c>
      <c r="P28" s="9"/>
    </row>
    <row r="29" spans="1:119" ht="15.75">
      <c r="A29" s="28" t="s">
        <v>42</v>
      </c>
      <c r="B29" s="29"/>
      <c r="C29" s="30"/>
      <c r="D29" s="31">
        <f t="shared" ref="D29:M29" si="9">SUM(D30:D30)</f>
        <v>811535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>SUM(D29:M29)</f>
        <v>811535</v>
      </c>
      <c r="O29" s="43">
        <f t="shared" si="2"/>
        <v>678.54096989966558</v>
      </c>
      <c r="P29" s="9"/>
    </row>
    <row r="30" spans="1:119" ht="15.75" thickBot="1">
      <c r="A30" s="12"/>
      <c r="B30" s="44">
        <v>572</v>
      </c>
      <c r="C30" s="20" t="s">
        <v>66</v>
      </c>
      <c r="D30" s="46">
        <v>811535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811535</v>
      </c>
      <c r="O30" s="47">
        <f t="shared" si="2"/>
        <v>678.54096989966558</v>
      </c>
      <c r="P30" s="9"/>
    </row>
    <row r="31" spans="1:119" ht="16.5" thickBot="1">
      <c r="A31" s="14" t="s">
        <v>10</v>
      </c>
      <c r="B31" s="23"/>
      <c r="C31" s="22"/>
      <c r="D31" s="15">
        <f>SUM(D5,D12,D17,D22,D25,D27,D29)</f>
        <v>4341202</v>
      </c>
      <c r="E31" s="15">
        <f t="shared" ref="E31:M31" si="10">SUM(E5,E12,E17,E22,E25,E27,E29)</f>
        <v>0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2999288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>SUM(D31:M31)</f>
        <v>7340490</v>
      </c>
      <c r="O31" s="37">
        <f t="shared" si="2"/>
        <v>6137.5334448160538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0" t="s">
        <v>74</v>
      </c>
      <c r="M33" s="160"/>
      <c r="N33" s="160"/>
      <c r="O33" s="41">
        <v>1196</v>
      </c>
    </row>
    <row r="34" spans="1:15">
      <c r="A34" s="161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  <row r="35" spans="1:15" ht="15.75" customHeight="1" thickBot="1">
      <c r="A35" s="162" t="s">
        <v>50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559031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559031</v>
      </c>
      <c r="O5" s="32">
        <f t="shared" ref="O5:O29" si="2">(N5/O$31)</f>
        <v>492.10475352112678</v>
      </c>
      <c r="P5" s="6"/>
    </row>
    <row r="6" spans="1:133">
      <c r="A6" s="12"/>
      <c r="B6" s="44">
        <v>511</v>
      </c>
      <c r="C6" s="20" t="s">
        <v>19</v>
      </c>
      <c r="D6" s="46">
        <v>23484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23484</v>
      </c>
      <c r="O6" s="47">
        <f t="shared" si="2"/>
        <v>20.672535211267604</v>
      </c>
      <c r="P6" s="9"/>
    </row>
    <row r="7" spans="1:133">
      <c r="A7" s="12"/>
      <c r="B7" s="44">
        <v>512</v>
      </c>
      <c r="C7" s="20" t="s">
        <v>20</v>
      </c>
      <c r="D7" s="46">
        <v>110574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110574</v>
      </c>
      <c r="O7" s="47">
        <f t="shared" si="2"/>
        <v>97.336267605633807</v>
      </c>
      <c r="P7" s="9"/>
    </row>
    <row r="8" spans="1:133">
      <c r="A8" s="12"/>
      <c r="B8" s="44">
        <v>513</v>
      </c>
      <c r="C8" s="20" t="s">
        <v>21</v>
      </c>
      <c r="D8" s="46">
        <v>78486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78486</v>
      </c>
      <c r="O8" s="47">
        <f t="shared" si="2"/>
        <v>69.089788732394368</v>
      </c>
      <c r="P8" s="9"/>
    </row>
    <row r="9" spans="1:133">
      <c r="A9" s="12"/>
      <c r="B9" s="44">
        <v>514</v>
      </c>
      <c r="C9" s="20" t="s">
        <v>22</v>
      </c>
      <c r="D9" s="46">
        <v>21742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21742</v>
      </c>
      <c r="O9" s="47">
        <f t="shared" si="2"/>
        <v>19.139084507042252</v>
      </c>
      <c r="P9" s="9"/>
    </row>
    <row r="10" spans="1:133">
      <c r="A10" s="12"/>
      <c r="B10" s="44">
        <v>515</v>
      </c>
      <c r="C10" s="20" t="s">
        <v>23</v>
      </c>
      <c r="D10" s="46">
        <v>2381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2381</v>
      </c>
      <c r="O10" s="47">
        <f t="shared" si="2"/>
        <v>2.095950704225352</v>
      </c>
      <c r="P10" s="9"/>
    </row>
    <row r="11" spans="1:133">
      <c r="A11" s="12"/>
      <c r="B11" s="44">
        <v>519</v>
      </c>
      <c r="C11" s="20" t="s">
        <v>60</v>
      </c>
      <c r="D11" s="46">
        <v>322364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322364</v>
      </c>
      <c r="O11" s="47">
        <f t="shared" si="2"/>
        <v>283.77112676056339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SUM(D13:D16)</f>
        <v>658359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658359</v>
      </c>
      <c r="O12" s="43">
        <f t="shared" si="2"/>
        <v>579.54137323943667</v>
      </c>
      <c r="P12" s="10"/>
    </row>
    <row r="13" spans="1:133">
      <c r="A13" s="12"/>
      <c r="B13" s="44">
        <v>521</v>
      </c>
      <c r="C13" s="20" t="s">
        <v>27</v>
      </c>
      <c r="D13" s="46">
        <v>544262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544262</v>
      </c>
      <c r="O13" s="47">
        <f t="shared" si="2"/>
        <v>479.10387323943661</v>
      </c>
      <c r="P13" s="9"/>
    </row>
    <row r="14" spans="1:133">
      <c r="A14" s="12"/>
      <c r="B14" s="44">
        <v>522</v>
      </c>
      <c r="C14" s="20" t="s">
        <v>28</v>
      </c>
      <c r="D14" s="46">
        <v>24163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24163</v>
      </c>
      <c r="O14" s="47">
        <f t="shared" si="2"/>
        <v>21.27024647887324</v>
      </c>
      <c r="P14" s="9"/>
    </row>
    <row r="15" spans="1:133">
      <c r="A15" s="12"/>
      <c r="B15" s="44">
        <v>524</v>
      </c>
      <c r="C15" s="20" t="s">
        <v>29</v>
      </c>
      <c r="D15" s="46">
        <v>16482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16482</v>
      </c>
      <c r="O15" s="47">
        <f t="shared" si="2"/>
        <v>14.508802816901408</v>
      </c>
      <c r="P15" s="9"/>
    </row>
    <row r="16" spans="1:133">
      <c r="A16" s="12"/>
      <c r="B16" s="44">
        <v>526</v>
      </c>
      <c r="C16" s="20" t="s">
        <v>30</v>
      </c>
      <c r="D16" s="46">
        <v>73452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73452</v>
      </c>
      <c r="O16" s="47">
        <f t="shared" si="2"/>
        <v>64.658450704225359</v>
      </c>
      <c r="P16" s="9"/>
    </row>
    <row r="17" spans="1:119" ht="15.75">
      <c r="A17" s="28" t="s">
        <v>31</v>
      </c>
      <c r="B17" s="29"/>
      <c r="C17" s="30"/>
      <c r="D17" s="31">
        <f t="shared" ref="D17:M17" si="4">SUM(D18:D21)</f>
        <v>144750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2518050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2662800</v>
      </c>
      <c r="O17" s="43">
        <f t="shared" si="2"/>
        <v>2344.0140845070423</v>
      </c>
      <c r="P17" s="10"/>
    </row>
    <row r="18" spans="1:119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901376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901376</v>
      </c>
      <c r="O18" s="47">
        <f t="shared" si="2"/>
        <v>793.46478873239437</v>
      </c>
      <c r="P18" s="9"/>
    </row>
    <row r="19" spans="1:119">
      <c r="A19" s="12"/>
      <c r="B19" s="44">
        <v>534</v>
      </c>
      <c r="C19" s="20" t="s">
        <v>61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540593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540593</v>
      </c>
      <c r="O19" s="47">
        <f t="shared" si="2"/>
        <v>475.87411971830988</v>
      </c>
      <c r="P19" s="9"/>
    </row>
    <row r="20" spans="1:119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1076081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1076081</v>
      </c>
      <c r="O20" s="47">
        <f t="shared" si="2"/>
        <v>947.25440140845069</v>
      </c>
      <c r="P20" s="9"/>
    </row>
    <row r="21" spans="1:119">
      <c r="A21" s="12"/>
      <c r="B21" s="44">
        <v>539</v>
      </c>
      <c r="C21" s="20" t="s">
        <v>35</v>
      </c>
      <c r="D21" s="46">
        <v>144750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144750</v>
      </c>
      <c r="O21" s="47">
        <f t="shared" si="2"/>
        <v>127.42077464788733</v>
      </c>
      <c r="P21" s="9"/>
    </row>
    <row r="22" spans="1:119" ht="15.75">
      <c r="A22" s="28" t="s">
        <v>36</v>
      </c>
      <c r="B22" s="29"/>
      <c r="C22" s="30"/>
      <c r="D22" s="31">
        <f t="shared" ref="D22:M22" si="5">SUM(D23:D24)</f>
        <v>495057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1"/>
        <v>495057</v>
      </c>
      <c r="O22" s="43">
        <f t="shared" si="2"/>
        <v>435.78961267605632</v>
      </c>
      <c r="P22" s="10"/>
    </row>
    <row r="23" spans="1:119">
      <c r="A23" s="12"/>
      <c r="B23" s="44">
        <v>541</v>
      </c>
      <c r="C23" s="20" t="s">
        <v>62</v>
      </c>
      <c r="D23" s="46">
        <v>450359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450359</v>
      </c>
      <c r="O23" s="47">
        <f t="shared" si="2"/>
        <v>396.44278169014086</v>
      </c>
      <c r="P23" s="9"/>
    </row>
    <row r="24" spans="1:119">
      <c r="A24" s="12"/>
      <c r="B24" s="44">
        <v>549</v>
      </c>
      <c r="C24" s="20" t="s">
        <v>63</v>
      </c>
      <c r="D24" s="46">
        <v>44698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44698</v>
      </c>
      <c r="O24" s="47">
        <f t="shared" si="2"/>
        <v>39.346830985915496</v>
      </c>
      <c r="P24" s="9"/>
    </row>
    <row r="25" spans="1:119" ht="15.75">
      <c r="A25" s="28" t="s">
        <v>64</v>
      </c>
      <c r="B25" s="29"/>
      <c r="C25" s="30"/>
      <c r="D25" s="31">
        <f t="shared" ref="D25:M25" si="6">SUM(D26:D26)</f>
        <v>125481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1"/>
        <v>125481</v>
      </c>
      <c r="O25" s="43">
        <f t="shared" si="2"/>
        <v>110.45862676056338</v>
      </c>
      <c r="P25" s="10"/>
    </row>
    <row r="26" spans="1:119">
      <c r="A26" s="12"/>
      <c r="B26" s="44">
        <v>569</v>
      </c>
      <c r="C26" s="20" t="s">
        <v>65</v>
      </c>
      <c r="D26" s="46">
        <v>125481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125481</v>
      </c>
      <c r="O26" s="47">
        <f t="shared" si="2"/>
        <v>110.45862676056338</v>
      </c>
      <c r="P26" s="9"/>
    </row>
    <row r="27" spans="1:119" ht="15.75">
      <c r="A27" s="28" t="s">
        <v>42</v>
      </c>
      <c r="B27" s="29"/>
      <c r="C27" s="30"/>
      <c r="D27" s="31">
        <f t="shared" ref="D27:M27" si="7">SUM(D28:D28)</f>
        <v>412627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1"/>
        <v>412627</v>
      </c>
      <c r="O27" s="43">
        <f t="shared" si="2"/>
        <v>363.22799295774649</v>
      </c>
      <c r="P27" s="9"/>
    </row>
    <row r="28" spans="1:119" ht="15.75" thickBot="1">
      <c r="A28" s="12"/>
      <c r="B28" s="44">
        <v>572</v>
      </c>
      <c r="C28" s="20" t="s">
        <v>66</v>
      </c>
      <c r="D28" s="46">
        <v>412627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412627</v>
      </c>
      <c r="O28" s="47">
        <f t="shared" si="2"/>
        <v>363.22799295774649</v>
      </c>
      <c r="P28" s="9"/>
    </row>
    <row r="29" spans="1:119" ht="16.5" thickBot="1">
      <c r="A29" s="14" t="s">
        <v>10</v>
      </c>
      <c r="B29" s="23"/>
      <c r="C29" s="22"/>
      <c r="D29" s="15">
        <f>SUM(D5,D12,D17,D22,D25,D27)</f>
        <v>2395305</v>
      </c>
      <c r="E29" s="15">
        <f t="shared" ref="E29:M29" si="8">SUM(E5,E12,E17,E22,E25,E27)</f>
        <v>0</v>
      </c>
      <c r="F29" s="15">
        <f t="shared" si="8"/>
        <v>0</v>
      </c>
      <c r="G29" s="15">
        <f t="shared" si="8"/>
        <v>0</v>
      </c>
      <c r="H29" s="15">
        <f t="shared" si="8"/>
        <v>0</v>
      </c>
      <c r="I29" s="15">
        <f t="shared" si="8"/>
        <v>2518050</v>
      </c>
      <c r="J29" s="15">
        <f t="shared" si="8"/>
        <v>0</v>
      </c>
      <c r="K29" s="15">
        <f t="shared" si="8"/>
        <v>0</v>
      </c>
      <c r="L29" s="15">
        <f t="shared" si="8"/>
        <v>0</v>
      </c>
      <c r="M29" s="15">
        <f t="shared" si="8"/>
        <v>0</v>
      </c>
      <c r="N29" s="15">
        <f t="shared" si="1"/>
        <v>4913355</v>
      </c>
      <c r="O29" s="37">
        <f t="shared" si="2"/>
        <v>4325.1364436619715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0" t="s">
        <v>69</v>
      </c>
      <c r="M31" s="160"/>
      <c r="N31" s="160"/>
      <c r="O31" s="41">
        <v>1136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47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59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17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504435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9" si="1">SUM(D5:M5)</f>
        <v>504435</v>
      </c>
      <c r="O5" s="61">
        <f t="shared" ref="O5:O29" si="2">(N5/O$31)</f>
        <v>447.9884547069272</v>
      </c>
      <c r="P5" s="62"/>
    </row>
    <row r="6" spans="1:133">
      <c r="A6" s="64"/>
      <c r="B6" s="65">
        <v>511</v>
      </c>
      <c r="C6" s="66" t="s">
        <v>19</v>
      </c>
      <c r="D6" s="67">
        <v>27071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27071</v>
      </c>
      <c r="O6" s="68">
        <f t="shared" si="2"/>
        <v>24.041740674955594</v>
      </c>
      <c r="P6" s="69"/>
    </row>
    <row r="7" spans="1:133">
      <c r="A7" s="64"/>
      <c r="B7" s="65">
        <v>512</v>
      </c>
      <c r="C7" s="66" t="s">
        <v>20</v>
      </c>
      <c r="D7" s="67">
        <v>87582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87582</v>
      </c>
      <c r="O7" s="68">
        <f t="shared" si="2"/>
        <v>77.781527531083483</v>
      </c>
      <c r="P7" s="69"/>
    </row>
    <row r="8" spans="1:133">
      <c r="A8" s="64"/>
      <c r="B8" s="65">
        <v>513</v>
      </c>
      <c r="C8" s="66" t="s">
        <v>21</v>
      </c>
      <c r="D8" s="67">
        <v>71320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71320</v>
      </c>
      <c r="O8" s="68">
        <f t="shared" si="2"/>
        <v>63.339253996447603</v>
      </c>
      <c r="P8" s="69"/>
    </row>
    <row r="9" spans="1:133">
      <c r="A9" s="64"/>
      <c r="B9" s="65">
        <v>514</v>
      </c>
      <c r="C9" s="66" t="s">
        <v>22</v>
      </c>
      <c r="D9" s="67">
        <v>8312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8312</v>
      </c>
      <c r="O9" s="68">
        <f t="shared" si="2"/>
        <v>7.3818827708703374</v>
      </c>
      <c r="P9" s="69"/>
    </row>
    <row r="10" spans="1:133">
      <c r="A10" s="64"/>
      <c r="B10" s="65">
        <v>515</v>
      </c>
      <c r="C10" s="66" t="s">
        <v>23</v>
      </c>
      <c r="D10" s="67">
        <v>5553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5553</v>
      </c>
      <c r="O10" s="68">
        <f t="shared" si="2"/>
        <v>4.9316163410301952</v>
      </c>
      <c r="P10" s="69"/>
    </row>
    <row r="11" spans="1:133">
      <c r="A11" s="64"/>
      <c r="B11" s="65">
        <v>519</v>
      </c>
      <c r="C11" s="66" t="s">
        <v>60</v>
      </c>
      <c r="D11" s="67">
        <v>304597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304597</v>
      </c>
      <c r="O11" s="68">
        <f t="shared" si="2"/>
        <v>270.51243339253995</v>
      </c>
      <c r="P11" s="69"/>
    </row>
    <row r="12" spans="1:133" ht="15.75">
      <c r="A12" s="70" t="s">
        <v>26</v>
      </c>
      <c r="B12" s="71"/>
      <c r="C12" s="72"/>
      <c r="D12" s="73">
        <f t="shared" ref="D12:M12" si="3">SUM(D13:D16)</f>
        <v>884436</v>
      </c>
      <c r="E12" s="73">
        <f t="shared" si="3"/>
        <v>0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884436</v>
      </c>
      <c r="O12" s="75">
        <f t="shared" si="2"/>
        <v>785.46714031971578</v>
      </c>
      <c r="P12" s="76"/>
    </row>
    <row r="13" spans="1:133">
      <c r="A13" s="64"/>
      <c r="B13" s="65">
        <v>521</v>
      </c>
      <c r="C13" s="66" t="s">
        <v>27</v>
      </c>
      <c r="D13" s="67">
        <v>772913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772913</v>
      </c>
      <c r="O13" s="68">
        <f t="shared" si="2"/>
        <v>686.42362344582591</v>
      </c>
      <c r="P13" s="69"/>
    </row>
    <row r="14" spans="1:133">
      <c r="A14" s="64"/>
      <c r="B14" s="65">
        <v>522</v>
      </c>
      <c r="C14" s="66" t="s">
        <v>28</v>
      </c>
      <c r="D14" s="67">
        <v>28064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28064</v>
      </c>
      <c r="O14" s="68">
        <f t="shared" si="2"/>
        <v>24.923623445825932</v>
      </c>
      <c r="P14" s="69"/>
    </row>
    <row r="15" spans="1:133">
      <c r="A15" s="64"/>
      <c r="B15" s="65">
        <v>524</v>
      </c>
      <c r="C15" s="66" t="s">
        <v>29</v>
      </c>
      <c r="D15" s="67">
        <v>15435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15435</v>
      </c>
      <c r="O15" s="68">
        <f t="shared" si="2"/>
        <v>13.707815275310836</v>
      </c>
      <c r="P15" s="69"/>
    </row>
    <row r="16" spans="1:133">
      <c r="A16" s="64"/>
      <c r="B16" s="65">
        <v>526</v>
      </c>
      <c r="C16" s="66" t="s">
        <v>30</v>
      </c>
      <c r="D16" s="67">
        <v>68024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68024</v>
      </c>
      <c r="O16" s="68">
        <f t="shared" si="2"/>
        <v>60.412078152753111</v>
      </c>
      <c r="P16" s="69"/>
    </row>
    <row r="17" spans="1:119" ht="15.75">
      <c r="A17" s="70" t="s">
        <v>31</v>
      </c>
      <c r="B17" s="71"/>
      <c r="C17" s="72"/>
      <c r="D17" s="73">
        <f t="shared" ref="D17:M17" si="4">SUM(D18:D21)</f>
        <v>99360</v>
      </c>
      <c r="E17" s="73">
        <f t="shared" si="4"/>
        <v>0</v>
      </c>
      <c r="F17" s="73">
        <f t="shared" si="4"/>
        <v>0</v>
      </c>
      <c r="G17" s="73">
        <f t="shared" si="4"/>
        <v>0</v>
      </c>
      <c r="H17" s="73">
        <f t="shared" si="4"/>
        <v>0</v>
      </c>
      <c r="I17" s="73">
        <f t="shared" si="4"/>
        <v>2572981</v>
      </c>
      <c r="J17" s="73">
        <f t="shared" si="4"/>
        <v>0</v>
      </c>
      <c r="K17" s="73">
        <f t="shared" si="4"/>
        <v>0</v>
      </c>
      <c r="L17" s="73">
        <f t="shared" si="4"/>
        <v>0</v>
      </c>
      <c r="M17" s="73">
        <f t="shared" si="4"/>
        <v>0</v>
      </c>
      <c r="N17" s="74">
        <f t="shared" si="1"/>
        <v>2672341</v>
      </c>
      <c r="O17" s="75">
        <f t="shared" si="2"/>
        <v>2373.304618117229</v>
      </c>
      <c r="P17" s="76"/>
    </row>
    <row r="18" spans="1:119">
      <c r="A18" s="64"/>
      <c r="B18" s="65">
        <v>533</v>
      </c>
      <c r="C18" s="66" t="s">
        <v>32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901879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901879</v>
      </c>
      <c r="O18" s="68">
        <f t="shared" si="2"/>
        <v>800.95825932504442</v>
      </c>
      <c r="P18" s="69"/>
    </row>
    <row r="19" spans="1:119">
      <c r="A19" s="64"/>
      <c r="B19" s="65">
        <v>534</v>
      </c>
      <c r="C19" s="66" t="s">
        <v>61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555870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555870</v>
      </c>
      <c r="O19" s="68">
        <f t="shared" si="2"/>
        <v>493.66785079928951</v>
      </c>
      <c r="P19" s="69"/>
    </row>
    <row r="20" spans="1:119">
      <c r="A20" s="64"/>
      <c r="B20" s="65">
        <v>535</v>
      </c>
      <c r="C20" s="66" t="s">
        <v>34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1115232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1115232</v>
      </c>
      <c r="O20" s="68">
        <f t="shared" si="2"/>
        <v>990.436944937833</v>
      </c>
      <c r="P20" s="69"/>
    </row>
    <row r="21" spans="1:119">
      <c r="A21" s="64"/>
      <c r="B21" s="65">
        <v>539</v>
      </c>
      <c r="C21" s="66" t="s">
        <v>35</v>
      </c>
      <c r="D21" s="67">
        <v>99360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99360</v>
      </c>
      <c r="O21" s="68">
        <f t="shared" si="2"/>
        <v>88.241563055062173</v>
      </c>
      <c r="P21" s="69"/>
    </row>
    <row r="22" spans="1:119" ht="15.75">
      <c r="A22" s="70" t="s">
        <v>36</v>
      </c>
      <c r="B22" s="71"/>
      <c r="C22" s="72"/>
      <c r="D22" s="73">
        <f t="shared" ref="D22:M22" si="5">SUM(D23:D24)</f>
        <v>386241</v>
      </c>
      <c r="E22" s="73">
        <f t="shared" si="5"/>
        <v>0</v>
      </c>
      <c r="F22" s="73">
        <f t="shared" si="5"/>
        <v>0</v>
      </c>
      <c r="G22" s="73">
        <f t="shared" si="5"/>
        <v>0</v>
      </c>
      <c r="H22" s="73">
        <f t="shared" si="5"/>
        <v>0</v>
      </c>
      <c r="I22" s="73">
        <f t="shared" si="5"/>
        <v>0</v>
      </c>
      <c r="J22" s="73">
        <f t="shared" si="5"/>
        <v>0</v>
      </c>
      <c r="K22" s="73">
        <f t="shared" si="5"/>
        <v>0</v>
      </c>
      <c r="L22" s="73">
        <f t="shared" si="5"/>
        <v>0</v>
      </c>
      <c r="M22" s="73">
        <f t="shared" si="5"/>
        <v>0</v>
      </c>
      <c r="N22" s="73">
        <f t="shared" si="1"/>
        <v>386241</v>
      </c>
      <c r="O22" s="75">
        <f t="shared" si="2"/>
        <v>343.02042628774421</v>
      </c>
      <c r="P22" s="76"/>
    </row>
    <row r="23" spans="1:119">
      <c r="A23" s="64"/>
      <c r="B23" s="65">
        <v>541</v>
      </c>
      <c r="C23" s="66" t="s">
        <v>62</v>
      </c>
      <c r="D23" s="67">
        <v>295903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295903</v>
      </c>
      <c r="O23" s="68">
        <f t="shared" si="2"/>
        <v>262.791296625222</v>
      </c>
      <c r="P23" s="69"/>
    </row>
    <row r="24" spans="1:119">
      <c r="A24" s="64"/>
      <c r="B24" s="65">
        <v>549</v>
      </c>
      <c r="C24" s="66" t="s">
        <v>63</v>
      </c>
      <c r="D24" s="67">
        <v>90338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90338</v>
      </c>
      <c r="O24" s="68">
        <f t="shared" si="2"/>
        <v>80.229129662522197</v>
      </c>
      <c r="P24" s="69"/>
    </row>
    <row r="25" spans="1:119" ht="15.75">
      <c r="A25" s="70" t="s">
        <v>64</v>
      </c>
      <c r="B25" s="71"/>
      <c r="C25" s="72"/>
      <c r="D25" s="73">
        <f t="shared" ref="D25:M25" si="6">SUM(D26:D26)</f>
        <v>103969</v>
      </c>
      <c r="E25" s="73">
        <f t="shared" si="6"/>
        <v>0</v>
      </c>
      <c r="F25" s="73">
        <f t="shared" si="6"/>
        <v>0</v>
      </c>
      <c r="G25" s="73">
        <f t="shared" si="6"/>
        <v>0</v>
      </c>
      <c r="H25" s="73">
        <f t="shared" si="6"/>
        <v>0</v>
      </c>
      <c r="I25" s="73">
        <f t="shared" si="6"/>
        <v>0</v>
      </c>
      <c r="J25" s="73">
        <f t="shared" si="6"/>
        <v>0</v>
      </c>
      <c r="K25" s="73">
        <f t="shared" si="6"/>
        <v>0</v>
      </c>
      <c r="L25" s="73">
        <f t="shared" si="6"/>
        <v>0</v>
      </c>
      <c r="M25" s="73">
        <f t="shared" si="6"/>
        <v>0</v>
      </c>
      <c r="N25" s="73">
        <f t="shared" si="1"/>
        <v>103969</v>
      </c>
      <c r="O25" s="75">
        <f t="shared" si="2"/>
        <v>92.334813499111903</v>
      </c>
      <c r="P25" s="76"/>
    </row>
    <row r="26" spans="1:119">
      <c r="A26" s="64"/>
      <c r="B26" s="65">
        <v>569</v>
      </c>
      <c r="C26" s="66" t="s">
        <v>65</v>
      </c>
      <c r="D26" s="67">
        <v>103969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1"/>
        <v>103969</v>
      </c>
      <c r="O26" s="68">
        <f t="shared" si="2"/>
        <v>92.334813499111903</v>
      </c>
      <c r="P26" s="69"/>
    </row>
    <row r="27" spans="1:119" ht="15.75">
      <c r="A27" s="70" t="s">
        <v>42</v>
      </c>
      <c r="B27" s="71"/>
      <c r="C27" s="72"/>
      <c r="D27" s="73">
        <f t="shared" ref="D27:M27" si="7">SUM(D28:D28)</f>
        <v>269915</v>
      </c>
      <c r="E27" s="73">
        <f t="shared" si="7"/>
        <v>0</v>
      </c>
      <c r="F27" s="73">
        <f t="shared" si="7"/>
        <v>0</v>
      </c>
      <c r="G27" s="73">
        <f t="shared" si="7"/>
        <v>0</v>
      </c>
      <c r="H27" s="73">
        <f t="shared" si="7"/>
        <v>0</v>
      </c>
      <c r="I27" s="73">
        <f t="shared" si="7"/>
        <v>0</v>
      </c>
      <c r="J27" s="73">
        <f t="shared" si="7"/>
        <v>0</v>
      </c>
      <c r="K27" s="73">
        <f t="shared" si="7"/>
        <v>0</v>
      </c>
      <c r="L27" s="73">
        <f t="shared" si="7"/>
        <v>0</v>
      </c>
      <c r="M27" s="73">
        <f t="shared" si="7"/>
        <v>0</v>
      </c>
      <c r="N27" s="73">
        <f t="shared" si="1"/>
        <v>269915</v>
      </c>
      <c r="O27" s="75">
        <f t="shared" si="2"/>
        <v>239.71136767317941</v>
      </c>
      <c r="P27" s="69"/>
    </row>
    <row r="28" spans="1:119" ht="15.75" thickBot="1">
      <c r="A28" s="64"/>
      <c r="B28" s="65">
        <v>572</v>
      </c>
      <c r="C28" s="66" t="s">
        <v>66</v>
      </c>
      <c r="D28" s="67">
        <v>269915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1"/>
        <v>269915</v>
      </c>
      <c r="O28" s="68">
        <f t="shared" si="2"/>
        <v>239.71136767317941</v>
      </c>
      <c r="P28" s="69"/>
    </row>
    <row r="29" spans="1:119" ht="16.5" thickBot="1">
      <c r="A29" s="77" t="s">
        <v>10</v>
      </c>
      <c r="B29" s="78"/>
      <c r="C29" s="79"/>
      <c r="D29" s="80">
        <f>SUM(D5,D12,D17,D22,D25,D27)</f>
        <v>2248356</v>
      </c>
      <c r="E29" s="80">
        <f t="shared" ref="E29:M29" si="8">SUM(E5,E12,E17,E22,E25,E27)</f>
        <v>0</v>
      </c>
      <c r="F29" s="80">
        <f t="shared" si="8"/>
        <v>0</v>
      </c>
      <c r="G29" s="80">
        <f t="shared" si="8"/>
        <v>0</v>
      </c>
      <c r="H29" s="80">
        <f t="shared" si="8"/>
        <v>0</v>
      </c>
      <c r="I29" s="80">
        <f t="shared" si="8"/>
        <v>2572981</v>
      </c>
      <c r="J29" s="80">
        <f t="shared" si="8"/>
        <v>0</v>
      </c>
      <c r="K29" s="80">
        <f t="shared" si="8"/>
        <v>0</v>
      </c>
      <c r="L29" s="80">
        <f t="shared" si="8"/>
        <v>0</v>
      </c>
      <c r="M29" s="80">
        <f t="shared" si="8"/>
        <v>0</v>
      </c>
      <c r="N29" s="80">
        <f t="shared" si="1"/>
        <v>4821337</v>
      </c>
      <c r="O29" s="81">
        <f t="shared" si="2"/>
        <v>4281.8268206039074</v>
      </c>
      <c r="P29" s="62"/>
      <c r="Q29" s="82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</row>
    <row r="30" spans="1:119">
      <c r="A30" s="84"/>
      <c r="B30" s="85"/>
      <c r="C30" s="85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1:119">
      <c r="A31" s="88"/>
      <c r="B31" s="89"/>
      <c r="C31" s="89"/>
      <c r="D31" s="90"/>
      <c r="E31" s="90"/>
      <c r="F31" s="90"/>
      <c r="G31" s="90"/>
      <c r="H31" s="90"/>
      <c r="I31" s="90"/>
      <c r="J31" s="90"/>
      <c r="K31" s="90"/>
      <c r="L31" s="174" t="s">
        <v>67</v>
      </c>
      <c r="M31" s="174"/>
      <c r="N31" s="174"/>
      <c r="O31" s="91">
        <v>1126</v>
      </c>
    </row>
    <row r="32" spans="1:119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7"/>
    </row>
    <row r="33" spans="1:15" ht="15.75" customHeight="1" thickBot="1">
      <c r="A33" s="178" t="s">
        <v>50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2024-11-18T21:11:34Z</cp:lastPrinted>
  <dcterms:created xsi:type="dcterms:W3CDTF">2000-08-31T21:26:31Z</dcterms:created>
  <dcterms:modified xsi:type="dcterms:W3CDTF">2024-11-18T21:11:39Z</dcterms:modified>
</cp:coreProperties>
</file>