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'2008'!$A$1:$O$46</definedName>
    <definedName name="_xlnm.Print_Area" localSheetId="14">'2009'!$A$1:$O$49</definedName>
    <definedName name="_xlnm.Print_Area" localSheetId="13">'2010'!$A$1:$O$47</definedName>
    <definedName name="_xlnm.Print_Area" localSheetId="12">'2011'!$A$1:$O$48</definedName>
    <definedName name="_xlnm.Print_Area" localSheetId="11">'2012'!$A$1:$O$52</definedName>
    <definedName name="_xlnm.Print_Area" localSheetId="10">'2013'!$A$1:$O$49</definedName>
    <definedName name="_xlnm.Print_Area" localSheetId="9">'2014'!$A$1:$O$47</definedName>
    <definedName name="_xlnm.Print_Area" localSheetId="8">'2015'!$A$1:$O$43</definedName>
    <definedName name="_xlnm.Print_Area" localSheetId="7">'2016'!$A$1:$O$48</definedName>
    <definedName name="_xlnm.Print_Area" localSheetId="6">'2017'!$A$1:$O$51</definedName>
    <definedName name="_xlnm.Print_Area" localSheetId="5">'2018'!$A$1:$O$49</definedName>
    <definedName name="_xlnm.Print_Area" localSheetId="4">'2019'!$A$1:$O$52</definedName>
    <definedName name="_xlnm.Print_Area" localSheetId="3">'2020'!$A$1:$O$52</definedName>
    <definedName name="_xlnm.Print_Area" localSheetId="2">'2021'!$A$1:$P$51</definedName>
    <definedName name="_xlnm.Print_Area" localSheetId="1">'2022'!$A$1:$P$50</definedName>
    <definedName name="_xlnm.Print_Area" localSheetId="0">'2023'!$A$1:$P$49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44" i="48" l="1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3" i="48" l="1"/>
  <c r="P43" i="48" s="1"/>
  <c r="O36" i="48"/>
  <c r="P36" i="48" s="1"/>
  <c r="O33" i="48"/>
  <c r="P33" i="48" s="1"/>
  <c r="O25" i="48"/>
  <c r="P25" i="48" s="1"/>
  <c r="O20" i="48"/>
  <c r="P20" i="48" s="1"/>
  <c r="D45" i="48"/>
  <c r="L45" i="48"/>
  <c r="N45" i="48"/>
  <c r="J45" i="48"/>
  <c r="O14" i="48"/>
  <c r="P14" i="48" s="1"/>
  <c r="H45" i="48"/>
  <c r="I45" i="48"/>
  <c r="M45" i="48"/>
  <c r="E45" i="48"/>
  <c r="F45" i="48"/>
  <c r="G45" i="48"/>
  <c r="K45" i="48"/>
  <c r="O5" i="48"/>
  <c r="P5" i="48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5" i="48" l="1"/>
  <c r="P45" i="48" s="1"/>
  <c r="O44" i="47"/>
  <c r="P44" i="47" s="1"/>
  <c r="O39" i="47"/>
  <c r="P39" i="47" s="1"/>
  <c r="O35" i="47"/>
  <c r="P35" i="47" s="1"/>
  <c r="O28" i="47"/>
  <c r="P28" i="47" s="1"/>
  <c r="O20" i="47"/>
  <c r="P20" i="47" s="1"/>
  <c r="J46" i="47"/>
  <c r="D46" i="47"/>
  <c r="L46" i="47"/>
  <c r="M46" i="47"/>
  <c r="F46" i="47"/>
  <c r="I46" i="47"/>
  <c r="E46" i="47"/>
  <c r="K46" i="47"/>
  <c r="G46" i="47"/>
  <c r="H46" i="47"/>
  <c r="N46" i="47"/>
  <c r="O14" i="47"/>
  <c r="P14" i="47" s="1"/>
  <c r="O5" i="47"/>
  <c r="P5" i="47" s="1"/>
  <c r="O46" i="46"/>
  <c r="P46" i="46" s="1"/>
  <c r="N45" i="46"/>
  <c r="M45" i="46"/>
  <c r="L45" i="46"/>
  <c r="K45" i="46"/>
  <c r="J45" i="46"/>
  <c r="I45" i="46"/>
  <c r="I47" i="46" s="1"/>
  <c r="H45" i="46"/>
  <c r="O45" i="46" s="1"/>
  <c r="P45" i="46" s="1"/>
  <c r="G45" i="46"/>
  <c r="F45" i="46"/>
  <c r="E45" i="46"/>
  <c r="D45" i="46"/>
  <c r="O44" i="46"/>
  <c r="P44" i="46" s="1"/>
  <c r="O43" i="46"/>
  <c r="P43" i="46" s="1"/>
  <c r="O42" i="46"/>
  <c r="P42" i="46"/>
  <c r="N41" i="46"/>
  <c r="M41" i="46"/>
  <c r="L41" i="46"/>
  <c r="K41" i="46"/>
  <c r="J41" i="46"/>
  <c r="I41" i="46"/>
  <c r="H41" i="46"/>
  <c r="G41" i="46"/>
  <c r="F41" i="46"/>
  <c r="E41" i="46"/>
  <c r="D41" i="46"/>
  <c r="O40" i="46"/>
  <c r="P40" i="46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O35" i="46"/>
  <c r="P35" i="46" s="1"/>
  <c r="O34" i="46"/>
  <c r="P34" i="46" s="1"/>
  <c r="O33" i="46"/>
  <c r="P33" i="46"/>
  <c r="O32" i="46"/>
  <c r="P32" i="46"/>
  <c r="O31" i="46"/>
  <c r="P31" i="46"/>
  <c r="O30" i="46"/>
  <c r="P30" i="46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/>
  <c r="O26" i="46"/>
  <c r="P26" i="46"/>
  <c r="O25" i="46"/>
  <c r="P25" i="46"/>
  <c r="O24" i="46"/>
  <c r="P24" i="46" s="1"/>
  <c r="O23" i="46"/>
  <c r="P23" i="46" s="1"/>
  <c r="O22" i="46"/>
  <c r="P22" i="46" s="1"/>
  <c r="O21" i="46"/>
  <c r="P21" i="46"/>
  <c r="N20" i="46"/>
  <c r="M20" i="46"/>
  <c r="L20" i="46"/>
  <c r="K20" i="46"/>
  <c r="K47" i="46" s="1"/>
  <c r="J20" i="46"/>
  <c r="I20" i="46"/>
  <c r="H20" i="46"/>
  <c r="O20" i="46" s="1"/>
  <c r="P20" i="46" s="1"/>
  <c r="G20" i="46"/>
  <c r="F20" i="46"/>
  <c r="E20" i="46"/>
  <c r="D20" i="46"/>
  <c r="O19" i="46"/>
  <c r="P19" i="46" s="1"/>
  <c r="O18" i="46"/>
  <c r="P18" i="46"/>
  <c r="O17" i="46"/>
  <c r="P17" i="46"/>
  <c r="O16" i="46"/>
  <c r="P16" i="46"/>
  <c r="O15" i="46"/>
  <c r="P15" i="46"/>
  <c r="N14" i="46"/>
  <c r="M14" i="46"/>
  <c r="L14" i="46"/>
  <c r="K14" i="46"/>
  <c r="J14" i="46"/>
  <c r="I14" i="46"/>
  <c r="H14" i="46"/>
  <c r="H47" i="46" s="1"/>
  <c r="G14" i="46"/>
  <c r="G47" i="46" s="1"/>
  <c r="F14" i="46"/>
  <c r="E14" i="46"/>
  <c r="D14" i="46"/>
  <c r="O13" i="46"/>
  <c r="P13" i="46" s="1"/>
  <c r="O12" i="46"/>
  <c r="P12" i="46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/>
  <c r="N43" i="45"/>
  <c r="O43" i="45" s="1"/>
  <c r="N42" i="45"/>
  <c r="O42" i="45"/>
  <c r="N41" i="45"/>
  <c r="O41" i="45"/>
  <c r="N40" i="45"/>
  <c r="O40" i="45" s="1"/>
  <c r="N39" i="45"/>
  <c r="O39" i="45" s="1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/>
  <c r="N34" i="45"/>
  <c r="O34" i="45"/>
  <c r="M33" i="45"/>
  <c r="L33" i="45"/>
  <c r="K33" i="45"/>
  <c r="J33" i="45"/>
  <c r="I33" i="45"/>
  <c r="H33" i="45"/>
  <c r="G33" i="45"/>
  <c r="F33" i="45"/>
  <c r="E33" i="45"/>
  <c r="D33" i="45"/>
  <c r="N33" i="45" s="1"/>
  <c r="O33" i="45" s="1"/>
  <c r="N32" i="45"/>
  <c r="O32" i="45"/>
  <c r="N31" i="45"/>
  <c r="O31" i="45"/>
  <c r="N30" i="45"/>
  <c r="O30" i="45" s="1"/>
  <c r="N29" i="45"/>
  <c r="O29" i="45" s="1"/>
  <c r="N28" i="45"/>
  <c r="O28" i="45"/>
  <c r="M27" i="45"/>
  <c r="M48" i="45" s="1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/>
  <c r="N23" i="45"/>
  <c r="O23" i="45"/>
  <c r="N22" i="45"/>
  <c r="O22" i="45" s="1"/>
  <c r="N21" i="45"/>
  <c r="O21" i="45" s="1"/>
  <c r="N20" i="45"/>
  <c r="O20" i="45"/>
  <c r="M19" i="45"/>
  <c r="L19" i="45"/>
  <c r="N19" i="45" s="1"/>
  <c r="O19" i="45" s="1"/>
  <c r="K19" i="45"/>
  <c r="J19" i="45"/>
  <c r="I19" i="45"/>
  <c r="H19" i="45"/>
  <c r="G19" i="45"/>
  <c r="F19" i="45"/>
  <c r="E19" i="45"/>
  <c r="D19" i="45"/>
  <c r="N18" i="45"/>
  <c r="O18" i="45"/>
  <c r="N17" i="45"/>
  <c r="O17" i="45"/>
  <c r="N16" i="45"/>
  <c r="O16" i="45"/>
  <c r="N15" i="45"/>
  <c r="O15" i="45"/>
  <c r="M14" i="45"/>
  <c r="L14" i="45"/>
  <c r="K14" i="45"/>
  <c r="J14" i="45"/>
  <c r="I14" i="45"/>
  <c r="H14" i="45"/>
  <c r="G14" i="45"/>
  <c r="G48" i="45" s="1"/>
  <c r="F14" i="45"/>
  <c r="N14" i="45" s="1"/>
  <c r="O14" i="45" s="1"/>
  <c r="E14" i="45"/>
  <c r="D14" i="45"/>
  <c r="N13" i="45"/>
  <c r="O13" i="45"/>
  <c r="N12" i="45"/>
  <c r="O12" i="45" s="1"/>
  <c r="N11" i="45"/>
  <c r="O11" i="45" s="1"/>
  <c r="N10" i="45"/>
  <c r="O10" i="45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N5" i="45" s="1"/>
  <c r="O5" i="45" s="1"/>
  <c r="E5" i="45"/>
  <c r="D5" i="45"/>
  <c r="N47" i="44"/>
  <c r="O47" i="44" s="1"/>
  <c r="N46" i="44"/>
  <c r="O46" i="44" s="1"/>
  <c r="N45" i="44"/>
  <c r="O45" i="44"/>
  <c r="M44" i="44"/>
  <c r="L44" i="44"/>
  <c r="K44" i="44"/>
  <c r="J44" i="44"/>
  <c r="I44" i="44"/>
  <c r="H44" i="44"/>
  <c r="G44" i="44"/>
  <c r="F44" i="44"/>
  <c r="E44" i="44"/>
  <c r="D44" i="44"/>
  <c r="N43" i="44"/>
  <c r="O43" i="44"/>
  <c r="N42" i="44"/>
  <c r="O42" i="44" s="1"/>
  <c r="N41" i="44"/>
  <c r="O41" i="44"/>
  <c r="N40" i="44"/>
  <c r="O40" i="44"/>
  <c r="N39" i="44"/>
  <c r="O39" i="44" s="1"/>
  <c r="N38" i="44"/>
  <c r="O38" i="44" s="1"/>
  <c r="N37" i="44"/>
  <c r="O37" i="44" s="1"/>
  <c r="M36" i="44"/>
  <c r="L36" i="44"/>
  <c r="N36" i="44" s="1"/>
  <c r="O36" i="44" s="1"/>
  <c r="K36" i="44"/>
  <c r="J36" i="44"/>
  <c r="I36" i="44"/>
  <c r="H36" i="44"/>
  <c r="G36" i="44"/>
  <c r="F36" i="44"/>
  <c r="E36" i="44"/>
  <c r="D36" i="44"/>
  <c r="N35" i="44"/>
  <c r="O35" i="44" s="1"/>
  <c r="N34" i="44"/>
  <c r="O34" i="44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/>
  <c r="N29" i="44"/>
  <c r="O29" i="44" s="1"/>
  <c r="N28" i="44"/>
  <c r="O28" i="44" s="1"/>
  <c r="N27" i="44"/>
  <c r="O27" i="44" s="1"/>
  <c r="M26" i="44"/>
  <c r="M48" i="44" s="1"/>
  <c r="L26" i="44"/>
  <c r="L48" i="44" s="1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/>
  <c r="N22" i="44"/>
  <c r="O22" i="44"/>
  <c r="N21" i="44"/>
  <c r="O21" i="44" s="1"/>
  <c r="N20" i="44"/>
  <c r="O20" i="44" s="1"/>
  <c r="M19" i="44"/>
  <c r="L19" i="44"/>
  <c r="K19" i="44"/>
  <c r="J19" i="44"/>
  <c r="I19" i="44"/>
  <c r="H19" i="44"/>
  <c r="H48" i="44" s="1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G48" i="44" s="1"/>
  <c r="F5" i="44"/>
  <c r="F48" i="44" s="1"/>
  <c r="E5" i="44"/>
  <c r="D5" i="44"/>
  <c r="N44" i="43"/>
  <c r="O44" i="43"/>
  <c r="M43" i="43"/>
  <c r="L43" i="43"/>
  <c r="K43" i="43"/>
  <c r="J43" i="43"/>
  <c r="I43" i="43"/>
  <c r="H43" i="43"/>
  <c r="G43" i="43"/>
  <c r="F43" i="43"/>
  <c r="E43" i="43"/>
  <c r="D43" i="43"/>
  <c r="N42" i="43"/>
  <c r="O42" i="43"/>
  <c r="N41" i="43"/>
  <c r="O41" i="43" s="1"/>
  <c r="N40" i="43"/>
  <c r="O40" i="43" s="1"/>
  <c r="N39" i="43"/>
  <c r="O39" i="43" s="1"/>
  <c r="N38" i="43"/>
  <c r="O38" i="43"/>
  <c r="N37" i="43"/>
  <c r="O37" i="43"/>
  <c r="N36" i="43"/>
  <c r="O36" i="43"/>
  <c r="M35" i="43"/>
  <c r="L35" i="43"/>
  <c r="K35" i="43"/>
  <c r="J35" i="43"/>
  <c r="I35" i="43"/>
  <c r="H35" i="43"/>
  <c r="G35" i="43"/>
  <c r="G45" i="43" s="1"/>
  <c r="F35" i="43"/>
  <c r="F45" i="43" s="1"/>
  <c r="E35" i="43"/>
  <c r="D35" i="43"/>
  <c r="N34" i="43"/>
  <c r="O34" i="43"/>
  <c r="N33" i="43"/>
  <c r="O33" i="43" s="1"/>
  <c r="N32" i="43"/>
  <c r="O32" i="43" s="1"/>
  <c r="M31" i="43"/>
  <c r="L31" i="43"/>
  <c r="K31" i="43"/>
  <c r="J31" i="43"/>
  <c r="I31" i="43"/>
  <c r="H31" i="43"/>
  <c r="N31" i="43" s="1"/>
  <c r="O31" i="43" s="1"/>
  <c r="G31" i="43"/>
  <c r="F31" i="43"/>
  <c r="E31" i="43"/>
  <c r="D31" i="43"/>
  <c r="N30" i="43"/>
  <c r="O30" i="43" s="1"/>
  <c r="N29" i="43"/>
  <c r="O29" i="43" s="1"/>
  <c r="N28" i="43"/>
  <c r="O28" i="43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/>
  <c r="N23" i="43"/>
  <c r="O23" i="43" s="1"/>
  <c r="N22" i="43"/>
  <c r="O22" i="43" s="1"/>
  <c r="N21" i="43"/>
  <c r="O21" i="43" s="1"/>
  <c r="N20" i="43"/>
  <c r="O20" i="43"/>
  <c r="M19" i="43"/>
  <c r="L19" i="43"/>
  <c r="N19" i="43" s="1"/>
  <c r="K19" i="43"/>
  <c r="J19" i="43"/>
  <c r="I19" i="43"/>
  <c r="H19" i="43"/>
  <c r="G19" i="43"/>
  <c r="F19" i="43"/>
  <c r="E19" i="43"/>
  <c r="D19" i="43"/>
  <c r="N18" i="43"/>
  <c r="O18" i="43"/>
  <c r="N17" i="43"/>
  <c r="O17" i="43"/>
  <c r="N16" i="43"/>
  <c r="O16" i="43"/>
  <c r="N15" i="43"/>
  <c r="O15" i="43" s="1"/>
  <c r="M14" i="43"/>
  <c r="L14" i="43"/>
  <c r="K14" i="43"/>
  <c r="J14" i="43"/>
  <c r="I14" i="43"/>
  <c r="I45" i="43" s="1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K45" i="43" s="1"/>
  <c r="J5" i="43"/>
  <c r="N5" i="43" s="1"/>
  <c r="O5" i="43" s="1"/>
  <c r="I5" i="43"/>
  <c r="H5" i="43"/>
  <c r="G5" i="43"/>
  <c r="F5" i="43"/>
  <c r="E5" i="43"/>
  <c r="D5" i="43"/>
  <c r="N46" i="42"/>
  <c r="O46" i="42" s="1"/>
  <c r="N45" i="42"/>
  <c r="O45" i="42" s="1"/>
  <c r="N44" i="42"/>
  <c r="O44" i="42" s="1"/>
  <c r="M43" i="42"/>
  <c r="L43" i="42"/>
  <c r="L47" i="42" s="1"/>
  <c r="K43" i="42"/>
  <c r="J43" i="42"/>
  <c r="I43" i="42"/>
  <c r="H43" i="42"/>
  <c r="G43" i="42"/>
  <c r="F43" i="42"/>
  <c r="E43" i="42"/>
  <c r="D43" i="42"/>
  <c r="N42" i="42"/>
  <c r="O42" i="42" s="1"/>
  <c r="N41" i="42"/>
  <c r="O41" i="42"/>
  <c r="N40" i="42"/>
  <c r="O40" i="42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/>
  <c r="M33" i="42"/>
  <c r="L33" i="42"/>
  <c r="N33" i="42" s="1"/>
  <c r="O33" i="42" s="1"/>
  <c r="K33" i="42"/>
  <c r="J33" i="42"/>
  <c r="I33" i="42"/>
  <c r="H33" i="42"/>
  <c r="G33" i="42"/>
  <c r="F33" i="42"/>
  <c r="E33" i="42"/>
  <c r="D33" i="42"/>
  <c r="N32" i="42"/>
  <c r="O32" i="42"/>
  <c r="N31" i="42"/>
  <c r="O31" i="42"/>
  <c r="N30" i="42"/>
  <c r="O30" i="42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/>
  <c r="N22" i="42"/>
  <c r="O22" i="42"/>
  <c r="N21" i="42"/>
  <c r="O21" i="42" s="1"/>
  <c r="N20" i="42"/>
  <c r="O20" i="42" s="1"/>
  <c r="M19" i="42"/>
  <c r="L19" i="42"/>
  <c r="K19" i="42"/>
  <c r="K47" i="42" s="1"/>
  <c r="J19" i="42"/>
  <c r="N19" i="42" s="1"/>
  <c r="O19" i="42" s="1"/>
  <c r="I19" i="42"/>
  <c r="H19" i="42"/>
  <c r="H47" i="42" s="1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I14" i="42"/>
  <c r="H14" i="42"/>
  <c r="G14" i="42"/>
  <c r="F14" i="42"/>
  <c r="E14" i="42"/>
  <c r="E47" i="42" s="1"/>
  <c r="D14" i="42"/>
  <c r="N13" i="42"/>
  <c r="O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5" i="42" s="1"/>
  <c r="O5" i="42" s="1"/>
  <c r="N43" i="41"/>
  <c r="O43" i="41"/>
  <c r="N42" i="41"/>
  <c r="O42" i="41" s="1"/>
  <c r="N41" i="41"/>
  <c r="O41" i="41" s="1"/>
  <c r="M40" i="41"/>
  <c r="L40" i="41"/>
  <c r="K40" i="41"/>
  <c r="K44" i="41" s="1"/>
  <c r="J40" i="41"/>
  <c r="I40" i="41"/>
  <c r="H40" i="41"/>
  <c r="G40" i="41"/>
  <c r="F40" i="41"/>
  <c r="E40" i="41"/>
  <c r="D40" i="41"/>
  <c r="N39" i="41"/>
  <c r="O39" i="41" s="1"/>
  <c r="N38" i="41"/>
  <c r="O38" i="41" s="1"/>
  <c r="N37" i="41"/>
  <c r="O37" i="41"/>
  <c r="M36" i="41"/>
  <c r="L36" i="41"/>
  <c r="N36" i="41" s="1"/>
  <c r="O36" i="41" s="1"/>
  <c r="K36" i="41"/>
  <c r="J36" i="41"/>
  <c r="I36" i="41"/>
  <c r="H36" i="41"/>
  <c r="G36" i="41"/>
  <c r="F36" i="41"/>
  <c r="E36" i="41"/>
  <c r="D36" i="41"/>
  <c r="N35" i="41"/>
  <c r="O35" i="41"/>
  <c r="N34" i="41"/>
  <c r="O34" i="41"/>
  <c r="M33" i="41"/>
  <c r="L33" i="41"/>
  <c r="K33" i="41"/>
  <c r="J33" i="41"/>
  <c r="I33" i="41"/>
  <c r="H33" i="41"/>
  <c r="G33" i="41"/>
  <c r="F33" i="41"/>
  <c r="E33" i="41"/>
  <c r="D33" i="41"/>
  <c r="N33" i="41" s="1"/>
  <c r="O33" i="41" s="1"/>
  <c r="N32" i="41"/>
  <c r="O32" i="41"/>
  <c r="N31" i="41"/>
  <c r="O31" i="41"/>
  <c r="N30" i="41"/>
  <c r="O30" i="41" s="1"/>
  <c r="N29" i="41"/>
  <c r="O29" i="41" s="1"/>
  <c r="N28" i="41"/>
  <c r="O28" i="41" s="1"/>
  <c r="N27" i="41"/>
  <c r="O27" i="41"/>
  <c r="N26" i="41"/>
  <c r="O26" i="41"/>
  <c r="M25" i="41"/>
  <c r="L25" i="41"/>
  <c r="K25" i="41"/>
  <c r="J25" i="41"/>
  <c r="I25" i="41"/>
  <c r="H25" i="41"/>
  <c r="G25" i="41"/>
  <c r="F25" i="41"/>
  <c r="E25" i="41"/>
  <c r="E44" i="41" s="1"/>
  <c r="D25" i="41"/>
  <c r="N25" i="41" s="1"/>
  <c r="O25" i="41" s="1"/>
  <c r="N24" i="41"/>
  <c r="O24" i="41"/>
  <c r="N23" i="41"/>
  <c r="O23" i="41"/>
  <c r="N22" i="41"/>
  <c r="O22" i="41" s="1"/>
  <c r="N21" i="41"/>
  <c r="O21" i="41" s="1"/>
  <c r="N20" i="41"/>
  <c r="O20" i="41" s="1"/>
  <c r="M19" i="41"/>
  <c r="M44" i="41" s="1"/>
  <c r="L19" i="41"/>
  <c r="K19" i="41"/>
  <c r="J19" i="41"/>
  <c r="J44" i="41" s="1"/>
  <c r="I19" i="41"/>
  <c r="H19" i="41"/>
  <c r="G19" i="41"/>
  <c r="F19" i="41"/>
  <c r="E19" i="41"/>
  <c r="D19" i="41"/>
  <c r="N18" i="41"/>
  <c r="O18" i="41" s="1"/>
  <c r="N17" i="41"/>
  <c r="O17" i="41"/>
  <c r="N16" i="41"/>
  <c r="O16" i="41"/>
  <c r="N15" i="41"/>
  <c r="O15" i="41"/>
  <c r="M14" i="41"/>
  <c r="L14" i="41"/>
  <c r="K14" i="41"/>
  <c r="J14" i="41"/>
  <c r="I14" i="41"/>
  <c r="H14" i="41"/>
  <c r="G14" i="41"/>
  <c r="G44" i="41" s="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I44" i="41" s="1"/>
  <c r="H5" i="41"/>
  <c r="H44" i="41" s="1"/>
  <c r="G5" i="41"/>
  <c r="F5" i="41"/>
  <c r="E5" i="41"/>
  <c r="D5" i="4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/>
  <c r="N32" i="40"/>
  <c r="O32" i="40"/>
  <c r="N31" i="40"/>
  <c r="O31" i="40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/>
  <c r="N19" i="40"/>
  <c r="O19" i="40"/>
  <c r="M18" i="40"/>
  <c r="L18" i="40"/>
  <c r="K18" i="40"/>
  <c r="J18" i="40"/>
  <c r="I18" i="40"/>
  <c r="H18" i="40"/>
  <c r="G18" i="40"/>
  <c r="G39" i="40" s="1"/>
  <c r="F18" i="40"/>
  <c r="F39" i="40" s="1"/>
  <c r="E18" i="40"/>
  <c r="D18" i="40"/>
  <c r="N18" i="40" s="1"/>
  <c r="O18" i="40" s="1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L39" i="40" s="1"/>
  <c r="K5" i="40"/>
  <c r="J5" i="40"/>
  <c r="J39" i="40" s="1"/>
  <c r="I5" i="40"/>
  <c r="H5" i="40"/>
  <c r="G5" i="40"/>
  <c r="F5" i="40"/>
  <c r="E5" i="40"/>
  <c r="D5" i="40"/>
  <c r="N42" i="39"/>
  <c r="O42" i="39" s="1"/>
  <c r="M41" i="39"/>
  <c r="L41" i="39"/>
  <c r="K41" i="39"/>
  <c r="J41" i="39"/>
  <c r="N41" i="39" s="1"/>
  <c r="O41" i="39" s="1"/>
  <c r="I41" i="39"/>
  <c r="H41" i="39"/>
  <c r="G41" i="39"/>
  <c r="F41" i="39"/>
  <c r="E41" i="39"/>
  <c r="D41" i="39"/>
  <c r="N40" i="39"/>
  <c r="O40" i="39" s="1"/>
  <c r="N39" i="39"/>
  <c r="O39" i="39"/>
  <c r="N38" i="39"/>
  <c r="O38" i="39"/>
  <c r="N37" i="39"/>
  <c r="O37" i="39"/>
  <c r="N36" i="39"/>
  <c r="O36" i="39" s="1"/>
  <c r="N35" i="39"/>
  <c r="O35" i="39" s="1"/>
  <c r="M34" i="39"/>
  <c r="L34" i="39"/>
  <c r="K34" i="39"/>
  <c r="J34" i="39"/>
  <c r="I34" i="39"/>
  <c r="H34" i="39"/>
  <c r="N34" i="39" s="1"/>
  <c r="O34" i="39" s="1"/>
  <c r="G34" i="39"/>
  <c r="F34" i="39"/>
  <c r="E34" i="39"/>
  <c r="D34" i="39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/>
  <c r="N28" i="39"/>
  <c r="O28" i="39"/>
  <c r="N27" i="39"/>
  <c r="O27" i="39"/>
  <c r="M26" i="39"/>
  <c r="L26" i="39"/>
  <c r="K26" i="39"/>
  <c r="J26" i="39"/>
  <c r="I26" i="39"/>
  <c r="H26" i="39"/>
  <c r="G26" i="39"/>
  <c r="G43" i="39" s="1"/>
  <c r="F26" i="39"/>
  <c r="F43" i="39" s="1"/>
  <c r="E26" i="39"/>
  <c r="D26" i="39"/>
  <c r="N25" i="39"/>
  <c r="O25" i="39"/>
  <c r="N24" i="39"/>
  <c r="O24" i="39" s="1"/>
  <c r="N23" i="39"/>
  <c r="O23" i="39" s="1"/>
  <c r="N22" i="39"/>
  <c r="O22" i="39" s="1"/>
  <c r="N21" i="39"/>
  <c r="O21" i="39"/>
  <c r="N20" i="39"/>
  <c r="O20" i="39"/>
  <c r="M19" i="39"/>
  <c r="L19" i="39"/>
  <c r="K19" i="39"/>
  <c r="J19" i="39"/>
  <c r="I19" i="39"/>
  <c r="H19" i="39"/>
  <c r="G19" i="39"/>
  <c r="F19" i="39"/>
  <c r="E19" i="39"/>
  <c r="E43" i="39" s="1"/>
  <c r="D19" i="39"/>
  <c r="D43" i="39" s="1"/>
  <c r="N18" i="39"/>
  <c r="O18" i="39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H43" i="39" s="1"/>
  <c r="G14" i="39"/>
  <c r="F14" i="39"/>
  <c r="E14" i="39"/>
  <c r="D14" i="39"/>
  <c r="N13" i="39"/>
  <c r="O13" i="39" s="1"/>
  <c r="N12" i="39"/>
  <c r="O12" i="39" s="1"/>
  <c r="N11" i="39"/>
  <c r="O11" i="39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L43" i="39" s="1"/>
  <c r="K5" i="39"/>
  <c r="J5" i="39"/>
  <c r="I5" i="39"/>
  <c r="H5" i="39"/>
  <c r="G5" i="39"/>
  <c r="F5" i="39"/>
  <c r="E5" i="39"/>
  <c r="D5" i="39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/>
  <c r="N37" i="38"/>
  <c r="O37" i="38"/>
  <c r="N36" i="38"/>
  <c r="O36" i="38" s="1"/>
  <c r="N35" i="38"/>
  <c r="O35" i="38" s="1"/>
  <c r="N34" i="38"/>
  <c r="O34" i="38" s="1"/>
  <c r="N33" i="38"/>
  <c r="O33" i="38"/>
  <c r="M32" i="38"/>
  <c r="L32" i="38"/>
  <c r="N32" i="38" s="1"/>
  <c r="O32" i="38" s="1"/>
  <c r="K32" i="38"/>
  <c r="J32" i="38"/>
  <c r="I32" i="38"/>
  <c r="H32" i="38"/>
  <c r="G32" i="38"/>
  <c r="F32" i="38"/>
  <c r="E32" i="38"/>
  <c r="D32" i="38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/>
  <c r="N27" i="38"/>
  <c r="O27" i="38"/>
  <c r="M26" i="38"/>
  <c r="L26" i="38"/>
  <c r="K26" i="38"/>
  <c r="J26" i="38"/>
  <c r="I26" i="38"/>
  <c r="H26" i="38"/>
  <c r="G26" i="38"/>
  <c r="F26" i="38"/>
  <c r="E26" i="38"/>
  <c r="N26" i="38" s="1"/>
  <c r="O26" i="38" s="1"/>
  <c r="D26" i="38"/>
  <c r="N25" i="38"/>
  <c r="O25" i="38"/>
  <c r="N24" i="38"/>
  <c r="O24" i="38" s="1"/>
  <c r="N23" i="38"/>
  <c r="O23" i="38" s="1"/>
  <c r="N22" i="38"/>
  <c r="O22" i="38"/>
  <c r="N21" i="38"/>
  <c r="O21" i="38"/>
  <c r="N20" i="38"/>
  <c r="O20" i="38"/>
  <c r="M19" i="38"/>
  <c r="L19" i="38"/>
  <c r="K19" i="38"/>
  <c r="J19" i="38"/>
  <c r="I19" i="38"/>
  <c r="H19" i="38"/>
  <c r="G19" i="38"/>
  <c r="F19" i="38"/>
  <c r="F42" i="38" s="1"/>
  <c r="E19" i="38"/>
  <c r="D19" i="38"/>
  <c r="N18" i="38"/>
  <c r="O18" i="38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/>
  <c r="N9" i="38"/>
  <c r="O9" i="38"/>
  <c r="N8" i="38"/>
  <c r="O8" i="38" s="1"/>
  <c r="N7" i="38"/>
  <c r="O7" i="38" s="1"/>
  <c r="N6" i="38"/>
  <c r="O6" i="38"/>
  <c r="M5" i="38"/>
  <c r="M42" i="38" s="1"/>
  <c r="L5" i="38"/>
  <c r="N5" i="38" s="1"/>
  <c r="O5" i="38" s="1"/>
  <c r="K5" i="38"/>
  <c r="K42" i="38" s="1"/>
  <c r="J5" i="38"/>
  <c r="I5" i="38"/>
  <c r="H5" i="38"/>
  <c r="G5" i="38"/>
  <c r="F5" i="38"/>
  <c r="E5" i="38"/>
  <c r="D5" i="38"/>
  <c r="N44" i="37"/>
  <c r="O44" i="37"/>
  <c r="N43" i="37"/>
  <c r="O43" i="37"/>
  <c r="M42" i="37"/>
  <c r="L42" i="37"/>
  <c r="K42" i="37"/>
  <c r="J42" i="37"/>
  <c r="I42" i="37"/>
  <c r="H42" i="37"/>
  <c r="G42" i="37"/>
  <c r="F42" i="37"/>
  <c r="E42" i="37"/>
  <c r="D42" i="37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/>
  <c r="M35" i="37"/>
  <c r="L35" i="37"/>
  <c r="K35" i="37"/>
  <c r="J35" i="37"/>
  <c r="I35" i="37"/>
  <c r="H35" i="37"/>
  <c r="G35" i="37"/>
  <c r="F35" i="37"/>
  <c r="E35" i="37"/>
  <c r="D35" i="37"/>
  <c r="N34" i="37"/>
  <c r="O34" i="37"/>
  <c r="N33" i="37"/>
  <c r="O33" i="37"/>
  <c r="M32" i="37"/>
  <c r="L32" i="37"/>
  <c r="K32" i="37"/>
  <c r="J32" i="37"/>
  <c r="I32" i="37"/>
  <c r="H32" i="37"/>
  <c r="G32" i="37"/>
  <c r="F32" i="37"/>
  <c r="E32" i="37"/>
  <c r="D32" i="37"/>
  <c r="N32" i="37" s="1"/>
  <c r="O32" i="37" s="1"/>
  <c r="N31" i="37"/>
  <c r="O31" i="37"/>
  <c r="N30" i="37"/>
  <c r="O30" i="37" s="1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/>
  <c r="N22" i="37"/>
  <c r="O22" i="37" s="1"/>
  <c r="N21" i="37"/>
  <c r="O21" i="37"/>
  <c r="N20" i="37"/>
  <c r="O20" i="37"/>
  <c r="M19" i="37"/>
  <c r="M45" i="37" s="1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H45" i="37" s="1"/>
  <c r="G14" i="37"/>
  <c r="F14" i="37"/>
  <c r="E14" i="37"/>
  <c r="D14" i="37"/>
  <c r="N13" i="37"/>
  <c r="O13" i="37"/>
  <c r="N12" i="37"/>
  <c r="O12" i="37" s="1"/>
  <c r="N11" i="37"/>
  <c r="O11" i="37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J45" i="37" s="1"/>
  <c r="I5" i="37"/>
  <c r="I45" i="37" s="1"/>
  <c r="H5" i="37"/>
  <c r="G5" i="37"/>
  <c r="F5" i="37"/>
  <c r="E5" i="37"/>
  <c r="E45" i="37" s="1"/>
  <c r="D5" i="37"/>
  <c r="N47" i="36"/>
  <c r="O47" i="36" s="1"/>
  <c r="N46" i="36"/>
  <c r="O46" i="36"/>
  <c r="M45" i="36"/>
  <c r="L45" i="36"/>
  <c r="K45" i="36"/>
  <c r="J45" i="36"/>
  <c r="I45" i="36"/>
  <c r="H45" i="36"/>
  <c r="G45" i="36"/>
  <c r="F45" i="36"/>
  <c r="E45" i="36"/>
  <c r="D45" i="36"/>
  <c r="N44" i="36"/>
  <c r="O44" i="36"/>
  <c r="N43" i="36"/>
  <c r="O43" i="36" s="1"/>
  <c r="N42" i="36"/>
  <c r="O42" i="36" s="1"/>
  <c r="N41" i="36"/>
  <c r="O41" i="36"/>
  <c r="N40" i="36"/>
  <c r="O40" i="36" s="1"/>
  <c r="N39" i="36"/>
  <c r="O39" i="36"/>
  <c r="N38" i="36"/>
  <c r="O38" i="36"/>
  <c r="M37" i="36"/>
  <c r="L37" i="36"/>
  <c r="K37" i="36"/>
  <c r="N37" i="36" s="1"/>
  <c r="O37" i="36" s="1"/>
  <c r="J37" i="36"/>
  <c r="I37" i="36"/>
  <c r="H37" i="36"/>
  <c r="G37" i="36"/>
  <c r="F37" i="36"/>
  <c r="E37" i="36"/>
  <c r="D37" i="36"/>
  <c r="N36" i="36"/>
  <c r="O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 s="1"/>
  <c r="O34" i="36" s="1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N24" i="36"/>
  <c r="O24" i="36" s="1"/>
  <c r="N23" i="36"/>
  <c r="O23" i="36"/>
  <c r="N22" i="36"/>
  <c r="O22" i="36" s="1"/>
  <c r="N21" i="36"/>
  <c r="O21" i="36"/>
  <c r="N20" i="36"/>
  <c r="O20" i="36"/>
  <c r="M19" i="36"/>
  <c r="L19" i="36"/>
  <c r="K19" i="36"/>
  <c r="J19" i="36"/>
  <c r="I19" i="36"/>
  <c r="H19" i="36"/>
  <c r="G19" i="36"/>
  <c r="F19" i="36"/>
  <c r="N19" i="36"/>
  <c r="O19" i="36"/>
  <c r="E19" i="36"/>
  <c r="D19" i="36"/>
  <c r="N18" i="36"/>
  <c r="O18" i="36" s="1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 s="1"/>
  <c r="N11" i="36"/>
  <c r="O11" i="36" s="1"/>
  <c r="N10" i="36"/>
  <c r="O10" i="36"/>
  <c r="N9" i="36"/>
  <c r="O9" i="36" s="1"/>
  <c r="N8" i="36"/>
  <c r="O8" i="36" s="1"/>
  <c r="N7" i="36"/>
  <c r="O7" i="36"/>
  <c r="N6" i="36"/>
  <c r="O6" i="36" s="1"/>
  <c r="M5" i="36"/>
  <c r="M48" i="36" s="1"/>
  <c r="L5" i="36"/>
  <c r="L48" i="36" s="1"/>
  <c r="K5" i="36"/>
  <c r="J5" i="36"/>
  <c r="J48" i="36"/>
  <c r="I5" i="36"/>
  <c r="I48" i="36" s="1"/>
  <c r="H5" i="36"/>
  <c r="H48" i="36" s="1"/>
  <c r="G5" i="36"/>
  <c r="F5" i="36"/>
  <c r="F48" i="36"/>
  <c r="E5" i="36"/>
  <c r="D5" i="36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/>
  <c r="N40" i="35"/>
  <c r="O40" i="35" s="1"/>
  <c r="N39" i="35"/>
  <c r="O39" i="35"/>
  <c r="N38" i="35"/>
  <c r="O38" i="35"/>
  <c r="N37" i="35"/>
  <c r="O37" i="35" s="1"/>
  <c r="N36" i="35"/>
  <c r="O36" i="35" s="1"/>
  <c r="N35" i="35"/>
  <c r="O35" i="35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M32" i="35"/>
  <c r="L32" i="35"/>
  <c r="L44" i="35" s="1"/>
  <c r="K32" i="35"/>
  <c r="J32" i="35"/>
  <c r="I32" i="35"/>
  <c r="H32" i="35"/>
  <c r="G32" i="35"/>
  <c r="F32" i="35"/>
  <c r="E32" i="35"/>
  <c r="D32" i="35"/>
  <c r="N31" i="35"/>
  <c r="O31" i="35" s="1"/>
  <c r="N30" i="35"/>
  <c r="O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N19" i="35" s="1"/>
  <c r="O19" i="35" s="1"/>
  <c r="G19" i="35"/>
  <c r="F19" i="35"/>
  <c r="E19" i="35"/>
  <c r="D19" i="35"/>
  <c r="N18" i="35"/>
  <c r="O18" i="35" s="1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F44" i="35"/>
  <c r="E14" i="35"/>
  <c r="D14" i="35"/>
  <c r="D44" i="35" s="1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N5" i="35" s="1"/>
  <c r="O5" i="35" s="1"/>
  <c r="H5" i="35"/>
  <c r="G5" i="35"/>
  <c r="F5" i="35"/>
  <c r="E5" i="35"/>
  <c r="D5" i="35"/>
  <c r="N42" i="34"/>
  <c r="O42" i="34"/>
  <c r="M41" i="34"/>
  <c r="L41" i="34"/>
  <c r="K41" i="34"/>
  <c r="J41" i="34"/>
  <c r="I41" i="34"/>
  <c r="H41" i="34"/>
  <c r="G41" i="34"/>
  <c r="F41" i="34"/>
  <c r="E41" i="34"/>
  <c r="D41" i="34"/>
  <c r="N40" i="34"/>
  <c r="O40" i="34"/>
  <c r="N39" i="34"/>
  <c r="O39" i="34" s="1"/>
  <c r="N38" i="34"/>
  <c r="O38" i="34" s="1"/>
  <c r="N37" i="34"/>
  <c r="O37" i="34" s="1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M20" i="34"/>
  <c r="M43" i="34" s="1"/>
  <c r="L20" i="34"/>
  <c r="K20" i="34"/>
  <c r="J20" i="34"/>
  <c r="I20" i="34"/>
  <c r="H20" i="34"/>
  <c r="G20" i="34"/>
  <c r="F20" i="34"/>
  <c r="E20" i="34"/>
  <c r="D20" i="34"/>
  <c r="N19" i="34"/>
  <c r="O19" i="34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H43" i="34" s="1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I43" i="34" s="1"/>
  <c r="H5" i="34"/>
  <c r="N5" i="34"/>
  <c r="O5" i="34"/>
  <c r="G5" i="34"/>
  <c r="G43" i="34"/>
  <c r="F5" i="34"/>
  <c r="F43" i="34"/>
  <c r="E5" i="34"/>
  <c r="D5" i="34"/>
  <c r="D43" i="34" s="1"/>
  <c r="D42" i="33"/>
  <c r="N44" i="33"/>
  <c r="O44" i="33"/>
  <c r="N28" i="33"/>
  <c r="O28" i="33" s="1"/>
  <c r="N29" i="33"/>
  <c r="O29" i="33" s="1"/>
  <c r="N30" i="33"/>
  <c r="O30" i="33"/>
  <c r="N31" i="33"/>
  <c r="O31" i="33" s="1"/>
  <c r="N21" i="33"/>
  <c r="O21" i="33"/>
  <c r="N22" i="33"/>
  <c r="O22" i="33"/>
  <c r="N23" i="33"/>
  <c r="O23" i="33" s="1"/>
  <c r="N24" i="33"/>
  <c r="O24" i="33" s="1"/>
  <c r="N25" i="33"/>
  <c r="O25" i="33"/>
  <c r="N26" i="33"/>
  <c r="O26" i="33" s="1"/>
  <c r="N8" i="33"/>
  <c r="O8" i="33"/>
  <c r="E27" i="33"/>
  <c r="N27" i="33"/>
  <c r="O27" i="33"/>
  <c r="F27" i="33"/>
  <c r="G27" i="33"/>
  <c r="G45" i="33" s="1"/>
  <c r="H27" i="33"/>
  <c r="I27" i="33"/>
  <c r="J27" i="33"/>
  <c r="K27" i="33"/>
  <c r="L27" i="33"/>
  <c r="M27" i="33"/>
  <c r="D27" i="33"/>
  <c r="E20" i="33"/>
  <c r="F20" i="33"/>
  <c r="G20" i="33"/>
  <c r="H20" i="33"/>
  <c r="I20" i="33"/>
  <c r="J20" i="33"/>
  <c r="K20" i="33"/>
  <c r="L20" i="33"/>
  <c r="M20" i="33"/>
  <c r="D20" i="33"/>
  <c r="N20" i="33"/>
  <c r="O20" i="33" s="1"/>
  <c r="E14" i="33"/>
  <c r="F14" i="33"/>
  <c r="G14" i="33"/>
  <c r="H14" i="33"/>
  <c r="I14" i="33"/>
  <c r="J14" i="33"/>
  <c r="K14" i="33"/>
  <c r="L14" i="33"/>
  <c r="M14" i="33"/>
  <c r="M45" i="33" s="1"/>
  <c r="D14" i="33"/>
  <c r="N14" i="33" s="1"/>
  <c r="O14" i="33" s="1"/>
  <c r="E5" i="33"/>
  <c r="E45" i="33" s="1"/>
  <c r="F5" i="33"/>
  <c r="G5" i="33"/>
  <c r="H5" i="33"/>
  <c r="I5" i="33"/>
  <c r="I45" i="33" s="1"/>
  <c r="J5" i="33"/>
  <c r="K5" i="33"/>
  <c r="L5" i="33"/>
  <c r="L45" i="33" s="1"/>
  <c r="M5" i="33"/>
  <c r="D5" i="33"/>
  <c r="E42" i="33"/>
  <c r="F42" i="33"/>
  <c r="G42" i="33"/>
  <c r="N42" i="33" s="1"/>
  <c r="O42" i="33" s="1"/>
  <c r="H42" i="33"/>
  <c r="I42" i="33"/>
  <c r="J42" i="33"/>
  <c r="K42" i="33"/>
  <c r="L42" i="33"/>
  <c r="M42" i="33"/>
  <c r="N43" i="33"/>
  <c r="O43" i="33"/>
  <c r="N36" i="33"/>
  <c r="O36" i="33" s="1"/>
  <c r="N37" i="33"/>
  <c r="O37" i="33" s="1"/>
  <c r="N38" i="33"/>
  <c r="N39" i="33"/>
  <c r="O39" i="33"/>
  <c r="N40" i="33"/>
  <c r="O40" i="33" s="1"/>
  <c r="N41" i="33"/>
  <c r="N35" i="33"/>
  <c r="O35" i="33" s="1"/>
  <c r="E34" i="33"/>
  <c r="F34" i="33"/>
  <c r="G34" i="33"/>
  <c r="H34" i="33"/>
  <c r="I34" i="33"/>
  <c r="J34" i="33"/>
  <c r="K34" i="33"/>
  <c r="L34" i="33"/>
  <c r="M34" i="33"/>
  <c r="D34" i="33"/>
  <c r="E32" i="33"/>
  <c r="F32" i="33"/>
  <c r="G32" i="33"/>
  <c r="H32" i="33"/>
  <c r="I32" i="33"/>
  <c r="J32" i="33"/>
  <c r="K32" i="33"/>
  <c r="L32" i="33"/>
  <c r="M32" i="33"/>
  <c r="D32" i="33"/>
  <c r="N33" i="33"/>
  <c r="O33" i="33"/>
  <c r="O38" i="33"/>
  <c r="O41" i="33"/>
  <c r="N16" i="33"/>
  <c r="O16" i="33" s="1"/>
  <c r="N17" i="33"/>
  <c r="O17" i="33" s="1"/>
  <c r="N18" i="33"/>
  <c r="O18" i="33"/>
  <c r="N19" i="33"/>
  <c r="O19" i="33"/>
  <c r="N7" i="33"/>
  <c r="O7" i="33" s="1"/>
  <c r="N9" i="33"/>
  <c r="O9" i="33" s="1"/>
  <c r="N10" i="33"/>
  <c r="O10" i="33" s="1"/>
  <c r="N11" i="33"/>
  <c r="O11" i="33" s="1"/>
  <c r="N12" i="33"/>
  <c r="O12" i="33"/>
  <c r="N13" i="33"/>
  <c r="O13" i="33"/>
  <c r="N6" i="33"/>
  <c r="O6" i="33" s="1"/>
  <c r="N15" i="33"/>
  <c r="O15" i="33" s="1"/>
  <c r="M44" i="35"/>
  <c r="E44" i="35"/>
  <c r="N14" i="35"/>
  <c r="O14" i="35" s="1"/>
  <c r="G44" i="35"/>
  <c r="H45" i="33"/>
  <c r="N27" i="36"/>
  <c r="O27" i="36" s="1"/>
  <c r="F45" i="37"/>
  <c r="N42" i="37"/>
  <c r="O42" i="37" s="1"/>
  <c r="G45" i="37"/>
  <c r="I42" i="38"/>
  <c r="L42" i="38"/>
  <c r="H42" i="38"/>
  <c r="N19" i="38"/>
  <c r="O19" i="38" s="1"/>
  <c r="N30" i="38"/>
  <c r="O30" i="38" s="1"/>
  <c r="I39" i="40"/>
  <c r="N28" i="40"/>
  <c r="O28" i="40" s="1"/>
  <c r="N23" i="40"/>
  <c r="O23" i="40" s="1"/>
  <c r="D39" i="40"/>
  <c r="E39" i="40"/>
  <c r="I43" i="39"/>
  <c r="K43" i="39"/>
  <c r="L44" i="41"/>
  <c r="N14" i="41"/>
  <c r="O14" i="41" s="1"/>
  <c r="N40" i="41"/>
  <c r="O40" i="41"/>
  <c r="F44" i="41"/>
  <c r="I47" i="42"/>
  <c r="G47" i="42"/>
  <c r="M47" i="42"/>
  <c r="F47" i="42"/>
  <c r="N36" i="42"/>
  <c r="O36" i="42" s="1"/>
  <c r="N14" i="42"/>
  <c r="O14" i="42" s="1"/>
  <c r="D47" i="42"/>
  <c r="L45" i="43"/>
  <c r="M45" i="43"/>
  <c r="J45" i="43"/>
  <c r="N26" i="43"/>
  <c r="O26" i="43" s="1"/>
  <c r="E45" i="43"/>
  <c r="D45" i="43"/>
  <c r="O19" i="43"/>
  <c r="J48" i="44"/>
  <c r="K48" i="44"/>
  <c r="I48" i="44"/>
  <c r="N32" i="44"/>
  <c r="O32" i="44"/>
  <c r="N13" i="44"/>
  <c r="O13" i="44"/>
  <c r="N5" i="44"/>
  <c r="O5" i="44" s="1"/>
  <c r="N44" i="44"/>
  <c r="O44" i="44" s="1"/>
  <c r="E48" i="44"/>
  <c r="D48" i="44"/>
  <c r="N48" i="44" s="1"/>
  <c r="O48" i="44" s="1"/>
  <c r="I48" i="45"/>
  <c r="J48" i="45"/>
  <c r="N46" i="45"/>
  <c r="O46" i="45"/>
  <c r="H48" i="45"/>
  <c r="K48" i="45"/>
  <c r="N37" i="45"/>
  <c r="O37" i="45"/>
  <c r="N27" i="45"/>
  <c r="O27" i="45" s="1"/>
  <c r="E48" i="45"/>
  <c r="D48" i="45"/>
  <c r="O37" i="46"/>
  <c r="P37" i="46"/>
  <c r="O41" i="46"/>
  <c r="P41" i="46" s="1"/>
  <c r="O29" i="46"/>
  <c r="P29" i="46"/>
  <c r="J47" i="46"/>
  <c r="L47" i="46"/>
  <c r="M47" i="46"/>
  <c r="O14" i="46"/>
  <c r="P14" i="46" s="1"/>
  <c r="N47" i="46"/>
  <c r="D47" i="46"/>
  <c r="E47" i="46"/>
  <c r="F47" i="46"/>
  <c r="O5" i="46"/>
  <c r="P5" i="46" s="1"/>
  <c r="O46" i="47" l="1"/>
  <c r="P46" i="47" s="1"/>
  <c r="O47" i="46"/>
  <c r="P47" i="46" s="1"/>
  <c r="D45" i="37"/>
  <c r="N45" i="37" s="1"/>
  <c r="O45" i="37" s="1"/>
  <c r="N26" i="37"/>
  <c r="O26" i="37" s="1"/>
  <c r="N36" i="40"/>
  <c r="O36" i="40" s="1"/>
  <c r="J47" i="42"/>
  <c r="N47" i="42" s="1"/>
  <c r="O47" i="42" s="1"/>
  <c r="N19" i="39"/>
  <c r="O19" i="39" s="1"/>
  <c r="N14" i="34"/>
  <c r="O14" i="34" s="1"/>
  <c r="H44" i="35"/>
  <c r="N44" i="35" s="1"/>
  <c r="O44" i="35" s="1"/>
  <c r="N34" i="35"/>
  <c r="O34" i="35" s="1"/>
  <c r="K45" i="37"/>
  <c r="N19" i="37"/>
  <c r="O19" i="37" s="1"/>
  <c r="N14" i="43"/>
  <c r="O14" i="43" s="1"/>
  <c r="N19" i="44"/>
  <c r="O19" i="44" s="1"/>
  <c r="I44" i="35"/>
  <c r="F45" i="33"/>
  <c r="N27" i="34"/>
  <c r="O27" i="34" s="1"/>
  <c r="N32" i="34"/>
  <c r="O32" i="34" s="1"/>
  <c r="N34" i="34"/>
  <c r="O34" i="34" s="1"/>
  <c r="K48" i="36"/>
  <c r="N14" i="37"/>
  <c r="O14" i="37" s="1"/>
  <c r="N35" i="37"/>
  <c r="O35" i="37" s="1"/>
  <c r="L45" i="37"/>
  <c r="N26" i="44"/>
  <c r="O26" i="44" s="1"/>
  <c r="H39" i="40"/>
  <c r="N26" i="40"/>
  <c r="O26" i="40" s="1"/>
  <c r="F48" i="45"/>
  <c r="N48" i="45" s="1"/>
  <c r="O48" i="45" s="1"/>
  <c r="H45" i="43"/>
  <c r="N45" i="43" s="1"/>
  <c r="O45" i="43" s="1"/>
  <c r="N43" i="42"/>
  <c r="O43" i="42" s="1"/>
  <c r="N19" i="41"/>
  <c r="O19" i="41" s="1"/>
  <c r="N14" i="39"/>
  <c r="O14" i="39" s="1"/>
  <c r="D45" i="33"/>
  <c r="N45" i="33" s="1"/>
  <c r="O45" i="33" s="1"/>
  <c r="N5" i="33"/>
  <c r="O5" i="33" s="1"/>
  <c r="N20" i="34"/>
  <c r="O20" i="34" s="1"/>
  <c r="K44" i="35"/>
  <c r="N42" i="35"/>
  <c r="O42" i="35" s="1"/>
  <c r="E48" i="36"/>
  <c r="N14" i="36"/>
  <c r="O14" i="36" s="1"/>
  <c r="N5" i="37"/>
  <c r="O5" i="37" s="1"/>
  <c r="G42" i="38"/>
  <c r="D42" i="38"/>
  <c r="N42" i="38" s="1"/>
  <c r="O42" i="38" s="1"/>
  <c r="M39" i="40"/>
  <c r="D44" i="41"/>
  <c r="N44" i="41" s="1"/>
  <c r="O44" i="41" s="1"/>
  <c r="J44" i="35"/>
  <c r="N35" i="43"/>
  <c r="O35" i="43" s="1"/>
  <c r="N45" i="36"/>
  <c r="O45" i="36" s="1"/>
  <c r="J43" i="34"/>
  <c r="N41" i="34"/>
  <c r="O41" i="34" s="1"/>
  <c r="N27" i="35"/>
  <c r="O27" i="35" s="1"/>
  <c r="N14" i="38"/>
  <c r="O14" i="38" s="1"/>
  <c r="J42" i="38"/>
  <c r="J43" i="39"/>
  <c r="N43" i="39" s="1"/>
  <c r="O43" i="39" s="1"/>
  <c r="N5" i="39"/>
  <c r="O5" i="39" s="1"/>
  <c r="K39" i="40"/>
  <c r="N39" i="40" s="1"/>
  <c r="O39" i="40" s="1"/>
  <c r="L48" i="45"/>
  <c r="N5" i="41"/>
  <c r="O5" i="41" s="1"/>
  <c r="N5" i="40"/>
  <c r="O5" i="40" s="1"/>
  <c r="K45" i="33"/>
  <c r="K43" i="34"/>
  <c r="G48" i="36"/>
  <c r="N5" i="36"/>
  <c r="O5" i="36" s="1"/>
  <c r="N31" i="39"/>
  <c r="O31" i="39" s="1"/>
  <c r="E42" i="38"/>
  <c r="J45" i="33"/>
  <c r="L43" i="34"/>
  <c r="D48" i="36"/>
  <c r="N48" i="36" s="1"/>
  <c r="O48" i="36" s="1"/>
  <c r="N26" i="39"/>
  <c r="O26" i="39" s="1"/>
  <c r="N43" i="43"/>
  <c r="O43" i="43" s="1"/>
  <c r="N32" i="33"/>
  <c r="O32" i="33" s="1"/>
  <c r="N34" i="33"/>
  <c r="O34" i="33" s="1"/>
  <c r="E43" i="34"/>
  <c r="N32" i="35"/>
  <c r="O32" i="35" s="1"/>
  <c r="M43" i="39"/>
  <c r="N13" i="40"/>
  <c r="O13" i="40" s="1"/>
  <c r="N26" i="42"/>
  <c r="O26" i="42" s="1"/>
  <c r="N43" i="34" l="1"/>
  <c r="O43" i="34" s="1"/>
</calcChain>
</file>

<file path=xl/sharedStrings.xml><?xml version="1.0" encoding="utf-8"?>
<sst xmlns="http://schemas.openxmlformats.org/spreadsheetml/2006/main" count="978" uniqueCount="151">
  <si>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</si>
  <si>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</si>
  <si>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</si>
  <si>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</si>
  <si>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</si>
  <si>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</si>
  <si>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</si>
  <si>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</si>
  <si>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</si>
  <si>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</si>
  <si>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</si>
  <si>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</si>
  <si>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</si>
  <si>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</si>
  <si>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</si>
  <si>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</si>
  <si>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</si>
  <si>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</si>
  <si>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</si>
  <si>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Franchise Fee - Other</t>
  </si>
  <si>
    <t>Other Permits, Fees, and Special Assessments</t>
  </si>
  <si>
    <t>Intergovernmental Revenue</t>
  </si>
  <si>
    <t>Federal Grant - Other Federal Grants</t>
  </si>
  <si>
    <t>State Grant - Physical Environment - Stormwater Management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</si>
  <si>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</si>
  <si>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</si>
  <si>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</si>
  <si>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</si>
  <si>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</si>
  <si>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</si>
  <si>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</si>
  <si>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</si>
  <si>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</si>
  <si>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</si>
  <si>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</si>
  <si>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</si>
  <si>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Physical Environment - Sewer / Wastewater Utility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</si>
  <si>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</si>
  <si>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</si>
  <si>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</si>
  <si>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</si>
  <si>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</si>
  <si>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</si>
  <si>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Interest and Other Earnings - Dividends</t>
  </si>
  <si>
    <t>Interest and Other Earnings - Net Increase (Decrease) in Fair Value of Investments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</si>
  <si>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</si>
  <si>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</si>
  <si>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</si>
  <si>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</si>
  <si>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</si>
  <si>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</si>
  <si>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</si>
  <si>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</si>
  <si>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</si>
  <si>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</si>
  <si>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</si>
  <si>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</si>
  <si>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</si>
  <si>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</si>
  <si>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Melbourne Beach Revenues Reported by Account Code and Fund Type</t>
  </si>
  <si>
    <t>Local Fiscal Year Ended September 30, 2010</t>
  </si>
  <si>
    <t>Grants from Other Local Units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</si>
  <si>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</si>
  <si>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</si>
  <si>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</si>
  <si>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Public Safety - Protective Inspection Fees</t>
  </si>
  <si>
    <t>2011 Municipal Population:</t>
  </si>
  <si>
    <t>Local Fiscal Year Ended September 30, 2012</t>
  </si>
  <si>
    <t>State Grant - Public Safety</t>
  </si>
  <si>
    <t>State Grant - Other</t>
  </si>
  <si>
    <t>Other Charges for Services</t>
  </si>
  <si>
    <t>Fines - Local Ordinance Violations</t>
  </si>
  <si>
    <t>Proceeds - Installment Purchases and Capital Lease Proceeds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</si>
  <si>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</si>
  <si>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</si>
  <si>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</si>
  <si>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</si>
  <si>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</si>
  <si>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</si>
  <si>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</si>
  <si>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</si>
  <si>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Culture / Recreation - Other Culture / Recreation Charges</t>
  </si>
  <si>
    <t>Sales - Disposition of Fixed Assets</t>
  </si>
  <si>
    <t>2013 Municipal Population:</t>
  </si>
  <si>
    <t>Local Fiscal Year Ended September 30, 2008</t>
  </si>
  <si>
    <t>First Local Option Fuel Tax (1 to 6 Cents)</t>
  </si>
  <si>
    <t>Utility Service Tax - Gas</t>
  </si>
  <si>
    <t>Utility Service Tax - Other</t>
  </si>
  <si>
    <t>Permits and Franchise Fees</t>
  </si>
  <si>
    <t>Other Permits and Fees</t>
  </si>
  <si>
    <t>2008 Municipal Population:</t>
  </si>
  <si>
    <t>Local Fiscal Year Ended September 30, 2014</t>
  </si>
  <si>
    <t>Federal Grant - Public Safety</t>
  </si>
  <si>
    <t>Grants from Other Local Units - Public Safety</t>
  </si>
  <si>
    <t>General Government - Recording Fees</t>
  </si>
  <si>
    <t>Interest and Other Earnings - Gain (Loss) on Sale of Investments</t>
  </si>
  <si>
    <t>2014 Municipal Population:</t>
  </si>
  <si>
    <t>Local Fiscal Year Ended September 30, 2015</t>
  </si>
  <si>
    <t>2015 Municipal Population:</t>
  </si>
  <si>
    <t>Local Fiscal Year Ended September 30, 2016</t>
  </si>
  <si>
    <t>Utility Service Tax - Fuel Oil</t>
  </si>
  <si>
    <t>Franchise Fee - Sewer</t>
  </si>
  <si>
    <t>General Government - Administrative Service Fees</t>
  </si>
  <si>
    <t>Public Safety - Other Public Safety Charges and Fees</t>
  </si>
  <si>
    <t>Culture / Recreation - Parks and Recreation</t>
  </si>
  <si>
    <t>Culture / Recreation - Cultural Services</t>
  </si>
  <si>
    <t>Other Judgments, Fines, and Forfeits</t>
  </si>
  <si>
    <t>Proceeds of General Capital Asset Dispositions - Sales</t>
  </si>
  <si>
    <t>2016 Municipal Population:</t>
  </si>
  <si>
    <t>Local Fiscal Year Ended September 30, 2017</t>
  </si>
  <si>
    <t>Proceeds - Proceeds from Refunding Bonds</t>
  </si>
  <si>
    <t>2017 Municipal Population:</t>
  </si>
  <si>
    <t>Local Fiscal Year Ended September 30, 2018</t>
  </si>
  <si>
    <t>Federal Grant - Physical Environment - Other Physical Environment</t>
  </si>
  <si>
    <t>Grants from Other Local Units - Culture / Recreation</t>
  </si>
  <si>
    <t>Public Safety - Fire Protection</t>
  </si>
  <si>
    <t>Physical Environment - Other Physical Environment Charges</t>
  </si>
  <si>
    <t>Rents and Royalties</t>
  </si>
  <si>
    <t>2018 Municipal Population:</t>
  </si>
  <si>
    <t>Local Fiscal Year Ended September 30, 2019</t>
  </si>
  <si>
    <t>Licenses</t>
  </si>
  <si>
    <t>Federal Grant - Economic Environment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</si>
  <si>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</si>
  <si>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</si>
  <si>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</si>
  <si>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</si>
  <si>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</si>
  <si>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</si>
  <si>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</si>
  <si>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</si>
  <si>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</si>
  <si>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</si>
  <si>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</si>
  <si>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</si>
  <si>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Permits - Other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</si>
  <si>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</si>
  <si>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</si>
  <si>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</si>
  <si>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Other</t>
  </si>
  <si>
    <t>Grants from Other Local Units - Physical Environment</t>
  </si>
  <si>
    <t>Transportation - Parking Facilities</t>
  </si>
  <si>
    <t>Economic Environment - Housing</t>
  </si>
  <si>
    <t>Other Charges for Services (Not Court-Related)</t>
  </si>
  <si>
    <t>Court-Ordered Judgments and Fines - As Decided by County Court Criminal</t>
  </si>
  <si>
    <t>2021 Municipal Population:</t>
  </si>
  <si>
    <t>Local Fiscal Year Ended September 30, 2022</t>
  </si>
  <si>
    <t>Federal Grant - American Rescue Plan Act Funds</t>
  </si>
  <si>
    <t>Grants from Other Local Units - Economic Environment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</si>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</sst>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127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SUM(D6:D13)</f>
        <v>3098661</v>
      </c>
      <c r="E5" s="27">
        <f t="shared" si="0"/>
        <v>0</v>
      </c>
      <c r="F5" s="27">
        <f t="shared" si="0"/>
        <v>528382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52693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3679736</v>
      </c>
      <c r="P5" s="33">
        <f t="shared" ref="P5:P45" si="1">(O5/P$47)</f>
        <v>1132.923645320197</v>
      </c>
      <c r="Q5" s="6"/>
    </row>
    <row r="6" spans="1:134">
      <c r="A6" s="12"/>
      <c r="B6" s="25">
        <v>311</v>
      </c>
      <c r="C6" s="20" t="s">
        <v>2</v>
      </c>
      <c r="D6" s="46">
        <v>2416816</v>
      </c>
      <c r="E6" s="46">
        <v>0</v>
      </c>
      <c r="F6" s="46">
        <v>528382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2945198</v>
      </c>
      <c r="P6" s="47">
        <f t="shared" si="1"/>
        <v>906.77278325123154</v>
      </c>
      <c r="Q6" s="9"/>
    </row>
    <row r="7" spans="1:134">
      <c r="A7" s="12"/>
      <c r="B7" s="25">
        <v>312.41000000000003</v>
      </c>
      <c r="C7" s="20" t="s">
        <v>131</v>
      </c>
      <c r="D7" s="46">
        <v>136528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136528</v>
      </c>
      <c r="P7" s="47">
        <f t="shared" si="1"/>
        <v>42.03448275862069</v>
      </c>
      <c r="Q7" s="9"/>
    </row>
    <row r="8" spans="1:134">
      <c r="A8" s="12"/>
      <c r="B8" s="25">
        <v>312.52</v>
      </c>
      <c r="C8" s="20" t="s">
        <v>75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52693</v>
      </c>
      <c r="L8" s="46">
        <v>0</v>
      </c>
      <c r="M8" s="46">
        <v>0</v>
      </c>
      <c r="N8" s="46">
        <v>0</v>
      </c>
      <c r="O8" s="46">
        <f t="shared" si="2"/>
        <v>52693</v>
      </c>
      <c r="P8" s="47">
        <f t="shared" si="1"/>
        <v>16.223214285714285</v>
      </c>
      <c r="Q8" s="9"/>
    </row>
    <row r="9" spans="1:134">
      <c r="A9" s="12"/>
      <c r="B9" s="25">
        <v>314.10000000000002</v>
      </c>
      <c r="C9" s="20" t="s">
        <v>11</v>
      </c>
      <c r="D9" s="46">
        <v>315232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315232</v>
      </c>
      <c r="P9" s="47">
        <f t="shared" si="1"/>
        <v>97.054187192118221</v>
      </c>
      <c r="Q9" s="9"/>
    </row>
    <row r="10" spans="1:134">
      <c r="A10" s="12"/>
      <c r="B10" s="25">
        <v>314.3</v>
      </c>
      <c r="C10" s="20" t="s">
        <v>12</v>
      </c>
      <c r="D10" s="46">
        <v>54743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54743</v>
      </c>
      <c r="P10" s="47">
        <f t="shared" si="1"/>
        <v>16.854371921182267</v>
      </c>
      <c r="Q10" s="9"/>
    </row>
    <row r="11" spans="1:134">
      <c r="A11" s="12"/>
      <c r="B11" s="25">
        <v>314.8</v>
      </c>
      <c r="C11" s="20" t="s">
        <v>13</v>
      </c>
      <c r="D11" s="46">
        <v>13387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13387</v>
      </c>
      <c r="P11" s="47">
        <f t="shared" si="1"/>
        <v>4.1216133004926112</v>
      </c>
      <c r="Q11" s="9"/>
    </row>
    <row r="12" spans="1:134">
      <c r="A12" s="12"/>
      <c r="B12" s="25">
        <v>315.10000000000002</v>
      </c>
      <c r="C12" s="20" t="s">
        <v>132</v>
      </c>
      <c r="D12" s="46">
        <v>146987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146987</v>
      </c>
      <c r="P12" s="47">
        <f t="shared" si="1"/>
        <v>45.254618226600982</v>
      </c>
      <c r="Q12" s="9"/>
    </row>
    <row r="13" spans="1:134">
      <c r="A13" s="12"/>
      <c r="B13" s="25">
        <v>316</v>
      </c>
      <c r="C13" s="20" t="s">
        <v>77</v>
      </c>
      <c r="D13" s="46">
        <v>14968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14968</v>
      </c>
      <c r="P13" s="47">
        <f t="shared" si="1"/>
        <v>4.6083743842364528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SUM(D15:D19)</f>
        <v>580919</v>
      </c>
      <c r="E14" s="32">
        <f t="shared" si="3"/>
        <v>3248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584167</v>
      </c>
      <c r="P14" s="45">
        <f t="shared" si="1"/>
        <v>179.85437192118226</v>
      </c>
      <c r="Q14" s="10"/>
    </row>
    <row r="15" spans="1:134">
      <c r="A15" s="12"/>
      <c r="B15" s="25">
        <v>322</v>
      </c>
      <c r="C15" s="20" t="s">
        <v>133</v>
      </c>
      <c r="D15" s="46">
        <v>243913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243913</v>
      </c>
      <c r="P15" s="47">
        <f t="shared" si="1"/>
        <v>75.096366995073893</v>
      </c>
      <c r="Q15" s="9"/>
    </row>
    <row r="16" spans="1:134">
      <c r="A16" s="12"/>
      <c r="B16" s="25">
        <v>322.89999999999998</v>
      </c>
      <c r="C16" s="20" t="s">
        <v>134</v>
      </c>
      <c r="D16" s="46">
        <v>4545</v>
      </c>
      <c r="E16" s="46">
        <v>2636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7181</v>
      </c>
      <c r="P16" s="47">
        <f t="shared" si="1"/>
        <v>2.2108990147783252</v>
      </c>
      <c r="Q16" s="9"/>
    </row>
    <row r="17" spans="1:17">
      <c r="A17" s="12"/>
      <c r="B17" s="25">
        <v>323.10000000000002</v>
      </c>
      <c r="C17" s="20" t="s">
        <v>17</v>
      </c>
      <c r="D17" s="46">
        <v>251192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251192</v>
      </c>
      <c r="P17" s="47">
        <f t="shared" si="1"/>
        <v>77.337438423645324</v>
      </c>
      <c r="Q17" s="9"/>
    </row>
    <row r="18" spans="1:17">
      <c r="A18" s="12"/>
      <c r="B18" s="25">
        <v>323.7</v>
      </c>
      <c r="C18" s="20" t="s">
        <v>18</v>
      </c>
      <c r="D18" s="46">
        <v>63100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63100</v>
      </c>
      <c r="P18" s="47">
        <f t="shared" si="1"/>
        <v>19.427339901477833</v>
      </c>
      <c r="Q18" s="9"/>
    </row>
    <row r="19" spans="1:17">
      <c r="A19" s="12"/>
      <c r="B19" s="25">
        <v>329.5</v>
      </c>
      <c r="C19" s="20" t="s">
        <v>135</v>
      </c>
      <c r="D19" s="46">
        <v>18169</v>
      </c>
      <c r="E19" s="46">
        <v>612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18781</v>
      </c>
      <c r="P19" s="47">
        <f t="shared" si="1"/>
        <v>5.7823275862068968</v>
      </c>
      <c r="Q19" s="9"/>
    </row>
    <row r="20" spans="1:17" ht="15.75">
      <c r="A20" s="29" t="s">
        <v>136</v>
      </c>
      <c r="B20" s="30"/>
      <c r="C20" s="31"/>
      <c r="D20" s="32">
        <f t="shared" ref="D20:N20" si="5">SUM(D21:D24)</f>
        <v>426415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426415</v>
      </c>
      <c r="P20" s="45">
        <f t="shared" si="1"/>
        <v>131.2854064039409</v>
      </c>
      <c r="Q20" s="10"/>
    </row>
    <row r="21" spans="1:17">
      <c r="A21" s="12"/>
      <c r="B21" s="25">
        <v>335.15</v>
      </c>
      <c r="C21" s="20" t="s">
        <v>79</v>
      </c>
      <c r="D21" s="46">
        <v>4463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2" si="6">SUM(D21:N21)</f>
        <v>4463</v>
      </c>
      <c r="P21" s="47">
        <f t="shared" si="1"/>
        <v>1.3740763546798029</v>
      </c>
      <c r="Q21" s="9"/>
    </row>
    <row r="22" spans="1:17">
      <c r="A22" s="12"/>
      <c r="B22" s="25">
        <v>335.18</v>
      </c>
      <c r="C22" s="20" t="s">
        <v>137</v>
      </c>
      <c r="D22" s="46">
        <v>239954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239954</v>
      </c>
      <c r="P22" s="47">
        <f t="shared" si="1"/>
        <v>73.877463054187189</v>
      </c>
      <c r="Q22" s="9"/>
    </row>
    <row r="23" spans="1:17">
      <c r="A23" s="12"/>
      <c r="B23" s="25">
        <v>335.9</v>
      </c>
      <c r="C23" s="20" t="s">
        <v>138</v>
      </c>
      <c r="D23" s="46">
        <v>116123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4" si="7">SUM(D23:N23)</f>
        <v>116123</v>
      </c>
      <c r="P23" s="47">
        <f t="shared" si="1"/>
        <v>35.752155172413794</v>
      </c>
      <c r="Q23" s="9"/>
    </row>
    <row r="24" spans="1:17">
      <c r="A24" s="12"/>
      <c r="B24" s="25">
        <v>337.2</v>
      </c>
      <c r="C24" s="20" t="s">
        <v>93</v>
      </c>
      <c r="D24" s="46">
        <v>65875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65875</v>
      </c>
      <c r="P24" s="47">
        <f t="shared" si="1"/>
        <v>20.2817118226601</v>
      </c>
      <c r="Q24" s="9"/>
    </row>
    <row r="25" spans="1:17" ht="15.75">
      <c r="A25" s="29" t="s">
        <v>32</v>
      </c>
      <c r="B25" s="30"/>
      <c r="C25" s="31"/>
      <c r="D25" s="32">
        <f t="shared" ref="D25:N25" si="8">SUM(D26:D32)</f>
        <v>24025</v>
      </c>
      <c r="E25" s="32">
        <f t="shared" si="8"/>
        <v>264831</v>
      </c>
      <c r="F25" s="32">
        <f t="shared" si="8"/>
        <v>0</v>
      </c>
      <c r="G25" s="32">
        <f t="shared" si="8"/>
        <v>0</v>
      </c>
      <c r="H25" s="32">
        <f t="shared" si="8"/>
        <v>0</v>
      </c>
      <c r="I25" s="32">
        <f t="shared" si="8"/>
        <v>0</v>
      </c>
      <c r="J25" s="32">
        <f t="shared" si="8"/>
        <v>0</v>
      </c>
      <c r="K25" s="32">
        <f t="shared" si="8"/>
        <v>0</v>
      </c>
      <c r="L25" s="32">
        <f t="shared" si="8"/>
        <v>0</v>
      </c>
      <c r="M25" s="32">
        <f t="shared" si="8"/>
        <v>0</v>
      </c>
      <c r="N25" s="32">
        <f t="shared" si="8"/>
        <v>0</v>
      </c>
      <c r="O25" s="32">
        <f>SUM(D25:N25)</f>
        <v>288856</v>
      </c>
      <c r="P25" s="45">
        <f t="shared" si="1"/>
        <v>88.933497536945808</v>
      </c>
      <c r="Q25" s="10"/>
    </row>
    <row r="26" spans="1:17">
      <c r="A26" s="12"/>
      <c r="B26" s="25">
        <v>342.2</v>
      </c>
      <c r="C26" s="20" t="s">
        <v>115</v>
      </c>
      <c r="D26" s="46">
        <v>2765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9">SUM(D26:N26)</f>
        <v>2765</v>
      </c>
      <c r="P26" s="47">
        <f t="shared" si="1"/>
        <v>0.85129310344827591</v>
      </c>
      <c r="Q26" s="9"/>
    </row>
    <row r="27" spans="1:17">
      <c r="A27" s="12"/>
      <c r="B27" s="25">
        <v>343.9</v>
      </c>
      <c r="C27" s="20" t="s">
        <v>116</v>
      </c>
      <c r="D27" s="46">
        <v>0</v>
      </c>
      <c r="E27" s="46">
        <v>55018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55018</v>
      </c>
      <c r="P27" s="47">
        <f t="shared" si="1"/>
        <v>16.939039408866996</v>
      </c>
      <c r="Q27" s="9"/>
    </row>
    <row r="28" spans="1:17">
      <c r="A28" s="12"/>
      <c r="B28" s="25">
        <v>344.5</v>
      </c>
      <c r="C28" s="20" t="s">
        <v>140</v>
      </c>
      <c r="D28" s="46">
        <v>0</v>
      </c>
      <c r="E28" s="46">
        <v>192503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192503</v>
      </c>
      <c r="P28" s="47">
        <f t="shared" si="1"/>
        <v>59.268165024630541</v>
      </c>
      <c r="Q28" s="9"/>
    </row>
    <row r="29" spans="1:17">
      <c r="A29" s="12"/>
      <c r="B29" s="25">
        <v>345.1</v>
      </c>
      <c r="C29" s="20" t="s">
        <v>141</v>
      </c>
      <c r="D29" s="46">
        <v>7850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7850</v>
      </c>
      <c r="P29" s="47">
        <f t="shared" si="1"/>
        <v>2.416871921182266</v>
      </c>
      <c r="Q29" s="9"/>
    </row>
    <row r="30" spans="1:17">
      <c r="A30" s="12"/>
      <c r="B30" s="25">
        <v>347.4</v>
      </c>
      <c r="C30" s="20" t="s">
        <v>37</v>
      </c>
      <c r="D30" s="46">
        <v>7205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7205</v>
      </c>
      <c r="P30" s="47">
        <f t="shared" si="1"/>
        <v>2.2182881773399017</v>
      </c>
      <c r="Q30" s="9"/>
    </row>
    <row r="31" spans="1:17">
      <c r="A31" s="12"/>
      <c r="B31" s="25">
        <v>347.5</v>
      </c>
      <c r="C31" s="20" t="s">
        <v>38</v>
      </c>
      <c r="D31" s="46">
        <v>6205</v>
      </c>
      <c r="E31" s="46">
        <v>260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6465</v>
      </c>
      <c r="P31" s="47">
        <f t="shared" si="1"/>
        <v>1.9904556650246306</v>
      </c>
      <c r="Q31" s="9"/>
    </row>
    <row r="32" spans="1:17">
      <c r="A32" s="12"/>
      <c r="B32" s="25">
        <v>349</v>
      </c>
      <c r="C32" s="20" t="s">
        <v>142</v>
      </c>
      <c r="D32" s="46">
        <v>0</v>
      </c>
      <c r="E32" s="46">
        <v>17050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17050</v>
      </c>
      <c r="P32" s="47">
        <f t="shared" si="1"/>
        <v>5.249384236453202</v>
      </c>
      <c r="Q32" s="9"/>
    </row>
    <row r="33" spans="1:120" ht="15.75">
      <c r="A33" s="29" t="s">
        <v>33</v>
      </c>
      <c r="B33" s="30"/>
      <c r="C33" s="31"/>
      <c r="D33" s="32">
        <f t="shared" ref="D33:N33" si="10">SUM(D34:D35)</f>
        <v>41652</v>
      </c>
      <c r="E33" s="32">
        <f t="shared" si="10"/>
        <v>479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42131</v>
      </c>
      <c r="P33" s="45">
        <f t="shared" si="1"/>
        <v>12.971366995073891</v>
      </c>
      <c r="Q33" s="10"/>
    </row>
    <row r="34" spans="1:120">
      <c r="A34" s="13"/>
      <c r="B34" s="39">
        <v>354</v>
      </c>
      <c r="C34" s="21" t="s">
        <v>71</v>
      </c>
      <c r="D34" s="46">
        <v>21646</v>
      </c>
      <c r="E34" s="46">
        <v>479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5" si="11">SUM(D34:N34)</f>
        <v>22125</v>
      </c>
      <c r="P34" s="47">
        <f t="shared" si="1"/>
        <v>6.811884236453202</v>
      </c>
      <c r="Q34" s="9"/>
    </row>
    <row r="35" spans="1:120">
      <c r="A35" s="13"/>
      <c r="B35" s="39">
        <v>359</v>
      </c>
      <c r="C35" s="21" t="s">
        <v>106</v>
      </c>
      <c r="D35" s="46">
        <v>20006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20006</v>
      </c>
      <c r="P35" s="47">
        <f t="shared" si="1"/>
        <v>6.1594827586206895</v>
      </c>
      <c r="Q35" s="9"/>
    </row>
    <row r="36" spans="1:120" ht="15.75">
      <c r="A36" s="29" t="s">
        <v>3</v>
      </c>
      <c r="B36" s="30"/>
      <c r="C36" s="31"/>
      <c r="D36" s="32">
        <f t="shared" ref="D36:N36" si="12">SUM(D37:D42)</f>
        <v>57523</v>
      </c>
      <c r="E36" s="32">
        <f t="shared" si="12"/>
        <v>27360</v>
      </c>
      <c r="F36" s="32">
        <f t="shared" si="12"/>
        <v>0</v>
      </c>
      <c r="G36" s="32">
        <f t="shared" si="12"/>
        <v>0</v>
      </c>
      <c r="H36" s="32">
        <f t="shared" si="12"/>
        <v>0</v>
      </c>
      <c r="I36" s="32">
        <f t="shared" si="12"/>
        <v>0</v>
      </c>
      <c r="J36" s="32">
        <f t="shared" si="12"/>
        <v>0</v>
      </c>
      <c r="K36" s="32">
        <f t="shared" si="12"/>
        <v>766802</v>
      </c>
      <c r="L36" s="32">
        <f t="shared" si="12"/>
        <v>0</v>
      </c>
      <c r="M36" s="32">
        <f t="shared" si="12"/>
        <v>0</v>
      </c>
      <c r="N36" s="32">
        <f t="shared" si="12"/>
        <v>0</v>
      </c>
      <c r="O36" s="32">
        <f>SUM(D36:N36)</f>
        <v>851685</v>
      </c>
      <c r="P36" s="45">
        <f t="shared" si="1"/>
        <v>262.2182881773399</v>
      </c>
      <c r="Q36" s="10"/>
    </row>
    <row r="37" spans="1:120">
      <c r="A37" s="12"/>
      <c r="B37" s="25">
        <v>361.1</v>
      </c>
      <c r="C37" s="20" t="s">
        <v>42</v>
      </c>
      <c r="D37" s="46">
        <v>23809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23809</v>
      </c>
      <c r="P37" s="47">
        <f t="shared" si="1"/>
        <v>7.3303571428571432</v>
      </c>
      <c r="Q37" s="9"/>
    </row>
    <row r="38" spans="1:120">
      <c r="A38" s="12"/>
      <c r="B38" s="25">
        <v>361.3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428118</v>
      </c>
      <c r="L38" s="46">
        <v>0</v>
      </c>
      <c r="M38" s="46">
        <v>0</v>
      </c>
      <c r="N38" s="46">
        <v>0</v>
      </c>
      <c r="O38" s="46">
        <f t="shared" ref="O38:O44" si="13">SUM(D38:N38)</f>
        <v>428118</v>
      </c>
      <c r="P38" s="47">
        <f t="shared" si="1"/>
        <v>131.8097290640394</v>
      </c>
      <c r="Q38" s="9"/>
    </row>
    <row r="39" spans="1:120">
      <c r="A39" s="12"/>
      <c r="B39" s="25">
        <v>364</v>
      </c>
      <c r="C39" s="20" t="s">
        <v>82</v>
      </c>
      <c r="D39" s="46">
        <v>17100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17100</v>
      </c>
      <c r="P39" s="47">
        <f t="shared" si="1"/>
        <v>5.264778325123153</v>
      </c>
      <c r="Q39" s="9"/>
    </row>
    <row r="40" spans="1:120">
      <c r="A40" s="12"/>
      <c r="B40" s="25">
        <v>366</v>
      </c>
      <c r="C40" s="20" t="s">
        <v>46</v>
      </c>
      <c r="D40" s="46">
        <v>3000</v>
      </c>
      <c r="E40" s="46">
        <v>10430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13430</v>
      </c>
      <c r="P40" s="47">
        <f t="shared" si="1"/>
        <v>4.1348522167487687</v>
      </c>
      <c r="Q40" s="9"/>
    </row>
    <row r="41" spans="1:120">
      <c r="A41" s="12"/>
      <c r="B41" s="25">
        <v>368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338684</v>
      </c>
      <c r="L41" s="46">
        <v>0</v>
      </c>
      <c r="M41" s="46">
        <v>0</v>
      </c>
      <c r="N41" s="46">
        <v>0</v>
      </c>
      <c r="O41" s="46">
        <f t="shared" si="13"/>
        <v>338684</v>
      </c>
      <c r="P41" s="47">
        <f t="shared" si="1"/>
        <v>104.27463054187191</v>
      </c>
      <c r="Q41" s="9"/>
    </row>
    <row r="42" spans="1:120">
      <c r="A42" s="12"/>
      <c r="B42" s="25">
        <v>369.9</v>
      </c>
      <c r="C42" s="20" t="s">
        <v>48</v>
      </c>
      <c r="D42" s="46">
        <v>13614</v>
      </c>
      <c r="E42" s="46">
        <v>16930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30544</v>
      </c>
      <c r="P42" s="47">
        <f t="shared" si="1"/>
        <v>9.4039408866995071</v>
      </c>
      <c r="Q42" s="9"/>
    </row>
    <row r="43" spans="1:120" ht="15.75">
      <c r="A43" s="29" t="s">
        <v>34</v>
      </c>
      <c r="B43" s="30"/>
      <c r="C43" s="31"/>
      <c r="D43" s="32">
        <f t="shared" ref="D43:N43" si="14">SUM(D44:D44)</f>
        <v>28304</v>
      </c>
      <c r="E43" s="32">
        <f t="shared" si="14"/>
        <v>133373</v>
      </c>
      <c r="F43" s="32">
        <f t="shared" si="14"/>
        <v>121175</v>
      </c>
      <c r="G43" s="32">
        <f t="shared" si="14"/>
        <v>391182</v>
      </c>
      <c r="H43" s="32">
        <f t="shared" si="14"/>
        <v>0</v>
      </c>
      <c r="I43" s="32">
        <f t="shared" si="14"/>
        <v>0</v>
      </c>
      <c r="J43" s="32">
        <f t="shared" si="14"/>
        <v>0</v>
      </c>
      <c r="K43" s="32">
        <f t="shared" si="14"/>
        <v>0</v>
      </c>
      <c r="L43" s="32">
        <f t="shared" si="14"/>
        <v>0</v>
      </c>
      <c r="M43" s="32">
        <f t="shared" si="14"/>
        <v>0</v>
      </c>
      <c r="N43" s="32">
        <f t="shared" si="14"/>
        <v>0</v>
      </c>
      <c r="O43" s="32">
        <f t="shared" si="13"/>
        <v>674034</v>
      </c>
      <c r="P43" s="45">
        <f t="shared" si="1"/>
        <v>207.52278325123152</v>
      </c>
      <c r="Q43" s="9"/>
    </row>
    <row r="44" spans="1:120" ht="15.75" thickBot="1">
      <c r="A44" s="12"/>
      <c r="B44" s="25">
        <v>381</v>
      </c>
      <c r="C44" s="20" t="s">
        <v>49</v>
      </c>
      <c r="D44" s="46">
        <v>28304</v>
      </c>
      <c r="E44" s="46">
        <v>133373</v>
      </c>
      <c r="F44" s="46">
        <v>121175</v>
      </c>
      <c r="G44" s="46">
        <v>391182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674034</v>
      </c>
      <c r="P44" s="47">
        <f t="shared" si="1"/>
        <v>207.52278325123152</v>
      </c>
      <c r="Q44" s="9"/>
    </row>
    <row r="45" spans="1:120" ht="16.5" thickBot="1">
      <c r="A45" s="14" t="s">
        <v>39</v>
      </c>
      <c r="B45" s="23"/>
      <c r="C45" s="22"/>
      <c r="D45" s="15">
        <f t="shared" ref="D45:N45" si="15">SUM(D5,D14,D20,D25,D33,D36,D43)</f>
        <v>4257499</v>
      </c>
      <c r="E45" s="15">
        <f t="shared" si="15"/>
        <v>429291</v>
      </c>
      <c r="F45" s="15">
        <f t="shared" si="15"/>
        <v>649557</v>
      </c>
      <c r="G45" s="15">
        <f t="shared" si="15"/>
        <v>391182</v>
      </c>
      <c r="H45" s="15">
        <f t="shared" si="15"/>
        <v>0</v>
      </c>
      <c r="I45" s="15">
        <f t="shared" si="15"/>
        <v>0</v>
      </c>
      <c r="J45" s="15">
        <f t="shared" si="15"/>
        <v>0</v>
      </c>
      <c r="K45" s="15">
        <f t="shared" si="15"/>
        <v>819495</v>
      </c>
      <c r="L45" s="15">
        <f t="shared" si="15"/>
        <v>0</v>
      </c>
      <c r="M45" s="15">
        <f t="shared" si="15"/>
        <v>0</v>
      </c>
      <c r="N45" s="15">
        <f t="shared" si="15"/>
        <v>0</v>
      </c>
      <c r="O45" s="15">
        <f>SUM(D45:N45)</f>
        <v>6547024</v>
      </c>
      <c r="P45" s="38">
        <f t="shared" si="1"/>
        <v>2015.7093596059112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48" t="s">
        <v>150</v>
      </c>
      <c r="N47" s="48"/>
      <c r="O47" s="48"/>
      <c r="P47" s="43">
        <v>3248</v>
      </c>
    </row>
    <row r="48" spans="1:120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1"/>
    </row>
    <row r="49" spans="1:16" ht="15.75" customHeight="1" thickBot="1">
      <c r="A49" s="52" t="s">
        <v>63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4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1660856</v>
      </c>
      <c r="E5" s="27">
        <f t="shared" si="0"/>
        <v>0</v>
      </c>
      <c r="F5" s="27">
        <f t="shared" si="0"/>
        <v>331769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1992625</v>
      </c>
      <c r="O5" s="33">
        <f t="shared" ref="O5:O43" si="1">(N5/O$45)</f>
        <v>645.69831497083601</v>
      </c>
      <c r="P5" s="6"/>
    </row>
    <row r="6" spans="1:133">
      <c r="A6" s="12"/>
      <c r="B6" s="25">
        <v>311</v>
      </c>
      <c r="C6" s="20" t="s">
        <v>2</v>
      </c>
      <c r="D6" s="46">
        <v>1122638</v>
      </c>
      <c r="E6" s="46">
        <v>0</v>
      </c>
      <c r="F6" s="46">
        <v>331769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1454407</v>
      </c>
      <c r="O6" s="47">
        <f t="shared" si="1"/>
        <v>471.29196370706416</v>
      </c>
      <c r="P6" s="9"/>
    </row>
    <row r="7" spans="1:133">
      <c r="A7" s="12"/>
      <c r="B7" s="25">
        <v>312.10000000000002</v>
      </c>
      <c r="C7" s="20" t="s">
        <v>10</v>
      </c>
      <c r="D7" s="46">
        <v>70772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70772</v>
      </c>
      <c r="O7" s="47">
        <f t="shared" si="1"/>
        <v>22.933246921581336</v>
      </c>
      <c r="P7" s="9"/>
    </row>
    <row r="8" spans="1:133">
      <c r="A8" s="12"/>
      <c r="B8" s="25">
        <v>312.52</v>
      </c>
      <c r="C8" s="20" t="s">
        <v>75</v>
      </c>
      <c r="D8" s="46">
        <v>32044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32044</v>
      </c>
      <c r="O8" s="47">
        <f t="shared" si="1"/>
        <v>10.383668178872327</v>
      </c>
      <c r="P8" s="9"/>
    </row>
    <row r="9" spans="1:133">
      <c r="A9" s="12"/>
      <c r="B9" s="25">
        <v>314.10000000000002</v>
      </c>
      <c r="C9" s="20" t="s">
        <v>11</v>
      </c>
      <c r="D9" s="46">
        <v>225324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225324</v>
      </c>
      <c r="O9" s="47">
        <f t="shared" si="1"/>
        <v>73.014906027219695</v>
      </c>
      <c r="P9" s="9"/>
    </row>
    <row r="10" spans="1:133">
      <c r="A10" s="12"/>
      <c r="B10" s="25">
        <v>314.3</v>
      </c>
      <c r="C10" s="20" t="s">
        <v>12</v>
      </c>
      <c r="D10" s="46">
        <v>50422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50422</v>
      </c>
      <c r="O10" s="47">
        <f t="shared" si="1"/>
        <v>16.338950097213221</v>
      </c>
      <c r="P10" s="9"/>
    </row>
    <row r="11" spans="1:133">
      <c r="A11" s="12"/>
      <c r="B11" s="25">
        <v>314.8</v>
      </c>
      <c r="C11" s="20" t="s">
        <v>13</v>
      </c>
      <c r="D11" s="46">
        <v>10301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10301</v>
      </c>
      <c r="O11" s="47">
        <f t="shared" si="1"/>
        <v>3.3379779650032404</v>
      </c>
      <c r="P11" s="9"/>
    </row>
    <row r="12" spans="1:133">
      <c r="A12" s="12"/>
      <c r="B12" s="25">
        <v>315</v>
      </c>
      <c r="C12" s="20" t="s">
        <v>76</v>
      </c>
      <c r="D12" s="46">
        <v>137686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137686</v>
      </c>
      <c r="O12" s="47">
        <f t="shared" si="1"/>
        <v>44.616331821127673</v>
      </c>
      <c r="P12" s="9"/>
    </row>
    <row r="13" spans="1:133">
      <c r="A13" s="12"/>
      <c r="B13" s="25">
        <v>316</v>
      </c>
      <c r="C13" s="20" t="s">
        <v>77</v>
      </c>
      <c r="D13" s="46">
        <v>11669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11669</v>
      </c>
      <c r="O13" s="47">
        <f t="shared" si="1"/>
        <v>3.7812702527543745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339244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3" si="4">SUM(D14:M14)</f>
        <v>339244</v>
      </c>
      <c r="O14" s="45">
        <f t="shared" si="1"/>
        <v>109.9300064808814</v>
      </c>
      <c r="P14" s="10"/>
    </row>
    <row r="15" spans="1:133">
      <c r="A15" s="12"/>
      <c r="B15" s="25">
        <v>322</v>
      </c>
      <c r="C15" s="20" t="s">
        <v>0</v>
      </c>
      <c r="D15" s="46">
        <v>93087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93087</v>
      </c>
      <c r="O15" s="47">
        <f t="shared" si="1"/>
        <v>30.164290343486716</v>
      </c>
      <c r="P15" s="9"/>
    </row>
    <row r="16" spans="1:133">
      <c r="A16" s="12"/>
      <c r="B16" s="25">
        <v>323.10000000000002</v>
      </c>
      <c r="C16" s="20" t="s">
        <v>17</v>
      </c>
      <c r="D16" s="46">
        <v>179875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179875</v>
      </c>
      <c r="O16" s="47">
        <f t="shared" si="1"/>
        <v>58.28742709008425</v>
      </c>
      <c r="P16" s="9"/>
    </row>
    <row r="17" spans="1:16">
      <c r="A17" s="12"/>
      <c r="B17" s="25">
        <v>323.7</v>
      </c>
      <c r="C17" s="20" t="s">
        <v>18</v>
      </c>
      <c r="D17" s="46">
        <v>63612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63612</v>
      </c>
      <c r="O17" s="47">
        <f t="shared" si="1"/>
        <v>20.61309138042774</v>
      </c>
      <c r="P17" s="9"/>
    </row>
    <row r="18" spans="1:16">
      <c r="A18" s="12"/>
      <c r="B18" s="25">
        <v>329</v>
      </c>
      <c r="C18" s="20" t="s">
        <v>20</v>
      </c>
      <c r="D18" s="46">
        <v>2670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2670</v>
      </c>
      <c r="O18" s="47">
        <f t="shared" si="1"/>
        <v>0.86519766688269606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236007</v>
      </c>
      <c r="E19" s="32">
        <f t="shared" si="5"/>
        <v>0</v>
      </c>
      <c r="F19" s="32">
        <f t="shared" si="5"/>
        <v>0</v>
      </c>
      <c r="G19" s="32">
        <f t="shared" si="5"/>
        <v>1559456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1795463</v>
      </c>
      <c r="O19" s="45">
        <f t="shared" si="1"/>
        <v>581.80913804277384</v>
      </c>
      <c r="P19" s="10"/>
    </row>
    <row r="20" spans="1:16">
      <c r="A20" s="12"/>
      <c r="B20" s="25">
        <v>331.2</v>
      </c>
      <c r="C20" s="20" t="s">
        <v>92</v>
      </c>
      <c r="D20" s="46">
        <v>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</v>
      </c>
      <c r="O20" s="47">
        <f t="shared" si="1"/>
        <v>0.32404406999351915</v>
      </c>
      <c r="P20" s="9"/>
    </row>
    <row r="21" spans="1:16">
      <c r="A21" s="12"/>
      <c r="B21" s="25">
        <v>331.9</v>
      </c>
      <c r="C21" s="20" t="s">
        <v>22</v>
      </c>
      <c r="D21" s="46">
        <v>0</v>
      </c>
      <c r="E21" s="46">
        <v>0</v>
      </c>
      <c r="F21" s="46">
        <v>0</v>
      </c>
      <c r="G21" s="46">
        <v>1258344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1258344</v>
      </c>
      <c r="O21" s="47">
        <f t="shared" si="1"/>
        <v>407.75891121192484</v>
      </c>
      <c r="P21" s="9"/>
    </row>
    <row r="22" spans="1:16">
      <c r="A22" s="12"/>
      <c r="B22" s="25">
        <v>335.12</v>
      </c>
      <c r="C22" s="20" t="s">
        <v>78</v>
      </c>
      <c r="D22" s="46">
        <v>74676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74676</v>
      </c>
      <c r="O22" s="47">
        <f t="shared" si="1"/>
        <v>24.198314970836034</v>
      </c>
      <c r="P22" s="9"/>
    </row>
    <row r="23" spans="1:16">
      <c r="A23" s="12"/>
      <c r="B23" s="25">
        <v>335.15</v>
      </c>
      <c r="C23" s="20" t="s">
        <v>79</v>
      </c>
      <c r="D23" s="46">
        <v>4477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4477</v>
      </c>
      <c r="O23" s="47">
        <f t="shared" si="1"/>
        <v>1.450745301360985</v>
      </c>
      <c r="P23" s="9"/>
    </row>
    <row r="24" spans="1:16">
      <c r="A24" s="12"/>
      <c r="B24" s="25">
        <v>335.18</v>
      </c>
      <c r="C24" s="20" t="s">
        <v>80</v>
      </c>
      <c r="D24" s="46">
        <v>155854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155854</v>
      </c>
      <c r="O24" s="47">
        <f t="shared" si="1"/>
        <v>50.503564484769932</v>
      </c>
      <c r="P24" s="9"/>
    </row>
    <row r="25" spans="1:16">
      <c r="A25" s="12"/>
      <c r="B25" s="25">
        <v>337.9</v>
      </c>
      <c r="C25" s="20" t="s">
        <v>61</v>
      </c>
      <c r="D25" s="46">
        <v>0</v>
      </c>
      <c r="E25" s="46">
        <v>0</v>
      </c>
      <c r="F25" s="46">
        <v>0</v>
      </c>
      <c r="G25" s="46">
        <v>301112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301112</v>
      </c>
      <c r="O25" s="47">
        <f t="shared" si="1"/>
        <v>97.573558003888522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SUM(D27:D30)</f>
        <v>20964</v>
      </c>
      <c r="E26" s="32">
        <f t="shared" si="6"/>
        <v>55278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76242</v>
      </c>
      <c r="O26" s="45">
        <f t="shared" si="1"/>
        <v>24.705767984445885</v>
      </c>
      <c r="P26" s="10"/>
    </row>
    <row r="27" spans="1:16">
      <c r="A27" s="12"/>
      <c r="B27" s="25">
        <v>342.5</v>
      </c>
      <c r="C27" s="20" t="s">
        <v>65</v>
      </c>
      <c r="D27" s="46">
        <v>2530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2530</v>
      </c>
      <c r="O27" s="47">
        <f t="shared" si="1"/>
        <v>0.81983149708360337</v>
      </c>
      <c r="P27" s="9"/>
    </row>
    <row r="28" spans="1:16">
      <c r="A28" s="12"/>
      <c r="B28" s="25">
        <v>343.5</v>
      </c>
      <c r="C28" s="20" t="s">
        <v>36</v>
      </c>
      <c r="D28" s="46">
        <v>0</v>
      </c>
      <c r="E28" s="46">
        <v>55278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55278</v>
      </c>
      <c r="O28" s="47">
        <f t="shared" si="1"/>
        <v>17.91250810110175</v>
      </c>
      <c r="P28" s="9"/>
    </row>
    <row r="29" spans="1:16">
      <c r="A29" s="12"/>
      <c r="B29" s="25">
        <v>347.5</v>
      </c>
      <c r="C29" s="20" t="s">
        <v>38</v>
      </c>
      <c r="D29" s="46">
        <v>17734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17734</v>
      </c>
      <c r="O29" s="47">
        <f t="shared" si="1"/>
        <v>5.7465975372650684</v>
      </c>
      <c r="P29" s="9"/>
    </row>
    <row r="30" spans="1:16">
      <c r="A30" s="12"/>
      <c r="B30" s="25">
        <v>347.9</v>
      </c>
      <c r="C30" s="20" t="s">
        <v>81</v>
      </c>
      <c r="D30" s="46">
        <v>700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700</v>
      </c>
      <c r="O30" s="47">
        <f t="shared" si="1"/>
        <v>0.22683084899546338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SUM(D32:D33)</f>
        <v>14675</v>
      </c>
      <c r="E31" s="32">
        <f t="shared" si="7"/>
        <v>714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15389</v>
      </c>
      <c r="O31" s="45">
        <f t="shared" si="1"/>
        <v>4.9867141931302656</v>
      </c>
      <c r="P31" s="10"/>
    </row>
    <row r="32" spans="1:16">
      <c r="A32" s="13"/>
      <c r="B32" s="39">
        <v>351.5</v>
      </c>
      <c r="C32" s="21" t="s">
        <v>41</v>
      </c>
      <c r="D32" s="46">
        <v>10260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10260</v>
      </c>
      <c r="O32" s="47">
        <f t="shared" si="1"/>
        <v>3.324692158133506</v>
      </c>
      <c r="P32" s="9"/>
    </row>
    <row r="33" spans="1:119">
      <c r="A33" s="13"/>
      <c r="B33" s="39">
        <v>354</v>
      </c>
      <c r="C33" s="21" t="s">
        <v>71</v>
      </c>
      <c r="D33" s="46">
        <v>4415</v>
      </c>
      <c r="E33" s="46">
        <v>714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5129</v>
      </c>
      <c r="O33" s="47">
        <f t="shared" si="1"/>
        <v>1.6620220349967596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SUM(D35:D40)</f>
        <v>36192</v>
      </c>
      <c r="E34" s="32">
        <f t="shared" si="8"/>
        <v>3454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535319</v>
      </c>
      <c r="L34" s="32">
        <f t="shared" si="8"/>
        <v>0</v>
      </c>
      <c r="M34" s="32">
        <f t="shared" si="8"/>
        <v>0</v>
      </c>
      <c r="N34" s="32">
        <f t="shared" si="4"/>
        <v>574965</v>
      </c>
      <c r="O34" s="45">
        <f t="shared" si="1"/>
        <v>186.31399870382373</v>
      </c>
      <c r="P34" s="10"/>
    </row>
    <row r="35" spans="1:119">
      <c r="A35" s="12"/>
      <c r="B35" s="25">
        <v>361.1</v>
      </c>
      <c r="C35" s="20" t="s">
        <v>42</v>
      </c>
      <c r="D35" s="46">
        <v>903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48731</v>
      </c>
      <c r="L35" s="46">
        <v>0</v>
      </c>
      <c r="M35" s="46">
        <v>0</v>
      </c>
      <c r="N35" s="46">
        <f t="shared" si="4"/>
        <v>49634</v>
      </c>
      <c r="O35" s="47">
        <f t="shared" si="1"/>
        <v>16.083603370058327</v>
      </c>
      <c r="P35" s="9"/>
    </row>
    <row r="36" spans="1:119">
      <c r="A36" s="12"/>
      <c r="B36" s="25">
        <v>361.3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231366</v>
      </c>
      <c r="L36" s="46">
        <v>0</v>
      </c>
      <c r="M36" s="46">
        <v>0</v>
      </c>
      <c r="N36" s="46">
        <f t="shared" si="4"/>
        <v>231366</v>
      </c>
      <c r="O36" s="47">
        <f t="shared" si="1"/>
        <v>74.97278029812054</v>
      </c>
      <c r="P36" s="9"/>
    </row>
    <row r="37" spans="1:119">
      <c r="A37" s="12"/>
      <c r="B37" s="25">
        <v>364</v>
      </c>
      <c r="C37" s="20" t="s">
        <v>82</v>
      </c>
      <c r="D37" s="46">
        <v>630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630</v>
      </c>
      <c r="O37" s="47">
        <f t="shared" si="1"/>
        <v>0.20414776409591703</v>
      </c>
      <c r="P37" s="9"/>
    </row>
    <row r="38" spans="1:119">
      <c r="A38" s="12"/>
      <c r="B38" s="25">
        <v>366</v>
      </c>
      <c r="C38" s="20" t="s">
        <v>46</v>
      </c>
      <c r="D38" s="46">
        <v>75</v>
      </c>
      <c r="E38" s="46">
        <v>3454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3529</v>
      </c>
      <c r="O38" s="47">
        <f t="shared" si="1"/>
        <v>1.1435515230071289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255222</v>
      </c>
      <c r="L39" s="46">
        <v>0</v>
      </c>
      <c r="M39" s="46">
        <v>0</v>
      </c>
      <c r="N39" s="46">
        <f t="shared" si="4"/>
        <v>255222</v>
      </c>
      <c r="O39" s="47">
        <f t="shared" si="1"/>
        <v>82.703175631885941</v>
      </c>
      <c r="P39" s="9"/>
    </row>
    <row r="40" spans="1:119">
      <c r="A40" s="12"/>
      <c r="B40" s="25">
        <v>369.9</v>
      </c>
      <c r="C40" s="20" t="s">
        <v>48</v>
      </c>
      <c r="D40" s="46">
        <v>34584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34584</v>
      </c>
      <c r="O40" s="47">
        <f t="shared" si="1"/>
        <v>11.206740116655865</v>
      </c>
      <c r="P40" s="9"/>
    </row>
    <row r="41" spans="1:119" ht="15.75">
      <c r="A41" s="29" t="s">
        <v>34</v>
      </c>
      <c r="B41" s="30"/>
      <c r="C41" s="31"/>
      <c r="D41" s="32">
        <f t="shared" ref="D41:M41" si="9">SUM(D42:D42)</f>
        <v>61</v>
      </c>
      <c r="E41" s="32">
        <f t="shared" si="9"/>
        <v>4529</v>
      </c>
      <c r="F41" s="32">
        <f t="shared" si="9"/>
        <v>125475</v>
      </c>
      <c r="G41" s="32">
        <f t="shared" si="9"/>
        <v>50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130115</v>
      </c>
      <c r="O41" s="45">
        <f t="shared" si="1"/>
        <v>42.16299416720674</v>
      </c>
      <c r="P41" s="9"/>
    </row>
    <row r="42" spans="1:119" ht="15.75" thickBot="1">
      <c r="A42" s="12"/>
      <c r="B42" s="25">
        <v>381</v>
      </c>
      <c r="C42" s="20" t="s">
        <v>49</v>
      </c>
      <c r="D42" s="46">
        <v>61</v>
      </c>
      <c r="E42" s="46">
        <v>4529</v>
      </c>
      <c r="F42" s="46">
        <v>125475</v>
      </c>
      <c r="G42" s="46">
        <v>50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130115</v>
      </c>
      <c r="O42" s="47">
        <f t="shared" si="1"/>
        <v>42.16299416720674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0">SUM(D5,D14,D19,D26,D31,D34,D41)</f>
        <v>2307999</v>
      </c>
      <c r="E43" s="15">
        <f t="shared" si="10"/>
        <v>63975</v>
      </c>
      <c r="F43" s="15">
        <f t="shared" si="10"/>
        <v>457244</v>
      </c>
      <c r="G43" s="15">
        <f t="shared" si="10"/>
        <v>1559506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535319</v>
      </c>
      <c r="L43" s="15">
        <f t="shared" si="10"/>
        <v>0</v>
      </c>
      <c r="M43" s="15">
        <f t="shared" si="10"/>
        <v>0</v>
      </c>
      <c r="N43" s="15">
        <f t="shared" si="4"/>
        <v>4924043</v>
      </c>
      <c r="O43" s="38">
        <f t="shared" si="1"/>
        <v>1595.6069345430979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96</v>
      </c>
      <c r="M45" s="48"/>
      <c r="N45" s="48"/>
      <c r="O45" s="43">
        <v>3086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1664326</v>
      </c>
      <c r="E5" s="27">
        <f t="shared" si="0"/>
        <v>0</v>
      </c>
      <c r="F5" s="27">
        <f t="shared" si="0"/>
        <v>320171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1984497</v>
      </c>
      <c r="O5" s="33">
        <f t="shared" ref="O5:O45" si="1">(N5/O$47)</f>
        <v>637.07768860353133</v>
      </c>
      <c r="P5" s="6"/>
    </row>
    <row r="6" spans="1:133">
      <c r="A6" s="12"/>
      <c r="B6" s="25">
        <v>311</v>
      </c>
      <c r="C6" s="20" t="s">
        <v>2</v>
      </c>
      <c r="D6" s="46">
        <v>1120062</v>
      </c>
      <c r="E6" s="46">
        <v>0</v>
      </c>
      <c r="F6" s="46">
        <v>320171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1440233</v>
      </c>
      <c r="O6" s="47">
        <f t="shared" si="1"/>
        <v>462.35409309791333</v>
      </c>
      <c r="P6" s="9"/>
    </row>
    <row r="7" spans="1:133">
      <c r="A7" s="12"/>
      <c r="B7" s="25">
        <v>312.10000000000002</v>
      </c>
      <c r="C7" s="20" t="s">
        <v>10</v>
      </c>
      <c r="D7" s="46">
        <v>77242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77242</v>
      </c>
      <c r="O7" s="47">
        <f t="shared" si="1"/>
        <v>24.796789727126807</v>
      </c>
      <c r="P7" s="9"/>
    </row>
    <row r="8" spans="1:133">
      <c r="A8" s="12"/>
      <c r="B8" s="25">
        <v>312.52</v>
      </c>
      <c r="C8" s="20" t="s">
        <v>75</v>
      </c>
      <c r="D8" s="46">
        <v>31709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31709</v>
      </c>
      <c r="O8" s="47">
        <f t="shared" si="1"/>
        <v>10.179454253611556</v>
      </c>
      <c r="P8" s="9"/>
    </row>
    <row r="9" spans="1:133">
      <c r="A9" s="12"/>
      <c r="B9" s="25">
        <v>314.10000000000002</v>
      </c>
      <c r="C9" s="20" t="s">
        <v>11</v>
      </c>
      <c r="D9" s="46">
        <v>206821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206821</v>
      </c>
      <c r="O9" s="47">
        <f t="shared" si="1"/>
        <v>66.395184590690207</v>
      </c>
      <c r="P9" s="9"/>
    </row>
    <row r="10" spans="1:133">
      <c r="A10" s="12"/>
      <c r="B10" s="25">
        <v>314.3</v>
      </c>
      <c r="C10" s="20" t="s">
        <v>12</v>
      </c>
      <c r="D10" s="46">
        <v>48511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48511</v>
      </c>
      <c r="O10" s="47">
        <f t="shared" si="1"/>
        <v>15.573354735152488</v>
      </c>
      <c r="P10" s="9"/>
    </row>
    <row r="11" spans="1:133">
      <c r="A11" s="12"/>
      <c r="B11" s="25">
        <v>314.8</v>
      </c>
      <c r="C11" s="20" t="s">
        <v>13</v>
      </c>
      <c r="D11" s="46">
        <v>13673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13673</v>
      </c>
      <c r="O11" s="47">
        <f t="shared" si="1"/>
        <v>4.3894060995184594</v>
      </c>
      <c r="P11" s="9"/>
    </row>
    <row r="12" spans="1:133">
      <c r="A12" s="12"/>
      <c r="B12" s="25">
        <v>315</v>
      </c>
      <c r="C12" s="20" t="s">
        <v>76</v>
      </c>
      <c r="D12" s="46">
        <v>152719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152719</v>
      </c>
      <c r="O12" s="47">
        <f t="shared" si="1"/>
        <v>49.02696629213483</v>
      </c>
      <c r="P12" s="9"/>
    </row>
    <row r="13" spans="1:133">
      <c r="A13" s="12"/>
      <c r="B13" s="25">
        <v>316</v>
      </c>
      <c r="C13" s="20" t="s">
        <v>77</v>
      </c>
      <c r="D13" s="46">
        <v>13589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13589</v>
      </c>
      <c r="O13" s="47">
        <f t="shared" si="1"/>
        <v>4.3624398073836277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319697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5" si="4">SUM(D14:M14)</f>
        <v>319697</v>
      </c>
      <c r="O14" s="45">
        <f t="shared" si="1"/>
        <v>102.63146067415731</v>
      </c>
      <c r="P14" s="10"/>
    </row>
    <row r="15" spans="1:133">
      <c r="A15" s="12"/>
      <c r="B15" s="25">
        <v>322</v>
      </c>
      <c r="C15" s="20" t="s">
        <v>0</v>
      </c>
      <c r="D15" s="46">
        <v>79195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79195</v>
      </c>
      <c r="O15" s="47">
        <f t="shared" si="1"/>
        <v>25.423756019261639</v>
      </c>
      <c r="P15" s="9"/>
    </row>
    <row r="16" spans="1:133">
      <c r="A16" s="12"/>
      <c r="B16" s="25">
        <v>323.10000000000002</v>
      </c>
      <c r="C16" s="20" t="s">
        <v>17</v>
      </c>
      <c r="D16" s="46">
        <v>171134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171134</v>
      </c>
      <c r="O16" s="47">
        <f t="shared" si="1"/>
        <v>54.938683788121992</v>
      </c>
      <c r="P16" s="9"/>
    </row>
    <row r="17" spans="1:16">
      <c r="A17" s="12"/>
      <c r="B17" s="25">
        <v>323.7</v>
      </c>
      <c r="C17" s="20" t="s">
        <v>18</v>
      </c>
      <c r="D17" s="46">
        <v>51545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51545</v>
      </c>
      <c r="O17" s="47">
        <f t="shared" si="1"/>
        <v>16.547351524879616</v>
      </c>
      <c r="P17" s="9"/>
    </row>
    <row r="18" spans="1:16">
      <c r="A18" s="12"/>
      <c r="B18" s="25">
        <v>329</v>
      </c>
      <c r="C18" s="20" t="s">
        <v>20</v>
      </c>
      <c r="D18" s="46">
        <v>17823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17823</v>
      </c>
      <c r="O18" s="47">
        <f t="shared" si="1"/>
        <v>5.721669341894061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252683</v>
      </c>
      <c r="E19" s="32">
        <f t="shared" si="5"/>
        <v>0</v>
      </c>
      <c r="F19" s="32">
        <f t="shared" si="5"/>
        <v>0</v>
      </c>
      <c r="G19" s="32">
        <f t="shared" si="5"/>
        <v>519885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772568</v>
      </c>
      <c r="O19" s="45">
        <f t="shared" si="1"/>
        <v>248.01540930979132</v>
      </c>
      <c r="P19" s="10"/>
    </row>
    <row r="20" spans="1:16">
      <c r="A20" s="12"/>
      <c r="B20" s="25">
        <v>331.9</v>
      </c>
      <c r="C20" s="20" t="s">
        <v>22</v>
      </c>
      <c r="D20" s="46">
        <v>0</v>
      </c>
      <c r="E20" s="46">
        <v>0</v>
      </c>
      <c r="F20" s="46">
        <v>0</v>
      </c>
      <c r="G20" s="46">
        <v>519885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519885</v>
      </c>
      <c r="O20" s="47">
        <f t="shared" si="1"/>
        <v>166.89727126805778</v>
      </c>
      <c r="P20" s="9"/>
    </row>
    <row r="21" spans="1:16">
      <c r="A21" s="12"/>
      <c r="B21" s="25">
        <v>334.2</v>
      </c>
      <c r="C21" s="20" t="s">
        <v>68</v>
      </c>
      <c r="D21" s="46">
        <v>1651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1651</v>
      </c>
      <c r="O21" s="47">
        <f t="shared" si="1"/>
        <v>0.53001605136436603</v>
      </c>
      <c r="P21" s="9"/>
    </row>
    <row r="22" spans="1:16">
      <c r="A22" s="12"/>
      <c r="B22" s="25">
        <v>335.12</v>
      </c>
      <c r="C22" s="20" t="s">
        <v>78</v>
      </c>
      <c r="D22" s="46">
        <v>72908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72908</v>
      </c>
      <c r="O22" s="47">
        <f t="shared" si="1"/>
        <v>23.405457463884431</v>
      </c>
      <c r="P22" s="9"/>
    </row>
    <row r="23" spans="1:16">
      <c r="A23" s="12"/>
      <c r="B23" s="25">
        <v>335.15</v>
      </c>
      <c r="C23" s="20" t="s">
        <v>79</v>
      </c>
      <c r="D23" s="46">
        <v>4442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4442</v>
      </c>
      <c r="O23" s="47">
        <f t="shared" si="1"/>
        <v>1.4260032102728732</v>
      </c>
      <c r="P23" s="9"/>
    </row>
    <row r="24" spans="1:16">
      <c r="A24" s="12"/>
      <c r="B24" s="25">
        <v>335.18</v>
      </c>
      <c r="C24" s="20" t="s">
        <v>80</v>
      </c>
      <c r="D24" s="46">
        <v>150051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150051</v>
      </c>
      <c r="O24" s="47">
        <f t="shared" si="1"/>
        <v>48.170465489566617</v>
      </c>
      <c r="P24" s="9"/>
    </row>
    <row r="25" spans="1:16">
      <c r="A25" s="12"/>
      <c r="B25" s="25">
        <v>337.9</v>
      </c>
      <c r="C25" s="20" t="s">
        <v>61</v>
      </c>
      <c r="D25" s="46">
        <v>23631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23631</v>
      </c>
      <c r="O25" s="47">
        <f t="shared" si="1"/>
        <v>7.5861958266452652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SUM(D27:D31)</f>
        <v>24673</v>
      </c>
      <c r="E26" s="32">
        <f t="shared" si="6"/>
        <v>55825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80498</v>
      </c>
      <c r="O26" s="45">
        <f t="shared" si="1"/>
        <v>25.842054574638844</v>
      </c>
      <c r="P26" s="10"/>
    </row>
    <row r="27" spans="1:16">
      <c r="A27" s="12"/>
      <c r="B27" s="25">
        <v>343.5</v>
      </c>
      <c r="C27" s="20" t="s">
        <v>36</v>
      </c>
      <c r="D27" s="46">
        <v>0</v>
      </c>
      <c r="E27" s="46">
        <v>55211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55211</v>
      </c>
      <c r="O27" s="47">
        <f t="shared" si="1"/>
        <v>17.724237560192616</v>
      </c>
      <c r="P27" s="9"/>
    </row>
    <row r="28" spans="1:16">
      <c r="A28" s="12"/>
      <c r="B28" s="25">
        <v>347.4</v>
      </c>
      <c r="C28" s="20" t="s">
        <v>37</v>
      </c>
      <c r="D28" s="46">
        <v>2855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2855</v>
      </c>
      <c r="O28" s="47">
        <f t="shared" si="1"/>
        <v>0.9165329052969502</v>
      </c>
      <c r="P28" s="9"/>
    </row>
    <row r="29" spans="1:16">
      <c r="A29" s="12"/>
      <c r="B29" s="25">
        <v>347.5</v>
      </c>
      <c r="C29" s="20" t="s">
        <v>38</v>
      </c>
      <c r="D29" s="46">
        <v>12509</v>
      </c>
      <c r="E29" s="46">
        <v>614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13123</v>
      </c>
      <c r="O29" s="47">
        <f t="shared" si="1"/>
        <v>4.212841091492777</v>
      </c>
      <c r="P29" s="9"/>
    </row>
    <row r="30" spans="1:16">
      <c r="A30" s="12"/>
      <c r="B30" s="25">
        <v>347.9</v>
      </c>
      <c r="C30" s="20" t="s">
        <v>81</v>
      </c>
      <c r="D30" s="46">
        <v>9299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9299</v>
      </c>
      <c r="O30" s="47">
        <f t="shared" si="1"/>
        <v>2.9852327447833065</v>
      </c>
      <c r="P30" s="9"/>
    </row>
    <row r="31" spans="1:16">
      <c r="A31" s="12"/>
      <c r="B31" s="25">
        <v>349</v>
      </c>
      <c r="C31" s="20" t="s">
        <v>70</v>
      </c>
      <c r="D31" s="46">
        <v>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</v>
      </c>
      <c r="O31" s="47">
        <f t="shared" si="1"/>
        <v>3.2102728731942215E-3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SUM(D33:D34)</f>
        <v>10196</v>
      </c>
      <c r="E32" s="32">
        <f t="shared" si="7"/>
        <v>467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10663</v>
      </c>
      <c r="O32" s="45">
        <f t="shared" si="1"/>
        <v>3.4231139646869986</v>
      </c>
      <c r="P32" s="10"/>
    </row>
    <row r="33" spans="1:119">
      <c r="A33" s="13"/>
      <c r="B33" s="39">
        <v>351.5</v>
      </c>
      <c r="C33" s="21" t="s">
        <v>41</v>
      </c>
      <c r="D33" s="46">
        <v>7901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7901</v>
      </c>
      <c r="O33" s="47">
        <f t="shared" si="1"/>
        <v>2.5364365971107543</v>
      </c>
      <c r="P33" s="9"/>
    </row>
    <row r="34" spans="1:119">
      <c r="A34" s="13"/>
      <c r="B34" s="39">
        <v>354</v>
      </c>
      <c r="C34" s="21" t="s">
        <v>71</v>
      </c>
      <c r="D34" s="46">
        <v>2295</v>
      </c>
      <c r="E34" s="46">
        <v>467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2762</v>
      </c>
      <c r="O34" s="47">
        <f t="shared" si="1"/>
        <v>0.88667736757624394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SUM(D36:D41)</f>
        <v>103376</v>
      </c>
      <c r="E35" s="32">
        <f t="shared" si="8"/>
        <v>1434</v>
      </c>
      <c r="F35" s="32">
        <f t="shared" si="8"/>
        <v>0</v>
      </c>
      <c r="G35" s="32">
        <f t="shared" si="8"/>
        <v>1100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516551</v>
      </c>
      <c r="L35" s="32">
        <f t="shared" si="8"/>
        <v>0</v>
      </c>
      <c r="M35" s="32">
        <f t="shared" si="8"/>
        <v>0</v>
      </c>
      <c r="N35" s="32">
        <f t="shared" si="4"/>
        <v>622461</v>
      </c>
      <c r="O35" s="45">
        <f t="shared" si="1"/>
        <v>199.82696629213484</v>
      </c>
      <c r="P35" s="10"/>
    </row>
    <row r="36" spans="1:119">
      <c r="A36" s="12"/>
      <c r="B36" s="25">
        <v>361.1</v>
      </c>
      <c r="C36" s="20" t="s">
        <v>42</v>
      </c>
      <c r="D36" s="46">
        <v>1705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57429</v>
      </c>
      <c r="L36" s="46">
        <v>0</v>
      </c>
      <c r="M36" s="46">
        <v>0</v>
      </c>
      <c r="N36" s="46">
        <f t="shared" si="4"/>
        <v>59134</v>
      </c>
      <c r="O36" s="47">
        <f t="shared" si="1"/>
        <v>18.983627608346708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206182</v>
      </c>
      <c r="L37" s="46">
        <v>0</v>
      </c>
      <c r="M37" s="46">
        <v>0</v>
      </c>
      <c r="N37" s="46">
        <f t="shared" si="4"/>
        <v>206182</v>
      </c>
      <c r="O37" s="47">
        <f t="shared" si="1"/>
        <v>66.190048154093091</v>
      </c>
      <c r="P37" s="9"/>
    </row>
    <row r="38" spans="1:119">
      <c r="A38" s="12"/>
      <c r="B38" s="25">
        <v>364</v>
      </c>
      <c r="C38" s="20" t="s">
        <v>82</v>
      </c>
      <c r="D38" s="46">
        <v>3350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3350</v>
      </c>
      <c r="O38" s="47">
        <f t="shared" si="1"/>
        <v>1.0754414125200642</v>
      </c>
      <c r="P38" s="9"/>
    </row>
    <row r="39" spans="1:119">
      <c r="A39" s="12"/>
      <c r="B39" s="25">
        <v>366</v>
      </c>
      <c r="C39" s="20" t="s">
        <v>46</v>
      </c>
      <c r="D39" s="46">
        <v>2274</v>
      </c>
      <c r="E39" s="46">
        <v>1434</v>
      </c>
      <c r="F39" s="46">
        <v>0</v>
      </c>
      <c r="G39" s="46">
        <v>1100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4808</v>
      </c>
      <c r="O39" s="47">
        <f t="shared" si="1"/>
        <v>1.5434991974317818</v>
      </c>
      <c r="P39" s="9"/>
    </row>
    <row r="40" spans="1:119">
      <c r="A40" s="12"/>
      <c r="B40" s="25">
        <v>368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252357</v>
      </c>
      <c r="L40" s="46">
        <v>0</v>
      </c>
      <c r="M40" s="46">
        <v>0</v>
      </c>
      <c r="N40" s="46">
        <f t="shared" si="4"/>
        <v>252357</v>
      </c>
      <c r="O40" s="47">
        <f t="shared" si="1"/>
        <v>81.013483146067415</v>
      </c>
      <c r="P40" s="9"/>
    </row>
    <row r="41" spans="1:119">
      <c r="A41" s="12"/>
      <c r="B41" s="25">
        <v>369.9</v>
      </c>
      <c r="C41" s="20" t="s">
        <v>48</v>
      </c>
      <c r="D41" s="46">
        <v>96047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583</v>
      </c>
      <c r="L41" s="46">
        <v>0</v>
      </c>
      <c r="M41" s="46">
        <v>0</v>
      </c>
      <c r="N41" s="46">
        <f t="shared" si="4"/>
        <v>96630</v>
      </c>
      <c r="O41" s="47">
        <f t="shared" si="1"/>
        <v>31.020866773675763</v>
      </c>
      <c r="P41" s="9"/>
    </row>
    <row r="42" spans="1:119" ht="15.75">
      <c r="A42" s="29" t="s">
        <v>34</v>
      </c>
      <c r="B42" s="30"/>
      <c r="C42" s="31"/>
      <c r="D42" s="32">
        <f t="shared" ref="D42:M42" si="9">SUM(D43:D44)</f>
        <v>100187</v>
      </c>
      <c r="E42" s="32">
        <f t="shared" si="9"/>
        <v>2300</v>
      </c>
      <c r="F42" s="32">
        <f t="shared" si="9"/>
        <v>135442</v>
      </c>
      <c r="G42" s="32">
        <f t="shared" si="9"/>
        <v>10000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247929</v>
      </c>
      <c r="O42" s="45">
        <f t="shared" si="1"/>
        <v>79.591974317817019</v>
      </c>
      <c r="P42" s="9"/>
    </row>
    <row r="43" spans="1:119">
      <c r="A43" s="12"/>
      <c r="B43" s="25">
        <v>381</v>
      </c>
      <c r="C43" s="20" t="s">
        <v>49</v>
      </c>
      <c r="D43" s="46">
        <v>2000</v>
      </c>
      <c r="E43" s="46">
        <v>2300</v>
      </c>
      <c r="F43" s="46">
        <v>135442</v>
      </c>
      <c r="G43" s="46">
        <v>10000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149742</v>
      </c>
      <c r="O43" s="47">
        <f t="shared" si="1"/>
        <v>48.071268057784913</v>
      </c>
      <c r="P43" s="9"/>
    </row>
    <row r="44" spans="1:119" ht="15.75" thickBot="1">
      <c r="A44" s="12"/>
      <c r="B44" s="25">
        <v>383</v>
      </c>
      <c r="C44" s="20" t="s">
        <v>72</v>
      </c>
      <c r="D44" s="46">
        <v>98187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98187</v>
      </c>
      <c r="O44" s="47">
        <f t="shared" si="1"/>
        <v>31.520706260032103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0">SUM(D5,D14,D19,D26,D32,D35,D42)</f>
        <v>2475138</v>
      </c>
      <c r="E45" s="15">
        <f t="shared" si="10"/>
        <v>60026</v>
      </c>
      <c r="F45" s="15">
        <f t="shared" si="10"/>
        <v>455613</v>
      </c>
      <c r="G45" s="15">
        <f t="shared" si="10"/>
        <v>530985</v>
      </c>
      <c r="H45" s="15">
        <f t="shared" si="10"/>
        <v>0</v>
      </c>
      <c r="I45" s="15">
        <f t="shared" si="10"/>
        <v>0</v>
      </c>
      <c r="J45" s="15">
        <f t="shared" si="10"/>
        <v>0</v>
      </c>
      <c r="K45" s="15">
        <f t="shared" si="10"/>
        <v>516551</v>
      </c>
      <c r="L45" s="15">
        <f t="shared" si="10"/>
        <v>0</v>
      </c>
      <c r="M45" s="15">
        <f t="shared" si="10"/>
        <v>0</v>
      </c>
      <c r="N45" s="15">
        <f t="shared" si="4"/>
        <v>4038313</v>
      </c>
      <c r="O45" s="38">
        <f t="shared" si="1"/>
        <v>1296.4086677367577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83</v>
      </c>
      <c r="M47" s="48"/>
      <c r="N47" s="48"/>
      <c r="O47" s="43">
        <v>3115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1594138</v>
      </c>
      <c r="E5" s="27">
        <f t="shared" si="0"/>
        <v>0</v>
      </c>
      <c r="F5" s="27">
        <f t="shared" si="0"/>
        <v>307860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1901998</v>
      </c>
      <c r="O5" s="33">
        <f t="shared" ref="O5:O48" si="1">(N5/O$50)</f>
        <v>613.94383473208518</v>
      </c>
      <c r="P5" s="6"/>
    </row>
    <row r="6" spans="1:133">
      <c r="A6" s="12"/>
      <c r="B6" s="25">
        <v>311</v>
      </c>
      <c r="C6" s="20" t="s">
        <v>2</v>
      </c>
      <c r="D6" s="46">
        <v>1058286</v>
      </c>
      <c r="E6" s="46">
        <v>0</v>
      </c>
      <c r="F6" s="46">
        <v>307860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1366146</v>
      </c>
      <c r="O6" s="47">
        <f t="shared" si="1"/>
        <v>440.97675919948352</v>
      </c>
      <c r="P6" s="9"/>
    </row>
    <row r="7" spans="1:133">
      <c r="A7" s="12"/>
      <c r="B7" s="25">
        <v>312.10000000000002</v>
      </c>
      <c r="C7" s="20" t="s">
        <v>10</v>
      </c>
      <c r="D7" s="46">
        <v>77678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77678</v>
      </c>
      <c r="O7" s="47">
        <f t="shared" si="1"/>
        <v>25.073595868302132</v>
      </c>
      <c r="P7" s="9"/>
    </row>
    <row r="8" spans="1:133">
      <c r="A8" s="12"/>
      <c r="B8" s="25">
        <v>312.52</v>
      </c>
      <c r="C8" s="20" t="s">
        <v>58</v>
      </c>
      <c r="D8" s="46">
        <v>32943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32943</v>
      </c>
      <c r="O8" s="47">
        <f t="shared" si="1"/>
        <v>10.633634602969657</v>
      </c>
      <c r="P8" s="9"/>
    </row>
    <row r="9" spans="1:133">
      <c r="A9" s="12"/>
      <c r="B9" s="25">
        <v>314.10000000000002</v>
      </c>
      <c r="C9" s="20" t="s">
        <v>11</v>
      </c>
      <c r="D9" s="46">
        <v>197392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197392</v>
      </c>
      <c r="O9" s="47">
        <f t="shared" si="1"/>
        <v>63.715945771465464</v>
      </c>
      <c r="P9" s="9"/>
    </row>
    <row r="10" spans="1:133">
      <c r="A10" s="12"/>
      <c r="B10" s="25">
        <v>314.3</v>
      </c>
      <c r="C10" s="20" t="s">
        <v>12</v>
      </c>
      <c r="D10" s="46">
        <v>48423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48423</v>
      </c>
      <c r="O10" s="47">
        <f t="shared" si="1"/>
        <v>15.630406714009037</v>
      </c>
      <c r="P10" s="9"/>
    </row>
    <row r="11" spans="1:133">
      <c r="A11" s="12"/>
      <c r="B11" s="25">
        <v>314.8</v>
      </c>
      <c r="C11" s="20" t="s">
        <v>13</v>
      </c>
      <c r="D11" s="46">
        <v>15343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15343</v>
      </c>
      <c r="O11" s="47">
        <f t="shared" si="1"/>
        <v>4.9525500322788893</v>
      </c>
      <c r="P11" s="9"/>
    </row>
    <row r="12" spans="1:133">
      <c r="A12" s="12"/>
      <c r="B12" s="25">
        <v>315</v>
      </c>
      <c r="C12" s="20" t="s">
        <v>14</v>
      </c>
      <c r="D12" s="46">
        <v>148137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148137</v>
      </c>
      <c r="O12" s="47">
        <f t="shared" si="1"/>
        <v>47.81697869593286</v>
      </c>
      <c r="P12" s="9"/>
    </row>
    <row r="13" spans="1:133">
      <c r="A13" s="12"/>
      <c r="B13" s="25">
        <v>316</v>
      </c>
      <c r="C13" s="20" t="s">
        <v>15</v>
      </c>
      <c r="D13" s="46">
        <v>15936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15936</v>
      </c>
      <c r="O13" s="47">
        <f t="shared" si="1"/>
        <v>5.1439638476436409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281359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281359</v>
      </c>
      <c r="O14" s="45">
        <f t="shared" si="1"/>
        <v>90.819561007101356</v>
      </c>
      <c r="P14" s="10"/>
    </row>
    <row r="15" spans="1:133">
      <c r="A15" s="12"/>
      <c r="B15" s="25">
        <v>322</v>
      </c>
      <c r="C15" s="20" t="s">
        <v>0</v>
      </c>
      <c r="D15" s="46">
        <v>57273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57273</v>
      </c>
      <c r="O15" s="47">
        <f t="shared" si="1"/>
        <v>18.487088444157521</v>
      </c>
      <c r="P15" s="9"/>
    </row>
    <row r="16" spans="1:133">
      <c r="A16" s="12"/>
      <c r="B16" s="25">
        <v>323.10000000000002</v>
      </c>
      <c r="C16" s="20" t="s">
        <v>17</v>
      </c>
      <c r="D16" s="46">
        <v>174417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174417</v>
      </c>
      <c r="O16" s="47">
        <f t="shared" si="1"/>
        <v>56.299870884441575</v>
      </c>
      <c r="P16" s="9"/>
    </row>
    <row r="17" spans="1:16">
      <c r="A17" s="12"/>
      <c r="B17" s="25">
        <v>323.7</v>
      </c>
      <c r="C17" s="20" t="s">
        <v>18</v>
      </c>
      <c r="D17" s="46">
        <v>42046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42046</v>
      </c>
      <c r="O17" s="47">
        <f t="shared" si="1"/>
        <v>13.57198192382182</v>
      </c>
      <c r="P17" s="9"/>
    </row>
    <row r="18" spans="1:16">
      <c r="A18" s="12"/>
      <c r="B18" s="25">
        <v>329</v>
      </c>
      <c r="C18" s="20" t="s">
        <v>20</v>
      </c>
      <c r="D18" s="46">
        <v>7623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7623</v>
      </c>
      <c r="O18" s="47">
        <f t="shared" si="1"/>
        <v>2.4606197546804389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245211</v>
      </c>
      <c r="E19" s="32">
        <f t="shared" si="5"/>
        <v>0</v>
      </c>
      <c r="F19" s="32">
        <f t="shared" si="5"/>
        <v>0</v>
      </c>
      <c r="G19" s="32">
        <f t="shared" si="5"/>
        <v>126146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371357</v>
      </c>
      <c r="O19" s="45">
        <f t="shared" si="1"/>
        <v>119.86991607488703</v>
      </c>
      <c r="P19" s="10"/>
    </row>
    <row r="20" spans="1:16">
      <c r="A20" s="12"/>
      <c r="B20" s="25">
        <v>334.2</v>
      </c>
      <c r="C20" s="20" t="s">
        <v>68</v>
      </c>
      <c r="D20" s="46">
        <v>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</v>
      </c>
      <c r="O20" s="47">
        <f t="shared" si="1"/>
        <v>0.32278889606197547</v>
      </c>
      <c r="P20" s="9"/>
    </row>
    <row r="21" spans="1:16">
      <c r="A21" s="12"/>
      <c r="B21" s="25">
        <v>334.9</v>
      </c>
      <c r="C21" s="20" t="s">
        <v>69</v>
      </c>
      <c r="D21" s="46">
        <v>551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551</v>
      </c>
      <c r="O21" s="47">
        <f t="shared" si="1"/>
        <v>0.17785668173014849</v>
      </c>
      <c r="P21" s="9"/>
    </row>
    <row r="22" spans="1:16">
      <c r="A22" s="12"/>
      <c r="B22" s="25">
        <v>335.12</v>
      </c>
      <c r="C22" s="20" t="s">
        <v>24</v>
      </c>
      <c r="D22" s="46">
        <v>72544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72544</v>
      </c>
      <c r="O22" s="47">
        <f t="shared" si="1"/>
        <v>23.416397675919949</v>
      </c>
      <c r="P22" s="9"/>
    </row>
    <row r="23" spans="1:16">
      <c r="A23" s="12"/>
      <c r="B23" s="25">
        <v>335.15</v>
      </c>
      <c r="C23" s="20" t="s">
        <v>25</v>
      </c>
      <c r="D23" s="46">
        <v>3860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3860</v>
      </c>
      <c r="O23" s="47">
        <f t="shared" si="1"/>
        <v>1.2459651387992252</v>
      </c>
      <c r="P23" s="9"/>
    </row>
    <row r="24" spans="1:16">
      <c r="A24" s="12"/>
      <c r="B24" s="25">
        <v>335.18</v>
      </c>
      <c r="C24" s="20" t="s">
        <v>26</v>
      </c>
      <c r="D24" s="46">
        <v>143625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143625</v>
      </c>
      <c r="O24" s="47">
        <f t="shared" si="1"/>
        <v>46.360555196901224</v>
      </c>
      <c r="P24" s="9"/>
    </row>
    <row r="25" spans="1:16">
      <c r="A25" s="12"/>
      <c r="B25" s="25">
        <v>337.9</v>
      </c>
      <c r="C25" s="20" t="s">
        <v>61</v>
      </c>
      <c r="D25" s="46">
        <v>0</v>
      </c>
      <c r="E25" s="46">
        <v>0</v>
      </c>
      <c r="F25" s="46">
        <v>0</v>
      </c>
      <c r="G25" s="46">
        <v>126146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126146</v>
      </c>
      <c r="O25" s="47">
        <f t="shared" si="1"/>
        <v>40.718528082633959</v>
      </c>
      <c r="P25" s="9"/>
    </row>
    <row r="26" spans="1:16">
      <c r="A26" s="12"/>
      <c r="B26" s="25">
        <v>338</v>
      </c>
      <c r="C26" s="20" t="s">
        <v>27</v>
      </c>
      <c r="D26" s="46">
        <v>23631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23631</v>
      </c>
      <c r="O26" s="47">
        <f t="shared" si="1"/>
        <v>7.6278244028405426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SUM(D28:D33)</f>
        <v>20755</v>
      </c>
      <c r="E27" s="32">
        <f t="shared" si="6"/>
        <v>55172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75927</v>
      </c>
      <c r="O27" s="45">
        <f t="shared" si="1"/>
        <v>24.508392511297611</v>
      </c>
      <c r="P27" s="10"/>
    </row>
    <row r="28" spans="1:16">
      <c r="A28" s="12"/>
      <c r="B28" s="25">
        <v>342.1</v>
      </c>
      <c r="C28" s="20" t="s">
        <v>35</v>
      </c>
      <c r="D28" s="46">
        <v>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30</v>
      </c>
      <c r="O28" s="47">
        <f t="shared" si="1"/>
        <v>9.6836668818592632E-3</v>
      </c>
      <c r="P28" s="9"/>
    </row>
    <row r="29" spans="1:16">
      <c r="A29" s="12"/>
      <c r="B29" s="25">
        <v>342.5</v>
      </c>
      <c r="C29" s="20" t="s">
        <v>65</v>
      </c>
      <c r="D29" s="46">
        <v>200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200</v>
      </c>
      <c r="O29" s="47">
        <f t="shared" si="1"/>
        <v>6.4557779212395097E-2</v>
      </c>
      <c r="P29" s="9"/>
    </row>
    <row r="30" spans="1:16">
      <c r="A30" s="12"/>
      <c r="B30" s="25">
        <v>343.5</v>
      </c>
      <c r="C30" s="20" t="s">
        <v>36</v>
      </c>
      <c r="D30" s="46">
        <v>0</v>
      </c>
      <c r="E30" s="46">
        <v>55172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55172</v>
      </c>
      <c r="O30" s="47">
        <f t="shared" si="1"/>
        <v>17.80890897353131</v>
      </c>
      <c r="P30" s="9"/>
    </row>
    <row r="31" spans="1:16">
      <c r="A31" s="12"/>
      <c r="B31" s="25">
        <v>347.4</v>
      </c>
      <c r="C31" s="20" t="s">
        <v>37</v>
      </c>
      <c r="D31" s="46">
        <v>10900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10900</v>
      </c>
      <c r="O31" s="47">
        <f t="shared" si="1"/>
        <v>3.5183989670755325</v>
      </c>
      <c r="P31" s="9"/>
    </row>
    <row r="32" spans="1:16">
      <c r="A32" s="12"/>
      <c r="B32" s="25">
        <v>347.5</v>
      </c>
      <c r="C32" s="20" t="s">
        <v>38</v>
      </c>
      <c r="D32" s="46">
        <v>9575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9575</v>
      </c>
      <c r="O32" s="47">
        <f t="shared" si="1"/>
        <v>3.0907036797934153</v>
      </c>
      <c r="P32" s="9"/>
    </row>
    <row r="33" spans="1:119">
      <c r="A33" s="12"/>
      <c r="B33" s="25">
        <v>349</v>
      </c>
      <c r="C33" s="20" t="s">
        <v>70</v>
      </c>
      <c r="D33" s="46">
        <v>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50</v>
      </c>
      <c r="O33" s="47">
        <f t="shared" si="1"/>
        <v>1.6139444803098774E-2</v>
      </c>
      <c r="P33" s="9"/>
    </row>
    <row r="34" spans="1:119" ht="15.75">
      <c r="A34" s="29" t="s">
        <v>33</v>
      </c>
      <c r="B34" s="30"/>
      <c r="C34" s="31"/>
      <c r="D34" s="32">
        <f t="shared" ref="D34:M34" si="8">SUM(D35:D36)</f>
        <v>17501</v>
      </c>
      <c r="E34" s="32">
        <f t="shared" si="8"/>
        <v>450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17951</v>
      </c>
      <c r="O34" s="45">
        <f t="shared" si="1"/>
        <v>5.794383473208522</v>
      </c>
      <c r="P34" s="10"/>
    </row>
    <row r="35" spans="1:119">
      <c r="A35" s="13"/>
      <c r="B35" s="39">
        <v>351.5</v>
      </c>
      <c r="C35" s="21" t="s">
        <v>41</v>
      </c>
      <c r="D35" s="46">
        <v>11366</v>
      </c>
      <c r="E35" s="46">
        <v>450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11816</v>
      </c>
      <c r="O35" s="47">
        <f t="shared" si="1"/>
        <v>3.8140735958683023</v>
      </c>
      <c r="P35" s="9"/>
    </row>
    <row r="36" spans="1:119">
      <c r="A36" s="13"/>
      <c r="B36" s="39">
        <v>354</v>
      </c>
      <c r="C36" s="21" t="s">
        <v>71</v>
      </c>
      <c r="D36" s="46">
        <v>6135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6135</v>
      </c>
      <c r="O36" s="47">
        <f t="shared" si="1"/>
        <v>1.9803098773402195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SUM(D38:D44)</f>
        <v>28011</v>
      </c>
      <c r="E37" s="32">
        <f t="shared" si="9"/>
        <v>1887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584687</v>
      </c>
      <c r="L37" s="32">
        <f t="shared" si="9"/>
        <v>0</v>
      </c>
      <c r="M37" s="32">
        <f t="shared" si="9"/>
        <v>0</v>
      </c>
      <c r="N37" s="32">
        <f>SUM(D37:M37)</f>
        <v>614585</v>
      </c>
      <c r="O37" s="45">
        <f t="shared" si="1"/>
        <v>198.3812136862492</v>
      </c>
      <c r="P37" s="10"/>
    </row>
    <row r="38" spans="1:119">
      <c r="A38" s="12"/>
      <c r="B38" s="25">
        <v>361.1</v>
      </c>
      <c r="C38" s="20" t="s">
        <v>42</v>
      </c>
      <c r="D38" s="46">
        <v>3199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3199</v>
      </c>
      <c r="O38" s="47">
        <f t="shared" si="1"/>
        <v>1.0326016785022596</v>
      </c>
      <c r="P38" s="9"/>
    </row>
    <row r="39" spans="1:119">
      <c r="A39" s="12"/>
      <c r="B39" s="25">
        <v>361.2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55886</v>
      </c>
      <c r="L39" s="46">
        <v>0</v>
      </c>
      <c r="M39" s="46">
        <v>0</v>
      </c>
      <c r="N39" s="46">
        <f t="shared" ref="N39:N44" si="10">SUM(D39:M39)</f>
        <v>55886</v>
      </c>
      <c r="O39" s="47">
        <f t="shared" si="1"/>
        <v>18.03938024531956</v>
      </c>
      <c r="P39" s="9"/>
    </row>
    <row r="40" spans="1:119">
      <c r="A40" s="12"/>
      <c r="B40" s="25">
        <v>361.3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301740</v>
      </c>
      <c r="L40" s="46">
        <v>0</v>
      </c>
      <c r="M40" s="46">
        <v>0</v>
      </c>
      <c r="N40" s="46">
        <f t="shared" si="10"/>
        <v>301740</v>
      </c>
      <c r="O40" s="47">
        <f t="shared" si="1"/>
        <v>97.398321497740483</v>
      </c>
      <c r="P40" s="9"/>
    </row>
    <row r="41" spans="1:119">
      <c r="A41" s="12"/>
      <c r="B41" s="25">
        <v>364</v>
      </c>
      <c r="C41" s="20" t="s">
        <v>45</v>
      </c>
      <c r="D41" s="46">
        <v>500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500</v>
      </c>
      <c r="O41" s="47">
        <f t="shared" si="1"/>
        <v>0.16139444803098774</v>
      </c>
      <c r="P41" s="9"/>
    </row>
    <row r="42" spans="1:119">
      <c r="A42" s="12"/>
      <c r="B42" s="25">
        <v>366</v>
      </c>
      <c r="C42" s="20" t="s">
        <v>46</v>
      </c>
      <c r="D42" s="46">
        <v>11887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11887</v>
      </c>
      <c r="O42" s="47">
        <f t="shared" si="1"/>
        <v>3.8369916074887023</v>
      </c>
      <c r="P42" s="9"/>
    </row>
    <row r="43" spans="1:119">
      <c r="A43" s="12"/>
      <c r="B43" s="25">
        <v>368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227061</v>
      </c>
      <c r="L43" s="46">
        <v>0</v>
      </c>
      <c r="M43" s="46">
        <v>0</v>
      </c>
      <c r="N43" s="46">
        <f t="shared" si="10"/>
        <v>227061</v>
      </c>
      <c r="O43" s="47">
        <f t="shared" si="1"/>
        <v>73.292769528728215</v>
      </c>
      <c r="P43" s="9"/>
    </row>
    <row r="44" spans="1:119">
      <c r="A44" s="12"/>
      <c r="B44" s="25">
        <v>369.9</v>
      </c>
      <c r="C44" s="20" t="s">
        <v>48</v>
      </c>
      <c r="D44" s="46">
        <v>12425</v>
      </c>
      <c r="E44" s="46">
        <v>1887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14312</v>
      </c>
      <c r="O44" s="47">
        <f t="shared" si="1"/>
        <v>4.6197546804389926</v>
      </c>
      <c r="P44" s="9"/>
    </row>
    <row r="45" spans="1:119" ht="15.75">
      <c r="A45" s="29" t="s">
        <v>34</v>
      </c>
      <c r="B45" s="30"/>
      <c r="C45" s="31"/>
      <c r="D45" s="32">
        <f t="shared" ref="D45:M45" si="11">SUM(D46:D47)</f>
        <v>45767</v>
      </c>
      <c r="E45" s="32">
        <f t="shared" si="11"/>
        <v>0</v>
      </c>
      <c r="F45" s="32">
        <f t="shared" si="11"/>
        <v>132671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178438</v>
      </c>
      <c r="O45" s="45">
        <f t="shared" si="1"/>
        <v>57.597805035506781</v>
      </c>
      <c r="P45" s="9"/>
    </row>
    <row r="46" spans="1:119">
      <c r="A46" s="12"/>
      <c r="B46" s="25">
        <v>381</v>
      </c>
      <c r="C46" s="20" t="s">
        <v>49</v>
      </c>
      <c r="D46" s="46">
        <v>0</v>
      </c>
      <c r="E46" s="46">
        <v>0</v>
      </c>
      <c r="F46" s="46">
        <v>132671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132671</v>
      </c>
      <c r="O46" s="47">
        <f t="shared" si="1"/>
        <v>42.824725629438348</v>
      </c>
      <c r="P46" s="9"/>
    </row>
    <row r="47" spans="1:119" ht="15.75" thickBot="1">
      <c r="A47" s="12"/>
      <c r="B47" s="25">
        <v>383</v>
      </c>
      <c r="C47" s="20" t="s">
        <v>72</v>
      </c>
      <c r="D47" s="46">
        <v>45767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45767</v>
      </c>
      <c r="O47" s="47">
        <f t="shared" si="1"/>
        <v>14.773079406068431</v>
      </c>
      <c r="P47" s="9"/>
    </row>
    <row r="48" spans="1:119" ht="16.5" thickBot="1">
      <c r="A48" s="14" t="s">
        <v>39</v>
      </c>
      <c r="B48" s="23"/>
      <c r="C48" s="22"/>
      <c r="D48" s="15">
        <f t="shared" ref="D48:M48" si="12">SUM(D5,D14,D19,D27,D34,D37,D45)</f>
        <v>2232742</v>
      </c>
      <c r="E48" s="15">
        <f t="shared" si="12"/>
        <v>57509</v>
      </c>
      <c r="F48" s="15">
        <f t="shared" si="12"/>
        <v>440531</v>
      </c>
      <c r="G48" s="15">
        <f t="shared" si="12"/>
        <v>126146</v>
      </c>
      <c r="H48" s="15">
        <f t="shared" si="12"/>
        <v>0</v>
      </c>
      <c r="I48" s="15">
        <f t="shared" si="12"/>
        <v>0</v>
      </c>
      <c r="J48" s="15">
        <f t="shared" si="12"/>
        <v>0</v>
      </c>
      <c r="K48" s="15">
        <f t="shared" si="12"/>
        <v>584687</v>
      </c>
      <c r="L48" s="15">
        <f t="shared" si="12"/>
        <v>0</v>
      </c>
      <c r="M48" s="15">
        <f t="shared" si="12"/>
        <v>0</v>
      </c>
      <c r="N48" s="15">
        <f>SUM(D48:M48)</f>
        <v>3441615</v>
      </c>
      <c r="O48" s="38">
        <f t="shared" si="1"/>
        <v>1110.9151065203357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73</v>
      </c>
      <c r="M50" s="48"/>
      <c r="N50" s="48"/>
      <c r="O50" s="43">
        <v>3098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1496938</v>
      </c>
      <c r="E5" s="27">
        <f t="shared" si="0"/>
        <v>0</v>
      </c>
      <c r="F5" s="27">
        <f t="shared" si="0"/>
        <v>330407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1827345</v>
      </c>
      <c r="O5" s="33">
        <f t="shared" ref="O5:O44" si="1">(N5/O$46)</f>
        <v>588.51690821256034</v>
      </c>
      <c r="P5" s="6"/>
    </row>
    <row r="6" spans="1:133">
      <c r="A6" s="12"/>
      <c r="B6" s="25">
        <v>311</v>
      </c>
      <c r="C6" s="20" t="s">
        <v>2</v>
      </c>
      <c r="D6" s="46">
        <v>953948</v>
      </c>
      <c r="E6" s="46">
        <v>0</v>
      </c>
      <c r="F6" s="46">
        <v>330407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1284355</v>
      </c>
      <c r="O6" s="47">
        <f t="shared" si="1"/>
        <v>413.64090177133653</v>
      </c>
      <c r="P6" s="9"/>
    </row>
    <row r="7" spans="1:133">
      <c r="A7" s="12"/>
      <c r="B7" s="25">
        <v>312.10000000000002</v>
      </c>
      <c r="C7" s="20" t="s">
        <v>10</v>
      </c>
      <c r="D7" s="46">
        <v>77486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77486</v>
      </c>
      <c r="O7" s="47">
        <f t="shared" si="1"/>
        <v>24.955233494363931</v>
      </c>
      <c r="P7" s="9"/>
    </row>
    <row r="8" spans="1:133">
      <c r="A8" s="12"/>
      <c r="B8" s="25">
        <v>312.52</v>
      </c>
      <c r="C8" s="20" t="s">
        <v>58</v>
      </c>
      <c r="D8" s="46">
        <v>33669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33669</v>
      </c>
      <c r="O8" s="47">
        <f t="shared" si="1"/>
        <v>10.843478260869565</v>
      </c>
      <c r="P8" s="9"/>
    </row>
    <row r="9" spans="1:133">
      <c r="A9" s="12"/>
      <c r="B9" s="25">
        <v>314.10000000000002</v>
      </c>
      <c r="C9" s="20" t="s">
        <v>11</v>
      </c>
      <c r="D9" s="46">
        <v>200390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200390</v>
      </c>
      <c r="O9" s="47">
        <f t="shared" si="1"/>
        <v>64.537842190016107</v>
      </c>
      <c r="P9" s="9"/>
    </row>
    <row r="10" spans="1:133">
      <c r="A10" s="12"/>
      <c r="B10" s="25">
        <v>314.3</v>
      </c>
      <c r="C10" s="20" t="s">
        <v>12</v>
      </c>
      <c r="D10" s="46">
        <v>44626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44626</v>
      </c>
      <c r="O10" s="47">
        <f t="shared" si="1"/>
        <v>14.372302737520128</v>
      </c>
      <c r="P10" s="9"/>
    </row>
    <row r="11" spans="1:133">
      <c r="A11" s="12"/>
      <c r="B11" s="25">
        <v>314.8</v>
      </c>
      <c r="C11" s="20" t="s">
        <v>13</v>
      </c>
      <c r="D11" s="46">
        <v>14333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14333</v>
      </c>
      <c r="O11" s="47">
        <f t="shared" si="1"/>
        <v>4.6161030595813202</v>
      </c>
      <c r="P11" s="9"/>
    </row>
    <row r="12" spans="1:133">
      <c r="A12" s="12"/>
      <c r="B12" s="25">
        <v>315</v>
      </c>
      <c r="C12" s="20" t="s">
        <v>14</v>
      </c>
      <c r="D12" s="46">
        <v>157076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157076</v>
      </c>
      <c r="O12" s="47">
        <f t="shared" si="1"/>
        <v>50.588083735909819</v>
      </c>
      <c r="P12" s="9"/>
    </row>
    <row r="13" spans="1:133">
      <c r="A13" s="12"/>
      <c r="B13" s="25">
        <v>316</v>
      </c>
      <c r="C13" s="20" t="s">
        <v>15</v>
      </c>
      <c r="D13" s="46">
        <v>15410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15410</v>
      </c>
      <c r="O13" s="47">
        <f t="shared" si="1"/>
        <v>4.9629629629629628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304354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5" si="4">SUM(D14:M14)</f>
        <v>304354</v>
      </c>
      <c r="O14" s="45">
        <f t="shared" si="1"/>
        <v>98.020611916264087</v>
      </c>
      <c r="P14" s="10"/>
    </row>
    <row r="15" spans="1:133">
      <c r="A15" s="12"/>
      <c r="B15" s="25">
        <v>322</v>
      </c>
      <c r="C15" s="20" t="s">
        <v>0</v>
      </c>
      <c r="D15" s="46">
        <v>63766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63766</v>
      </c>
      <c r="O15" s="47">
        <f t="shared" si="1"/>
        <v>20.536553945249597</v>
      </c>
      <c r="P15" s="9"/>
    </row>
    <row r="16" spans="1:133">
      <c r="A16" s="12"/>
      <c r="B16" s="25">
        <v>323.10000000000002</v>
      </c>
      <c r="C16" s="20" t="s">
        <v>17</v>
      </c>
      <c r="D16" s="46">
        <v>189737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189737</v>
      </c>
      <c r="O16" s="47">
        <f t="shared" si="1"/>
        <v>61.10692431561997</v>
      </c>
      <c r="P16" s="9"/>
    </row>
    <row r="17" spans="1:16">
      <c r="A17" s="12"/>
      <c r="B17" s="25">
        <v>323.7</v>
      </c>
      <c r="C17" s="20" t="s">
        <v>18</v>
      </c>
      <c r="D17" s="46">
        <v>48851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48851</v>
      </c>
      <c r="O17" s="47">
        <f t="shared" si="1"/>
        <v>15.733011272141708</v>
      </c>
      <c r="P17" s="9"/>
    </row>
    <row r="18" spans="1:16">
      <c r="A18" s="12"/>
      <c r="B18" s="25">
        <v>329</v>
      </c>
      <c r="C18" s="20" t="s">
        <v>20</v>
      </c>
      <c r="D18" s="46">
        <v>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2000</v>
      </c>
      <c r="O18" s="47">
        <f t="shared" si="1"/>
        <v>0.64412238325281801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272718</v>
      </c>
      <c r="E19" s="32">
        <f t="shared" si="5"/>
        <v>0</v>
      </c>
      <c r="F19" s="32">
        <f t="shared" si="5"/>
        <v>0</v>
      </c>
      <c r="G19" s="32">
        <f t="shared" si="5"/>
        <v>490353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763071</v>
      </c>
      <c r="O19" s="45">
        <f t="shared" si="1"/>
        <v>245.75555555555556</v>
      </c>
      <c r="P19" s="10"/>
    </row>
    <row r="20" spans="1:16">
      <c r="A20" s="12"/>
      <c r="B20" s="25">
        <v>331.9</v>
      </c>
      <c r="C20" s="20" t="s">
        <v>22</v>
      </c>
      <c r="D20" s="46">
        <v>16317</v>
      </c>
      <c r="E20" s="46">
        <v>0</v>
      </c>
      <c r="F20" s="46">
        <v>0</v>
      </c>
      <c r="G20" s="46">
        <v>490353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506670</v>
      </c>
      <c r="O20" s="47">
        <f t="shared" si="1"/>
        <v>163.17874396135267</v>
      </c>
      <c r="P20" s="9"/>
    </row>
    <row r="21" spans="1:16">
      <c r="A21" s="12"/>
      <c r="B21" s="25">
        <v>334.36</v>
      </c>
      <c r="C21" s="20" t="s">
        <v>23</v>
      </c>
      <c r="D21" s="46">
        <v>10657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10657</v>
      </c>
      <c r="O21" s="47">
        <f t="shared" si="1"/>
        <v>3.432206119162641</v>
      </c>
      <c r="P21" s="9"/>
    </row>
    <row r="22" spans="1:16">
      <c r="A22" s="12"/>
      <c r="B22" s="25">
        <v>335.12</v>
      </c>
      <c r="C22" s="20" t="s">
        <v>24</v>
      </c>
      <c r="D22" s="46">
        <v>72471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72471</v>
      </c>
      <c r="O22" s="47">
        <f t="shared" si="1"/>
        <v>23.340096618357489</v>
      </c>
      <c r="P22" s="9"/>
    </row>
    <row r="23" spans="1:16">
      <c r="A23" s="12"/>
      <c r="B23" s="25">
        <v>335.15</v>
      </c>
      <c r="C23" s="20" t="s">
        <v>25</v>
      </c>
      <c r="D23" s="46">
        <v>3475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3475</v>
      </c>
      <c r="O23" s="47">
        <f t="shared" si="1"/>
        <v>1.1191626409017714</v>
      </c>
      <c r="P23" s="9"/>
    </row>
    <row r="24" spans="1:16">
      <c r="A24" s="12"/>
      <c r="B24" s="25">
        <v>335.18</v>
      </c>
      <c r="C24" s="20" t="s">
        <v>26</v>
      </c>
      <c r="D24" s="46">
        <v>145349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145349</v>
      </c>
      <c r="O24" s="47">
        <f t="shared" si="1"/>
        <v>46.811272141706922</v>
      </c>
      <c r="P24" s="9"/>
    </row>
    <row r="25" spans="1:16">
      <c r="A25" s="12"/>
      <c r="B25" s="25">
        <v>337.9</v>
      </c>
      <c r="C25" s="20" t="s">
        <v>61</v>
      </c>
      <c r="D25" s="46">
        <v>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1000</v>
      </c>
      <c r="O25" s="47">
        <f t="shared" si="1"/>
        <v>0.322061191626409</v>
      </c>
      <c r="P25" s="9"/>
    </row>
    <row r="26" spans="1:16">
      <c r="A26" s="12"/>
      <c r="B26" s="25">
        <v>338</v>
      </c>
      <c r="C26" s="20" t="s">
        <v>27</v>
      </c>
      <c r="D26" s="46">
        <v>23449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23449</v>
      </c>
      <c r="O26" s="47">
        <f t="shared" si="1"/>
        <v>7.5520128824476647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SUM(D28:D31)</f>
        <v>6690</v>
      </c>
      <c r="E27" s="32">
        <f t="shared" si="6"/>
        <v>54425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61115</v>
      </c>
      <c r="O27" s="45">
        <f t="shared" si="1"/>
        <v>19.682769726247987</v>
      </c>
      <c r="P27" s="10"/>
    </row>
    <row r="28" spans="1:16">
      <c r="A28" s="12"/>
      <c r="B28" s="25">
        <v>342.1</v>
      </c>
      <c r="C28" s="20" t="s">
        <v>35</v>
      </c>
      <c r="D28" s="46">
        <v>170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170</v>
      </c>
      <c r="O28" s="47">
        <f t="shared" si="1"/>
        <v>5.4750402576489533E-2</v>
      </c>
      <c r="P28" s="9"/>
    </row>
    <row r="29" spans="1:16">
      <c r="A29" s="12"/>
      <c r="B29" s="25">
        <v>342.5</v>
      </c>
      <c r="C29" s="20" t="s">
        <v>65</v>
      </c>
      <c r="D29" s="46">
        <v>1250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1250</v>
      </c>
      <c r="O29" s="47">
        <f t="shared" si="1"/>
        <v>0.40257648953301128</v>
      </c>
      <c r="P29" s="9"/>
    </row>
    <row r="30" spans="1:16">
      <c r="A30" s="12"/>
      <c r="B30" s="25">
        <v>343.5</v>
      </c>
      <c r="C30" s="20" t="s">
        <v>36</v>
      </c>
      <c r="D30" s="46">
        <v>0</v>
      </c>
      <c r="E30" s="46">
        <v>54425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54425</v>
      </c>
      <c r="O30" s="47">
        <f t="shared" si="1"/>
        <v>17.52818035426731</v>
      </c>
      <c r="P30" s="9"/>
    </row>
    <row r="31" spans="1:16">
      <c r="A31" s="12"/>
      <c r="B31" s="25">
        <v>347.5</v>
      </c>
      <c r="C31" s="20" t="s">
        <v>38</v>
      </c>
      <c r="D31" s="46">
        <v>5270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5270</v>
      </c>
      <c r="O31" s="47">
        <f t="shared" si="1"/>
        <v>1.6972624798711755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SUM(D33:D33)</f>
        <v>16954</v>
      </c>
      <c r="E32" s="32">
        <f t="shared" si="7"/>
        <v>924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17878</v>
      </c>
      <c r="O32" s="45">
        <f t="shared" si="1"/>
        <v>5.7578099838969408</v>
      </c>
      <c r="P32" s="10"/>
    </row>
    <row r="33" spans="1:119">
      <c r="A33" s="13"/>
      <c r="B33" s="39">
        <v>351.5</v>
      </c>
      <c r="C33" s="21" t="s">
        <v>41</v>
      </c>
      <c r="D33" s="46">
        <v>16954</v>
      </c>
      <c r="E33" s="46">
        <v>924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17878</v>
      </c>
      <c r="O33" s="47">
        <f t="shared" si="1"/>
        <v>5.7578099838969408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SUM(D35:D41)</f>
        <v>50336</v>
      </c>
      <c r="E34" s="32">
        <f t="shared" si="8"/>
        <v>887</v>
      </c>
      <c r="F34" s="32">
        <f t="shared" si="8"/>
        <v>0</v>
      </c>
      <c r="G34" s="32">
        <f t="shared" si="8"/>
        <v>136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310144</v>
      </c>
      <c r="L34" s="32">
        <f t="shared" si="8"/>
        <v>0</v>
      </c>
      <c r="M34" s="32">
        <f t="shared" si="8"/>
        <v>0</v>
      </c>
      <c r="N34" s="32">
        <f t="shared" si="4"/>
        <v>361503</v>
      </c>
      <c r="O34" s="45">
        <f t="shared" si="1"/>
        <v>116.42608695652174</v>
      </c>
      <c r="P34" s="10"/>
    </row>
    <row r="35" spans="1:119">
      <c r="A35" s="12"/>
      <c r="B35" s="25">
        <v>361.1</v>
      </c>
      <c r="C35" s="20" t="s">
        <v>42</v>
      </c>
      <c r="D35" s="46">
        <v>1761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1761</v>
      </c>
      <c r="O35" s="47">
        <f t="shared" si="1"/>
        <v>0.56714975845410631</v>
      </c>
      <c r="P35" s="9"/>
    </row>
    <row r="36" spans="1:119">
      <c r="A36" s="12"/>
      <c r="B36" s="25">
        <v>361.2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45770</v>
      </c>
      <c r="L36" s="46">
        <v>0</v>
      </c>
      <c r="M36" s="46">
        <v>0</v>
      </c>
      <c r="N36" s="46">
        <f t="shared" ref="N36:N41" si="9">SUM(D36:M36)</f>
        <v>45770</v>
      </c>
      <c r="O36" s="47">
        <f t="shared" si="1"/>
        <v>14.74074074074074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-3650</v>
      </c>
      <c r="L37" s="46">
        <v>0</v>
      </c>
      <c r="M37" s="46">
        <v>0</v>
      </c>
      <c r="N37" s="46">
        <f t="shared" si="9"/>
        <v>-3650</v>
      </c>
      <c r="O37" s="47">
        <f t="shared" si="1"/>
        <v>-1.1755233494363928</v>
      </c>
      <c r="P37" s="9"/>
    </row>
    <row r="38" spans="1:119">
      <c r="A38" s="12"/>
      <c r="B38" s="25">
        <v>364</v>
      </c>
      <c r="C38" s="20" t="s">
        <v>45</v>
      </c>
      <c r="D38" s="46">
        <v>0</v>
      </c>
      <c r="E38" s="46">
        <v>0</v>
      </c>
      <c r="F38" s="46">
        <v>0</v>
      </c>
      <c r="G38" s="46">
        <v>136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136</v>
      </c>
      <c r="O38" s="47">
        <f t="shared" si="1"/>
        <v>4.3800322061191624E-2</v>
      </c>
      <c r="P38" s="9"/>
    </row>
    <row r="39" spans="1:119">
      <c r="A39" s="12"/>
      <c r="B39" s="25">
        <v>366</v>
      </c>
      <c r="C39" s="20" t="s">
        <v>46</v>
      </c>
      <c r="D39" s="46">
        <v>1408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1408</v>
      </c>
      <c r="O39" s="47">
        <f t="shared" si="1"/>
        <v>0.45346215780998389</v>
      </c>
      <c r="P39" s="9"/>
    </row>
    <row r="40" spans="1:119">
      <c r="A40" s="12"/>
      <c r="B40" s="25">
        <v>368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268024</v>
      </c>
      <c r="L40" s="46">
        <v>0</v>
      </c>
      <c r="M40" s="46">
        <v>0</v>
      </c>
      <c r="N40" s="46">
        <f t="shared" si="9"/>
        <v>268024</v>
      </c>
      <c r="O40" s="47">
        <f t="shared" si="1"/>
        <v>86.320128824476654</v>
      </c>
      <c r="P40" s="9"/>
    </row>
    <row r="41" spans="1:119">
      <c r="A41" s="12"/>
      <c r="B41" s="25">
        <v>369.9</v>
      </c>
      <c r="C41" s="20" t="s">
        <v>48</v>
      </c>
      <c r="D41" s="46">
        <v>47167</v>
      </c>
      <c r="E41" s="46">
        <v>887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48054</v>
      </c>
      <c r="O41" s="47">
        <f t="shared" si="1"/>
        <v>15.476328502415459</v>
      </c>
      <c r="P41" s="9"/>
    </row>
    <row r="42" spans="1:119" ht="15.75">
      <c r="A42" s="29" t="s">
        <v>34</v>
      </c>
      <c r="B42" s="30"/>
      <c r="C42" s="31"/>
      <c r="D42" s="32">
        <f t="shared" ref="D42:M42" si="10">SUM(D43:D43)</f>
        <v>0</v>
      </c>
      <c r="E42" s="32">
        <f t="shared" si="10"/>
        <v>0</v>
      </c>
      <c r="F42" s="32">
        <f t="shared" si="10"/>
        <v>132007</v>
      </c>
      <c r="G42" s="32">
        <f t="shared" si="10"/>
        <v>20407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152414</v>
      </c>
      <c r="O42" s="45">
        <f t="shared" si="1"/>
        <v>49.086634460547501</v>
      </c>
      <c r="P42" s="9"/>
    </row>
    <row r="43" spans="1:119" ht="15.75" thickBot="1">
      <c r="A43" s="12"/>
      <c r="B43" s="25">
        <v>381</v>
      </c>
      <c r="C43" s="20" t="s">
        <v>49</v>
      </c>
      <c r="D43" s="46">
        <v>0</v>
      </c>
      <c r="E43" s="46">
        <v>0</v>
      </c>
      <c r="F43" s="46">
        <v>132007</v>
      </c>
      <c r="G43" s="46">
        <v>20407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152414</v>
      </c>
      <c r="O43" s="47">
        <f t="shared" si="1"/>
        <v>49.086634460547501</v>
      </c>
      <c r="P43" s="9"/>
    </row>
    <row r="44" spans="1:119" ht="16.5" thickBot="1">
      <c r="A44" s="14" t="s">
        <v>39</v>
      </c>
      <c r="B44" s="23"/>
      <c r="C44" s="22"/>
      <c r="D44" s="15">
        <f t="shared" ref="D44:M44" si="11">SUM(D5,D14,D19,D27,D32,D34,D42)</f>
        <v>2147990</v>
      </c>
      <c r="E44" s="15">
        <f t="shared" si="11"/>
        <v>56236</v>
      </c>
      <c r="F44" s="15">
        <f t="shared" si="11"/>
        <v>462414</v>
      </c>
      <c r="G44" s="15">
        <f t="shared" si="11"/>
        <v>510896</v>
      </c>
      <c r="H44" s="15">
        <f t="shared" si="11"/>
        <v>0</v>
      </c>
      <c r="I44" s="15">
        <f t="shared" si="11"/>
        <v>0</v>
      </c>
      <c r="J44" s="15">
        <f t="shared" si="11"/>
        <v>0</v>
      </c>
      <c r="K44" s="15">
        <f t="shared" si="11"/>
        <v>310144</v>
      </c>
      <c r="L44" s="15">
        <f t="shared" si="11"/>
        <v>0</v>
      </c>
      <c r="M44" s="15">
        <f t="shared" si="11"/>
        <v>0</v>
      </c>
      <c r="N44" s="15">
        <f>SUM(D44:M44)</f>
        <v>3487680</v>
      </c>
      <c r="O44" s="38">
        <f t="shared" si="1"/>
        <v>1123.2463768115942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66</v>
      </c>
      <c r="M46" s="48"/>
      <c r="N46" s="48"/>
      <c r="O46" s="43">
        <v>3105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1485026</v>
      </c>
      <c r="E5" s="27">
        <f t="shared" si="0"/>
        <v>0</v>
      </c>
      <c r="F5" s="27">
        <f t="shared" si="0"/>
        <v>284286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1769312</v>
      </c>
      <c r="O5" s="33">
        <f t="shared" ref="O5:O43" si="1">(N5/O$45)</f>
        <v>570.56175427281516</v>
      </c>
      <c r="P5" s="6"/>
    </row>
    <row r="6" spans="1:133">
      <c r="A6" s="12"/>
      <c r="B6" s="25">
        <v>311</v>
      </c>
      <c r="C6" s="20" t="s">
        <v>2</v>
      </c>
      <c r="D6" s="46">
        <v>939724</v>
      </c>
      <c r="E6" s="46">
        <v>0</v>
      </c>
      <c r="F6" s="46">
        <v>284286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1224010</v>
      </c>
      <c r="O6" s="47">
        <f t="shared" si="1"/>
        <v>394.71460819090618</v>
      </c>
      <c r="P6" s="9"/>
    </row>
    <row r="7" spans="1:133">
      <c r="A7" s="12"/>
      <c r="B7" s="25">
        <v>312.10000000000002</v>
      </c>
      <c r="C7" s="20" t="s">
        <v>10</v>
      </c>
      <c r="D7" s="46">
        <v>77957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77957</v>
      </c>
      <c r="O7" s="47">
        <f t="shared" si="1"/>
        <v>25.139309900032249</v>
      </c>
      <c r="P7" s="9"/>
    </row>
    <row r="8" spans="1:133">
      <c r="A8" s="12"/>
      <c r="B8" s="25">
        <v>312.52</v>
      </c>
      <c r="C8" s="20" t="s">
        <v>58</v>
      </c>
      <c r="D8" s="46">
        <v>39265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39265</v>
      </c>
      <c r="O8" s="47">
        <f t="shared" si="1"/>
        <v>12.662044501773622</v>
      </c>
      <c r="P8" s="9"/>
    </row>
    <row r="9" spans="1:133">
      <c r="A9" s="12"/>
      <c r="B9" s="25">
        <v>314.10000000000002</v>
      </c>
      <c r="C9" s="20" t="s">
        <v>11</v>
      </c>
      <c r="D9" s="46">
        <v>206394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206394</v>
      </c>
      <c r="O9" s="47">
        <f t="shared" si="1"/>
        <v>66.557239600128995</v>
      </c>
      <c r="P9" s="9"/>
    </row>
    <row r="10" spans="1:133">
      <c r="A10" s="12"/>
      <c r="B10" s="25">
        <v>314.3</v>
      </c>
      <c r="C10" s="20" t="s">
        <v>12</v>
      </c>
      <c r="D10" s="46">
        <v>45381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45381</v>
      </c>
      <c r="O10" s="47">
        <f t="shared" si="1"/>
        <v>14.63431151241535</v>
      </c>
      <c r="P10" s="9"/>
    </row>
    <row r="11" spans="1:133">
      <c r="A11" s="12"/>
      <c r="B11" s="25">
        <v>314.8</v>
      </c>
      <c r="C11" s="20" t="s">
        <v>13</v>
      </c>
      <c r="D11" s="46">
        <v>6310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6310</v>
      </c>
      <c r="O11" s="47">
        <f t="shared" si="1"/>
        <v>2.0348274750080617</v>
      </c>
      <c r="P11" s="9"/>
    </row>
    <row r="12" spans="1:133">
      <c r="A12" s="12"/>
      <c r="B12" s="25">
        <v>315</v>
      </c>
      <c r="C12" s="20" t="s">
        <v>14</v>
      </c>
      <c r="D12" s="46">
        <v>154231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154231</v>
      </c>
      <c r="O12" s="47">
        <f t="shared" si="1"/>
        <v>49.735891647855532</v>
      </c>
      <c r="P12" s="9"/>
    </row>
    <row r="13" spans="1:133">
      <c r="A13" s="12"/>
      <c r="B13" s="25">
        <v>316</v>
      </c>
      <c r="C13" s="20" t="s">
        <v>15</v>
      </c>
      <c r="D13" s="46">
        <v>15764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15764</v>
      </c>
      <c r="O13" s="47">
        <f t="shared" si="1"/>
        <v>5.0835214446952595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285508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3" si="4">SUM(D14:M14)</f>
        <v>285508</v>
      </c>
      <c r="O14" s="45">
        <f t="shared" si="1"/>
        <v>92.06965495001613</v>
      </c>
      <c r="P14" s="10"/>
    </row>
    <row r="15" spans="1:133">
      <c r="A15" s="12"/>
      <c r="B15" s="25">
        <v>322</v>
      </c>
      <c r="C15" s="20" t="s">
        <v>0</v>
      </c>
      <c r="D15" s="46">
        <v>52019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52019</v>
      </c>
      <c r="O15" s="47">
        <f t="shared" si="1"/>
        <v>16.774911318929377</v>
      </c>
      <c r="P15" s="9"/>
    </row>
    <row r="16" spans="1:133">
      <c r="A16" s="12"/>
      <c r="B16" s="25">
        <v>323.10000000000002</v>
      </c>
      <c r="C16" s="20" t="s">
        <v>17</v>
      </c>
      <c r="D16" s="46">
        <v>195244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195244</v>
      </c>
      <c r="O16" s="47">
        <f t="shared" si="1"/>
        <v>62.961625282167041</v>
      </c>
      <c r="P16" s="9"/>
    </row>
    <row r="17" spans="1:16">
      <c r="A17" s="12"/>
      <c r="B17" s="25">
        <v>323.7</v>
      </c>
      <c r="C17" s="20" t="s">
        <v>18</v>
      </c>
      <c r="D17" s="46">
        <v>32194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32194</v>
      </c>
      <c r="O17" s="47">
        <f t="shared" si="1"/>
        <v>10.381812318606901</v>
      </c>
      <c r="P17" s="9"/>
    </row>
    <row r="18" spans="1:16">
      <c r="A18" s="12"/>
      <c r="B18" s="25">
        <v>323.89999999999998</v>
      </c>
      <c r="C18" s="20" t="s">
        <v>19</v>
      </c>
      <c r="D18" s="46">
        <v>3051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3051</v>
      </c>
      <c r="O18" s="47">
        <f t="shared" si="1"/>
        <v>0.9838761689777491</v>
      </c>
      <c r="P18" s="9"/>
    </row>
    <row r="19" spans="1:16">
      <c r="A19" s="12"/>
      <c r="B19" s="25">
        <v>329</v>
      </c>
      <c r="C19" s="20" t="s">
        <v>20</v>
      </c>
      <c r="D19" s="46">
        <v>3000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3000</v>
      </c>
      <c r="O19" s="47">
        <f t="shared" si="1"/>
        <v>0.96742986133505315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254833</v>
      </c>
      <c r="E20" s="32">
        <f t="shared" si="5"/>
        <v>363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255196</v>
      </c>
      <c r="O20" s="45">
        <f t="shared" si="1"/>
        <v>82.294743631086746</v>
      </c>
      <c r="P20" s="10"/>
    </row>
    <row r="21" spans="1:16">
      <c r="A21" s="12"/>
      <c r="B21" s="25">
        <v>331.9</v>
      </c>
      <c r="C21" s="20" t="s">
        <v>22</v>
      </c>
      <c r="D21" s="46">
        <v>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</v>
      </c>
      <c r="O21" s="47">
        <f t="shared" si="1"/>
        <v>2.4508223153821347E-2</v>
      </c>
      <c r="P21" s="9"/>
    </row>
    <row r="22" spans="1:16">
      <c r="A22" s="12"/>
      <c r="B22" s="25">
        <v>335.12</v>
      </c>
      <c r="C22" s="20" t="s">
        <v>24</v>
      </c>
      <c r="D22" s="46">
        <v>72144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72144</v>
      </c>
      <c r="O22" s="47">
        <f t="shared" si="1"/>
        <v>23.264753305385359</v>
      </c>
      <c r="P22" s="9"/>
    </row>
    <row r="23" spans="1:16">
      <c r="A23" s="12"/>
      <c r="B23" s="25">
        <v>335.15</v>
      </c>
      <c r="C23" s="20" t="s">
        <v>25</v>
      </c>
      <c r="D23" s="46">
        <v>2776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2776</v>
      </c>
      <c r="O23" s="47">
        <f t="shared" si="1"/>
        <v>0.89519509835536926</v>
      </c>
      <c r="P23" s="9"/>
    </row>
    <row r="24" spans="1:16">
      <c r="A24" s="12"/>
      <c r="B24" s="25">
        <v>335.18</v>
      </c>
      <c r="C24" s="20" t="s">
        <v>26</v>
      </c>
      <c r="D24" s="46">
        <v>143294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143294</v>
      </c>
      <c r="O24" s="47">
        <f t="shared" si="1"/>
        <v>46.208964850048375</v>
      </c>
      <c r="P24" s="9"/>
    </row>
    <row r="25" spans="1:16">
      <c r="A25" s="12"/>
      <c r="B25" s="25">
        <v>337.9</v>
      </c>
      <c r="C25" s="20" t="s">
        <v>61</v>
      </c>
      <c r="D25" s="46">
        <v>10466</v>
      </c>
      <c r="E25" s="46">
        <v>363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10829</v>
      </c>
      <c r="O25" s="47">
        <f t="shared" si="1"/>
        <v>3.4920993227990968</v>
      </c>
      <c r="P25" s="9"/>
    </row>
    <row r="26" spans="1:16">
      <c r="A26" s="12"/>
      <c r="B26" s="25">
        <v>338</v>
      </c>
      <c r="C26" s="20" t="s">
        <v>27</v>
      </c>
      <c r="D26" s="46">
        <v>26077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26077</v>
      </c>
      <c r="O26" s="47">
        <f t="shared" si="1"/>
        <v>8.4092228313447279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SUM(D28:D31)</f>
        <v>18521</v>
      </c>
      <c r="E27" s="32">
        <f t="shared" si="6"/>
        <v>53966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72487</v>
      </c>
      <c r="O27" s="45">
        <f t="shared" si="1"/>
        <v>23.375362786198</v>
      </c>
      <c r="P27" s="10"/>
    </row>
    <row r="28" spans="1:16">
      <c r="A28" s="12"/>
      <c r="B28" s="25">
        <v>342.1</v>
      </c>
      <c r="C28" s="20" t="s">
        <v>35</v>
      </c>
      <c r="D28" s="46">
        <v>100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100</v>
      </c>
      <c r="O28" s="47">
        <f t="shared" si="1"/>
        <v>3.2247662044501774E-2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53966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53966</v>
      </c>
      <c r="O29" s="47">
        <f t="shared" si="1"/>
        <v>17.402773298935827</v>
      </c>
      <c r="P29" s="9"/>
    </row>
    <row r="30" spans="1:16">
      <c r="A30" s="12"/>
      <c r="B30" s="25">
        <v>347.4</v>
      </c>
      <c r="C30" s="20" t="s">
        <v>37</v>
      </c>
      <c r="D30" s="46">
        <v>9124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9124</v>
      </c>
      <c r="O30" s="47">
        <f t="shared" si="1"/>
        <v>2.9422766849403419</v>
      </c>
      <c r="P30" s="9"/>
    </row>
    <row r="31" spans="1:16">
      <c r="A31" s="12"/>
      <c r="B31" s="25">
        <v>347.5</v>
      </c>
      <c r="C31" s="20" t="s">
        <v>38</v>
      </c>
      <c r="D31" s="46">
        <v>9297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9297</v>
      </c>
      <c r="O31" s="47">
        <f t="shared" si="1"/>
        <v>2.9980651402773297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SUM(D33:D33)</f>
        <v>20077</v>
      </c>
      <c r="E32" s="32">
        <f t="shared" si="7"/>
        <v>1051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21128</v>
      </c>
      <c r="O32" s="45">
        <f t="shared" si="1"/>
        <v>6.8132860367623351</v>
      </c>
      <c r="P32" s="10"/>
    </row>
    <row r="33" spans="1:119">
      <c r="A33" s="13"/>
      <c r="B33" s="39">
        <v>351.5</v>
      </c>
      <c r="C33" s="21" t="s">
        <v>41</v>
      </c>
      <c r="D33" s="46">
        <v>20077</v>
      </c>
      <c r="E33" s="46">
        <v>1051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21128</v>
      </c>
      <c r="O33" s="47">
        <f t="shared" si="1"/>
        <v>6.8132860367623351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SUM(D35:D40)</f>
        <v>53769</v>
      </c>
      <c r="E34" s="32">
        <f t="shared" si="8"/>
        <v>1442</v>
      </c>
      <c r="F34" s="32">
        <f t="shared" si="8"/>
        <v>0</v>
      </c>
      <c r="G34" s="32">
        <f t="shared" si="8"/>
        <v>2880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338126</v>
      </c>
      <c r="L34" s="32">
        <f t="shared" si="8"/>
        <v>0</v>
      </c>
      <c r="M34" s="32">
        <f t="shared" si="8"/>
        <v>0</v>
      </c>
      <c r="N34" s="32">
        <f t="shared" si="4"/>
        <v>396217</v>
      </c>
      <c r="O34" s="45">
        <f t="shared" si="1"/>
        <v>127.7707191228636</v>
      </c>
      <c r="P34" s="10"/>
    </row>
    <row r="35" spans="1:119">
      <c r="A35" s="12"/>
      <c r="B35" s="25">
        <v>361.1</v>
      </c>
      <c r="C35" s="20" t="s">
        <v>42</v>
      </c>
      <c r="D35" s="46">
        <v>1997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1997</v>
      </c>
      <c r="O35" s="47">
        <f t="shared" si="1"/>
        <v>0.64398581102870045</v>
      </c>
      <c r="P35" s="9"/>
    </row>
    <row r="36" spans="1:119">
      <c r="A36" s="12"/>
      <c r="B36" s="25">
        <v>361.2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44360</v>
      </c>
      <c r="L36" s="46">
        <v>0</v>
      </c>
      <c r="M36" s="46">
        <v>0</v>
      </c>
      <c r="N36" s="46">
        <f t="shared" si="4"/>
        <v>44360</v>
      </c>
      <c r="O36" s="47">
        <f t="shared" si="1"/>
        <v>14.305062882940987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113587</v>
      </c>
      <c r="L37" s="46">
        <v>0</v>
      </c>
      <c r="M37" s="46">
        <v>0</v>
      </c>
      <c r="N37" s="46">
        <f t="shared" si="4"/>
        <v>113587</v>
      </c>
      <c r="O37" s="47">
        <f t="shared" si="1"/>
        <v>36.629151886488231</v>
      </c>
      <c r="P37" s="9"/>
    </row>
    <row r="38" spans="1:119">
      <c r="A38" s="12"/>
      <c r="B38" s="25">
        <v>366</v>
      </c>
      <c r="C38" s="20" t="s">
        <v>46</v>
      </c>
      <c r="D38" s="46">
        <v>17853</v>
      </c>
      <c r="E38" s="46">
        <v>0</v>
      </c>
      <c r="F38" s="46">
        <v>0</v>
      </c>
      <c r="G38" s="46">
        <v>2880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20733</v>
      </c>
      <c r="O38" s="47">
        <f t="shared" si="1"/>
        <v>6.6859077716865531</v>
      </c>
      <c r="P38" s="9"/>
    </row>
    <row r="39" spans="1:119">
      <c r="A39" s="12"/>
      <c r="B39" s="25">
        <v>368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180179</v>
      </c>
      <c r="L39" s="46">
        <v>0</v>
      </c>
      <c r="M39" s="46">
        <v>0</v>
      </c>
      <c r="N39" s="46">
        <f t="shared" si="4"/>
        <v>180179</v>
      </c>
      <c r="O39" s="47">
        <f t="shared" si="1"/>
        <v>58.103514995162854</v>
      </c>
      <c r="P39" s="9"/>
    </row>
    <row r="40" spans="1:119">
      <c r="A40" s="12"/>
      <c r="B40" s="25">
        <v>369.9</v>
      </c>
      <c r="C40" s="20" t="s">
        <v>48</v>
      </c>
      <c r="D40" s="46">
        <v>33919</v>
      </c>
      <c r="E40" s="46">
        <v>1442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35361</v>
      </c>
      <c r="O40" s="47">
        <f t="shared" si="1"/>
        <v>11.403095775556272</v>
      </c>
      <c r="P40" s="9"/>
    </row>
    <row r="41" spans="1:119" ht="15.75">
      <c r="A41" s="29" t="s">
        <v>34</v>
      </c>
      <c r="B41" s="30"/>
      <c r="C41" s="31"/>
      <c r="D41" s="32">
        <f t="shared" ref="D41:M41" si="9">SUM(D42:D42)</f>
        <v>0</v>
      </c>
      <c r="E41" s="32">
        <f t="shared" si="9"/>
        <v>0</v>
      </c>
      <c r="F41" s="32">
        <f t="shared" si="9"/>
        <v>126000</v>
      </c>
      <c r="G41" s="32">
        <f t="shared" si="9"/>
        <v>15000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4"/>
        <v>141000</v>
      </c>
      <c r="O41" s="45">
        <f t="shared" si="1"/>
        <v>45.469203482747503</v>
      </c>
      <c r="P41" s="9"/>
    </row>
    <row r="42" spans="1:119" ht="15.75" thickBot="1">
      <c r="A42" s="12"/>
      <c r="B42" s="25">
        <v>381</v>
      </c>
      <c r="C42" s="20" t="s">
        <v>49</v>
      </c>
      <c r="D42" s="46">
        <v>0</v>
      </c>
      <c r="E42" s="46">
        <v>0</v>
      </c>
      <c r="F42" s="46">
        <v>126000</v>
      </c>
      <c r="G42" s="46">
        <v>15000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141000</v>
      </c>
      <c r="O42" s="47">
        <f t="shared" si="1"/>
        <v>45.469203482747503</v>
      </c>
      <c r="P42" s="9"/>
    </row>
    <row r="43" spans="1:119" ht="16.5" thickBot="1">
      <c r="A43" s="14" t="s">
        <v>39</v>
      </c>
      <c r="B43" s="23"/>
      <c r="C43" s="22"/>
      <c r="D43" s="15">
        <f t="shared" ref="D43:M43" si="10">SUM(D5,D14,D20,D27,D32,D34,D41)</f>
        <v>2117734</v>
      </c>
      <c r="E43" s="15">
        <f t="shared" si="10"/>
        <v>56822</v>
      </c>
      <c r="F43" s="15">
        <f t="shared" si="10"/>
        <v>410286</v>
      </c>
      <c r="G43" s="15">
        <f t="shared" si="10"/>
        <v>17880</v>
      </c>
      <c r="H43" s="15">
        <f t="shared" si="10"/>
        <v>0</v>
      </c>
      <c r="I43" s="15">
        <f t="shared" si="10"/>
        <v>0</v>
      </c>
      <c r="J43" s="15">
        <f t="shared" si="10"/>
        <v>0</v>
      </c>
      <c r="K43" s="15">
        <f t="shared" si="10"/>
        <v>338126</v>
      </c>
      <c r="L43" s="15">
        <f t="shared" si="10"/>
        <v>0</v>
      </c>
      <c r="M43" s="15">
        <f t="shared" si="10"/>
        <v>0</v>
      </c>
      <c r="N43" s="15">
        <f t="shared" si="4"/>
        <v>2940848</v>
      </c>
      <c r="O43" s="38">
        <f t="shared" si="1"/>
        <v>948.35472428248954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62</v>
      </c>
      <c r="M45" s="48"/>
      <c r="N45" s="48"/>
      <c r="O45" s="43">
        <v>3101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63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A47:O47"/>
    <mergeCell ref="L45:N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1427539</v>
      </c>
      <c r="E5" s="27">
        <f t="shared" si="0"/>
        <v>0</v>
      </c>
      <c r="F5" s="27">
        <f t="shared" si="0"/>
        <v>55062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1482601</v>
      </c>
      <c r="O5" s="33">
        <f t="shared" ref="O5:O45" si="1">(N5/O$47)</f>
        <v>450.22805952019434</v>
      </c>
      <c r="P5" s="6"/>
    </row>
    <row r="6" spans="1:133">
      <c r="A6" s="12"/>
      <c r="B6" s="25">
        <v>311</v>
      </c>
      <c r="C6" s="20" t="s">
        <v>2</v>
      </c>
      <c r="D6" s="46">
        <v>910815</v>
      </c>
      <c r="E6" s="46">
        <v>0</v>
      </c>
      <c r="F6" s="46">
        <v>55062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965877</v>
      </c>
      <c r="O6" s="47">
        <f t="shared" si="1"/>
        <v>293.31217734588523</v>
      </c>
      <c r="P6" s="9"/>
    </row>
    <row r="7" spans="1:133">
      <c r="A7" s="12"/>
      <c r="B7" s="25">
        <v>312.10000000000002</v>
      </c>
      <c r="C7" s="20" t="s">
        <v>10</v>
      </c>
      <c r="D7" s="46">
        <v>77059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77059</v>
      </c>
      <c r="O7" s="47">
        <f t="shared" si="1"/>
        <v>23.400850288490737</v>
      </c>
      <c r="P7" s="9"/>
    </row>
    <row r="8" spans="1:133">
      <c r="A8" s="12"/>
      <c r="B8" s="25">
        <v>312.52</v>
      </c>
      <c r="C8" s="20" t="s">
        <v>58</v>
      </c>
      <c r="D8" s="46">
        <v>36379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36379</v>
      </c>
      <c r="O8" s="47">
        <f t="shared" si="1"/>
        <v>11.047373215912542</v>
      </c>
      <c r="P8" s="9"/>
    </row>
    <row r="9" spans="1:133">
      <c r="A9" s="12"/>
      <c r="B9" s="25">
        <v>314.10000000000002</v>
      </c>
      <c r="C9" s="20" t="s">
        <v>11</v>
      </c>
      <c r="D9" s="46">
        <v>175157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175157</v>
      </c>
      <c r="O9" s="47">
        <f t="shared" si="1"/>
        <v>53.190707561494079</v>
      </c>
      <c r="P9" s="9"/>
    </row>
    <row r="10" spans="1:133">
      <c r="A10" s="12"/>
      <c r="B10" s="25">
        <v>314.3</v>
      </c>
      <c r="C10" s="20" t="s">
        <v>12</v>
      </c>
      <c r="D10" s="46">
        <v>40522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40522</v>
      </c>
      <c r="O10" s="47">
        <f t="shared" si="1"/>
        <v>12.305496507743699</v>
      </c>
      <c r="P10" s="9"/>
    </row>
    <row r="11" spans="1:133">
      <c r="A11" s="12"/>
      <c r="B11" s="25">
        <v>314.8</v>
      </c>
      <c r="C11" s="20" t="s">
        <v>13</v>
      </c>
      <c r="D11" s="46">
        <v>4841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4841</v>
      </c>
      <c r="O11" s="47">
        <f t="shared" si="1"/>
        <v>1.4700880655936837</v>
      </c>
      <c r="P11" s="9"/>
    </row>
    <row r="12" spans="1:133">
      <c r="A12" s="12"/>
      <c r="B12" s="25">
        <v>315</v>
      </c>
      <c r="C12" s="20" t="s">
        <v>14</v>
      </c>
      <c r="D12" s="46">
        <v>165238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165238</v>
      </c>
      <c r="O12" s="47">
        <f t="shared" si="1"/>
        <v>50.178560583054967</v>
      </c>
      <c r="P12" s="9"/>
    </row>
    <row r="13" spans="1:133">
      <c r="A13" s="12"/>
      <c r="B13" s="25">
        <v>316</v>
      </c>
      <c r="C13" s="20" t="s">
        <v>15</v>
      </c>
      <c r="D13" s="46">
        <v>17528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17528</v>
      </c>
      <c r="O13" s="47">
        <f t="shared" si="1"/>
        <v>5.3228059520194355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SUM(D15:D19)</f>
        <v>321082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5" si="4">SUM(D14:M14)</f>
        <v>321082</v>
      </c>
      <c r="O14" s="45">
        <f t="shared" si="1"/>
        <v>97.504403279684183</v>
      </c>
      <c r="P14" s="10"/>
    </row>
    <row r="15" spans="1:133">
      <c r="A15" s="12"/>
      <c r="B15" s="25">
        <v>322</v>
      </c>
      <c r="C15" s="20" t="s">
        <v>0</v>
      </c>
      <c r="D15" s="46">
        <v>86034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86034</v>
      </c>
      <c r="O15" s="47">
        <f t="shared" si="1"/>
        <v>26.126328575766777</v>
      </c>
      <c r="P15" s="9"/>
    </row>
    <row r="16" spans="1:133">
      <c r="A16" s="12"/>
      <c r="B16" s="25">
        <v>323.10000000000002</v>
      </c>
      <c r="C16" s="20" t="s">
        <v>17</v>
      </c>
      <c r="D16" s="46">
        <v>205226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205226</v>
      </c>
      <c r="O16" s="47">
        <f t="shared" si="1"/>
        <v>62.321894928636503</v>
      </c>
      <c r="P16" s="9"/>
    </row>
    <row r="17" spans="1:16">
      <c r="A17" s="12"/>
      <c r="B17" s="25">
        <v>323.7</v>
      </c>
      <c r="C17" s="20" t="s">
        <v>18</v>
      </c>
      <c r="D17" s="46">
        <v>26559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26559</v>
      </c>
      <c r="O17" s="47">
        <f t="shared" si="1"/>
        <v>8.0652900091102335</v>
      </c>
      <c r="P17" s="9"/>
    </row>
    <row r="18" spans="1:16">
      <c r="A18" s="12"/>
      <c r="B18" s="25">
        <v>323.89999999999998</v>
      </c>
      <c r="C18" s="20" t="s">
        <v>19</v>
      </c>
      <c r="D18" s="46">
        <v>2763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2763</v>
      </c>
      <c r="O18" s="47">
        <f t="shared" si="1"/>
        <v>0.8390525356817492</v>
      </c>
      <c r="P18" s="9"/>
    </row>
    <row r="19" spans="1:16">
      <c r="A19" s="12"/>
      <c r="B19" s="25">
        <v>329</v>
      </c>
      <c r="C19" s="20" t="s">
        <v>20</v>
      </c>
      <c r="D19" s="46">
        <v>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500</v>
      </c>
      <c r="O19" s="47">
        <f t="shared" si="1"/>
        <v>0.15183723048891587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274849</v>
      </c>
      <c r="E20" s="32">
        <f t="shared" si="5"/>
        <v>109178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384027</v>
      </c>
      <c r="O20" s="45">
        <f t="shared" si="1"/>
        <v>116.6191922259338</v>
      </c>
      <c r="P20" s="10"/>
    </row>
    <row r="21" spans="1:16">
      <c r="A21" s="12"/>
      <c r="B21" s="25">
        <v>331.9</v>
      </c>
      <c r="C21" s="20" t="s">
        <v>22</v>
      </c>
      <c r="D21" s="46">
        <v>14326</v>
      </c>
      <c r="E21" s="46">
        <v>44954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59280</v>
      </c>
      <c r="O21" s="47">
        <f t="shared" si="1"/>
        <v>18.001822046765867</v>
      </c>
      <c r="P21" s="9"/>
    </row>
    <row r="22" spans="1:16">
      <c r="A22" s="12"/>
      <c r="B22" s="25">
        <v>334.36</v>
      </c>
      <c r="C22" s="20" t="s">
        <v>23</v>
      </c>
      <c r="D22" s="46">
        <v>0</v>
      </c>
      <c r="E22" s="46">
        <v>64224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64224</v>
      </c>
      <c r="O22" s="47">
        <f t="shared" si="1"/>
        <v>19.503188581840266</v>
      </c>
      <c r="P22" s="9"/>
    </row>
    <row r="23" spans="1:16">
      <c r="A23" s="12"/>
      <c r="B23" s="25">
        <v>335.12</v>
      </c>
      <c r="C23" s="20" t="s">
        <v>24</v>
      </c>
      <c r="D23" s="46">
        <v>71972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71972</v>
      </c>
      <c r="O23" s="47">
        <f t="shared" si="1"/>
        <v>21.856058305496507</v>
      </c>
      <c r="P23" s="9"/>
    </row>
    <row r="24" spans="1:16">
      <c r="A24" s="12"/>
      <c r="B24" s="25">
        <v>335.15</v>
      </c>
      <c r="C24" s="20" t="s">
        <v>25</v>
      </c>
      <c r="D24" s="46">
        <v>2128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2128</v>
      </c>
      <c r="O24" s="47">
        <f t="shared" si="1"/>
        <v>0.64621925296082594</v>
      </c>
      <c r="P24" s="9"/>
    </row>
    <row r="25" spans="1:16">
      <c r="A25" s="12"/>
      <c r="B25" s="25">
        <v>335.18</v>
      </c>
      <c r="C25" s="20" t="s">
        <v>26</v>
      </c>
      <c r="D25" s="46">
        <v>149092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149092</v>
      </c>
      <c r="O25" s="47">
        <f t="shared" si="1"/>
        <v>45.275432736106893</v>
      </c>
      <c r="P25" s="9"/>
    </row>
    <row r="26" spans="1:16">
      <c r="A26" s="12"/>
      <c r="B26" s="25">
        <v>338</v>
      </c>
      <c r="C26" s="20" t="s">
        <v>27</v>
      </c>
      <c r="D26" s="46">
        <v>37331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37331</v>
      </c>
      <c r="O26" s="47">
        <f t="shared" si="1"/>
        <v>11.336471302763437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SUM(D28:D31)</f>
        <v>25432</v>
      </c>
      <c r="E27" s="32">
        <f t="shared" si="6"/>
        <v>53730</v>
      </c>
      <c r="F27" s="32">
        <f t="shared" si="6"/>
        <v>0</v>
      </c>
      <c r="G27" s="32">
        <f t="shared" si="6"/>
        <v>730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79892</v>
      </c>
      <c r="O27" s="45">
        <f t="shared" si="1"/>
        <v>24.261160036440934</v>
      </c>
      <c r="P27" s="10"/>
    </row>
    <row r="28" spans="1:16">
      <c r="A28" s="12"/>
      <c r="B28" s="25">
        <v>342.1</v>
      </c>
      <c r="C28" s="20" t="s">
        <v>35</v>
      </c>
      <c r="D28" s="46">
        <v>265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265</v>
      </c>
      <c r="O28" s="47">
        <f t="shared" si="1"/>
        <v>8.0473732159125413E-2</v>
      </c>
      <c r="P28" s="9"/>
    </row>
    <row r="29" spans="1:16">
      <c r="A29" s="12"/>
      <c r="B29" s="25">
        <v>343.5</v>
      </c>
      <c r="C29" s="20" t="s">
        <v>36</v>
      </c>
      <c r="D29" s="46">
        <v>0</v>
      </c>
      <c r="E29" s="46">
        <v>53730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53730</v>
      </c>
      <c r="O29" s="47">
        <f t="shared" si="1"/>
        <v>16.3164287883389</v>
      </c>
      <c r="P29" s="9"/>
    </row>
    <row r="30" spans="1:16">
      <c r="A30" s="12"/>
      <c r="B30" s="25">
        <v>347.4</v>
      </c>
      <c r="C30" s="20" t="s">
        <v>37</v>
      </c>
      <c r="D30" s="46">
        <v>8943</v>
      </c>
      <c r="E30" s="46">
        <v>0</v>
      </c>
      <c r="F30" s="46">
        <v>0</v>
      </c>
      <c r="G30" s="46">
        <v>730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9673</v>
      </c>
      <c r="O30" s="47">
        <f t="shared" si="1"/>
        <v>2.9374430610385667</v>
      </c>
      <c r="P30" s="9"/>
    </row>
    <row r="31" spans="1:16">
      <c r="A31" s="12"/>
      <c r="B31" s="25">
        <v>347.5</v>
      </c>
      <c r="C31" s="20" t="s">
        <v>38</v>
      </c>
      <c r="D31" s="46">
        <v>16224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16224</v>
      </c>
      <c r="O31" s="47">
        <f t="shared" si="1"/>
        <v>4.9268144549043429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SUM(D33:D33)</f>
        <v>21553</v>
      </c>
      <c r="E32" s="32">
        <f t="shared" si="7"/>
        <v>2687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24240</v>
      </c>
      <c r="O32" s="45">
        <f t="shared" si="1"/>
        <v>7.3610689341026418</v>
      </c>
      <c r="P32" s="10"/>
    </row>
    <row r="33" spans="1:119">
      <c r="A33" s="13"/>
      <c r="B33" s="39">
        <v>351.5</v>
      </c>
      <c r="C33" s="21" t="s">
        <v>41</v>
      </c>
      <c r="D33" s="46">
        <v>21553</v>
      </c>
      <c r="E33" s="46">
        <v>2687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24240</v>
      </c>
      <c r="O33" s="47">
        <f t="shared" si="1"/>
        <v>7.3610689341026418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SUM(D35:D41)</f>
        <v>36842</v>
      </c>
      <c r="E34" s="32">
        <f t="shared" si="8"/>
        <v>2595</v>
      </c>
      <c r="F34" s="32">
        <f t="shared" si="8"/>
        <v>0</v>
      </c>
      <c r="G34" s="32">
        <f t="shared" si="8"/>
        <v>6601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131380</v>
      </c>
      <c r="L34" s="32">
        <f t="shared" si="8"/>
        <v>0</v>
      </c>
      <c r="M34" s="32">
        <f t="shared" si="8"/>
        <v>0</v>
      </c>
      <c r="N34" s="32">
        <f t="shared" si="4"/>
        <v>177418</v>
      </c>
      <c r="O34" s="45">
        <f t="shared" si="1"/>
        <v>53.877315517764956</v>
      </c>
      <c r="P34" s="10"/>
    </row>
    <row r="35" spans="1:119">
      <c r="A35" s="12"/>
      <c r="B35" s="25">
        <v>361.1</v>
      </c>
      <c r="C35" s="20" t="s">
        <v>42</v>
      </c>
      <c r="D35" s="46">
        <v>137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137</v>
      </c>
      <c r="O35" s="47">
        <f t="shared" si="1"/>
        <v>4.1603401153962952E-2</v>
      </c>
      <c r="P35" s="9"/>
    </row>
    <row r="36" spans="1:119">
      <c r="A36" s="12"/>
      <c r="B36" s="25">
        <v>361.2</v>
      </c>
      <c r="C36" s="20" t="s">
        <v>43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32268</v>
      </c>
      <c r="L36" s="46">
        <v>0</v>
      </c>
      <c r="M36" s="46">
        <v>0</v>
      </c>
      <c r="N36" s="46">
        <f t="shared" ref="N36:N41" si="9">SUM(D36:M36)</f>
        <v>32268</v>
      </c>
      <c r="O36" s="47">
        <f t="shared" si="1"/>
        <v>9.7989675068326747</v>
      </c>
      <c r="P36" s="9"/>
    </row>
    <row r="37" spans="1:119">
      <c r="A37" s="12"/>
      <c r="B37" s="25">
        <v>361.3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-58041</v>
      </c>
      <c r="L37" s="46">
        <v>0</v>
      </c>
      <c r="M37" s="46">
        <v>0</v>
      </c>
      <c r="N37" s="46">
        <f t="shared" si="9"/>
        <v>-58041</v>
      </c>
      <c r="O37" s="47">
        <f t="shared" si="1"/>
        <v>-17.625569389614334</v>
      </c>
      <c r="P37" s="9"/>
    </row>
    <row r="38" spans="1:119">
      <c r="A38" s="12"/>
      <c r="B38" s="25">
        <v>364</v>
      </c>
      <c r="C38" s="20" t="s">
        <v>45</v>
      </c>
      <c r="D38" s="46">
        <v>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600</v>
      </c>
      <c r="O38" s="47">
        <f t="shared" si="1"/>
        <v>0.18220467658669906</v>
      </c>
      <c r="P38" s="9"/>
    </row>
    <row r="39" spans="1:119">
      <c r="A39" s="12"/>
      <c r="B39" s="25">
        <v>366</v>
      </c>
      <c r="C39" s="20" t="s">
        <v>46</v>
      </c>
      <c r="D39" s="46">
        <v>19858</v>
      </c>
      <c r="E39" s="46">
        <v>0</v>
      </c>
      <c r="F39" s="46">
        <v>0</v>
      </c>
      <c r="G39" s="46">
        <v>6601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26459</v>
      </c>
      <c r="O39" s="47">
        <f t="shared" si="1"/>
        <v>8.0349225630124508</v>
      </c>
      <c r="P39" s="9"/>
    </row>
    <row r="40" spans="1:119">
      <c r="A40" s="12"/>
      <c r="B40" s="25">
        <v>368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157153</v>
      </c>
      <c r="L40" s="46">
        <v>0</v>
      </c>
      <c r="M40" s="46">
        <v>0</v>
      </c>
      <c r="N40" s="46">
        <f t="shared" si="9"/>
        <v>157153</v>
      </c>
      <c r="O40" s="47">
        <f t="shared" si="1"/>
        <v>47.723352566049194</v>
      </c>
      <c r="P40" s="9"/>
    </row>
    <row r="41" spans="1:119">
      <c r="A41" s="12"/>
      <c r="B41" s="25">
        <v>369.9</v>
      </c>
      <c r="C41" s="20" t="s">
        <v>48</v>
      </c>
      <c r="D41" s="46">
        <v>16247</v>
      </c>
      <c r="E41" s="46">
        <v>2595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18842</v>
      </c>
      <c r="O41" s="47">
        <f t="shared" si="1"/>
        <v>5.7218341937443062</v>
      </c>
      <c r="P41" s="9"/>
    </row>
    <row r="42" spans="1:119" ht="15.75">
      <c r="A42" s="29" t="s">
        <v>34</v>
      </c>
      <c r="B42" s="30"/>
      <c r="C42" s="31"/>
      <c r="D42" s="32">
        <f t="shared" ref="D42:M42" si="10">SUM(D43:D44)</f>
        <v>0</v>
      </c>
      <c r="E42" s="32">
        <f t="shared" si="10"/>
        <v>35000</v>
      </c>
      <c r="F42" s="32">
        <f t="shared" si="10"/>
        <v>3626000</v>
      </c>
      <c r="G42" s="32">
        <f t="shared" si="10"/>
        <v>58985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>SUM(D42:M42)</f>
        <v>3719985</v>
      </c>
      <c r="O42" s="45">
        <f t="shared" si="1"/>
        <v>1129.6644397206194</v>
      </c>
      <c r="P42" s="9"/>
    </row>
    <row r="43" spans="1:119">
      <c r="A43" s="12"/>
      <c r="B43" s="25">
        <v>381</v>
      </c>
      <c r="C43" s="20" t="s">
        <v>49</v>
      </c>
      <c r="D43" s="46">
        <v>0</v>
      </c>
      <c r="E43" s="46">
        <v>35000</v>
      </c>
      <c r="F43" s="46">
        <v>126000</v>
      </c>
      <c r="G43" s="46">
        <v>58985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219985</v>
      </c>
      <c r="O43" s="47">
        <f t="shared" si="1"/>
        <v>66.803826298208321</v>
      </c>
      <c r="P43" s="9"/>
    </row>
    <row r="44" spans="1:119" ht="15.75" thickBot="1">
      <c r="A44" s="12"/>
      <c r="B44" s="25">
        <v>384</v>
      </c>
      <c r="C44" s="20" t="s">
        <v>50</v>
      </c>
      <c r="D44" s="46">
        <v>0</v>
      </c>
      <c r="E44" s="46">
        <v>0</v>
      </c>
      <c r="F44" s="46">
        <v>3500000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3500000</v>
      </c>
      <c r="O44" s="47">
        <f t="shared" si="1"/>
        <v>1062.8606134224112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1">SUM(D5,D14,D20,D27,D32,D34,D42)</f>
        <v>2107297</v>
      </c>
      <c r="E45" s="15">
        <f t="shared" si="11"/>
        <v>203190</v>
      </c>
      <c r="F45" s="15">
        <f t="shared" si="11"/>
        <v>3681062</v>
      </c>
      <c r="G45" s="15">
        <f t="shared" si="11"/>
        <v>66316</v>
      </c>
      <c r="H45" s="15">
        <f t="shared" si="11"/>
        <v>0</v>
      </c>
      <c r="I45" s="15">
        <f t="shared" si="11"/>
        <v>0</v>
      </c>
      <c r="J45" s="15">
        <f t="shared" si="11"/>
        <v>0</v>
      </c>
      <c r="K45" s="15">
        <f t="shared" si="11"/>
        <v>131380</v>
      </c>
      <c r="L45" s="15">
        <f t="shared" si="11"/>
        <v>0</v>
      </c>
      <c r="M45" s="15">
        <f t="shared" si="11"/>
        <v>0</v>
      </c>
      <c r="N45" s="15">
        <f>SUM(D45:M45)</f>
        <v>6189245</v>
      </c>
      <c r="O45" s="38">
        <f t="shared" si="1"/>
        <v>1879.5156392347403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57</v>
      </c>
      <c r="M47" s="48"/>
      <c r="N47" s="48"/>
      <c r="O47" s="43">
        <v>3293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1327079</v>
      </c>
      <c r="E5" s="27">
        <f t="shared" si="0"/>
        <v>0</v>
      </c>
      <c r="F5" s="27">
        <f t="shared" si="0"/>
        <v>53376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42790</v>
      </c>
      <c r="L5" s="27">
        <f t="shared" si="0"/>
        <v>0</v>
      </c>
      <c r="M5" s="27">
        <f t="shared" si="0"/>
        <v>0</v>
      </c>
      <c r="N5" s="28">
        <f>SUM(D5:M5)</f>
        <v>1423245</v>
      </c>
      <c r="O5" s="33">
        <f t="shared" ref="O5:O42" si="1">(N5/O$44)</f>
        <v>430.11332728921127</v>
      </c>
      <c r="P5" s="6"/>
    </row>
    <row r="6" spans="1:133">
      <c r="A6" s="12"/>
      <c r="B6" s="25">
        <v>311</v>
      </c>
      <c r="C6" s="20" t="s">
        <v>2</v>
      </c>
      <c r="D6" s="46">
        <v>947619</v>
      </c>
      <c r="E6" s="46">
        <v>0</v>
      </c>
      <c r="F6" s="46">
        <v>53376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1000995</v>
      </c>
      <c r="O6" s="47">
        <f t="shared" si="1"/>
        <v>302.50679963735269</v>
      </c>
      <c r="P6" s="9"/>
    </row>
    <row r="7" spans="1:133">
      <c r="A7" s="12"/>
      <c r="B7" s="25">
        <v>312.41000000000003</v>
      </c>
      <c r="C7" s="20" t="s">
        <v>85</v>
      </c>
      <c r="D7" s="46">
        <v>78393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78393</v>
      </c>
      <c r="O7" s="47">
        <f t="shared" si="1"/>
        <v>23.690843155031732</v>
      </c>
      <c r="P7" s="9"/>
    </row>
    <row r="8" spans="1:133">
      <c r="A8" s="12"/>
      <c r="B8" s="25">
        <v>312.52</v>
      </c>
      <c r="C8" s="20" t="s">
        <v>58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42790</v>
      </c>
      <c r="L8" s="46">
        <v>0</v>
      </c>
      <c r="M8" s="46">
        <v>0</v>
      </c>
      <c r="N8" s="46">
        <f>SUM(D8:M8)</f>
        <v>42790</v>
      </c>
      <c r="O8" s="47">
        <f t="shared" si="1"/>
        <v>12.931399214264129</v>
      </c>
      <c r="P8" s="9"/>
    </row>
    <row r="9" spans="1:133">
      <c r="A9" s="12"/>
      <c r="B9" s="25">
        <v>314.10000000000002</v>
      </c>
      <c r="C9" s="20" t="s">
        <v>11</v>
      </c>
      <c r="D9" s="46">
        <v>126853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126853</v>
      </c>
      <c r="O9" s="47">
        <f t="shared" si="1"/>
        <v>38.335750982169841</v>
      </c>
      <c r="P9" s="9"/>
    </row>
    <row r="10" spans="1:133">
      <c r="A10" s="12"/>
      <c r="B10" s="25">
        <v>314.39999999999998</v>
      </c>
      <c r="C10" s="20" t="s">
        <v>86</v>
      </c>
      <c r="D10" s="46">
        <v>3666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3666</v>
      </c>
      <c r="O10" s="47">
        <f t="shared" si="1"/>
        <v>1.1078875793291025</v>
      </c>
      <c r="P10" s="9"/>
    </row>
    <row r="11" spans="1:133">
      <c r="A11" s="12"/>
      <c r="B11" s="25">
        <v>314.89999999999998</v>
      </c>
      <c r="C11" s="20" t="s">
        <v>87</v>
      </c>
      <c r="D11" s="46">
        <v>4626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4626</v>
      </c>
      <c r="O11" s="47">
        <f t="shared" si="1"/>
        <v>1.3980054397098822</v>
      </c>
      <c r="P11" s="9"/>
    </row>
    <row r="12" spans="1:133">
      <c r="A12" s="12"/>
      <c r="B12" s="25">
        <v>315</v>
      </c>
      <c r="C12" s="20" t="s">
        <v>14</v>
      </c>
      <c r="D12" s="46">
        <v>148630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148630</v>
      </c>
      <c r="O12" s="47">
        <f t="shared" si="1"/>
        <v>44.916893321245091</v>
      </c>
      <c r="P12" s="9"/>
    </row>
    <row r="13" spans="1:133">
      <c r="A13" s="12"/>
      <c r="B13" s="25">
        <v>316</v>
      </c>
      <c r="C13" s="20" t="s">
        <v>15</v>
      </c>
      <c r="D13" s="46">
        <v>17292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17292</v>
      </c>
      <c r="O13" s="47">
        <f t="shared" si="1"/>
        <v>5.2257479601087944</v>
      </c>
      <c r="P13" s="9"/>
    </row>
    <row r="14" spans="1:133" ht="15.75">
      <c r="A14" s="29" t="s">
        <v>88</v>
      </c>
      <c r="B14" s="30"/>
      <c r="C14" s="31"/>
      <c r="D14" s="32">
        <f t="shared" ref="D14:M14" si="3">SUM(D15:D18)</f>
        <v>307028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2" si="4">SUM(D14:M14)</f>
        <v>307028</v>
      </c>
      <c r="O14" s="45">
        <f t="shared" si="1"/>
        <v>92.785735871864617</v>
      </c>
      <c r="P14" s="10"/>
    </row>
    <row r="15" spans="1:133">
      <c r="A15" s="12"/>
      <c r="B15" s="25">
        <v>322</v>
      </c>
      <c r="C15" s="20" t="s">
        <v>0</v>
      </c>
      <c r="D15" s="46">
        <v>54834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54834</v>
      </c>
      <c r="O15" s="47">
        <f t="shared" si="1"/>
        <v>16.571169537624659</v>
      </c>
      <c r="P15" s="9"/>
    </row>
    <row r="16" spans="1:133">
      <c r="A16" s="12"/>
      <c r="B16" s="25">
        <v>323.10000000000002</v>
      </c>
      <c r="C16" s="20" t="s">
        <v>17</v>
      </c>
      <c r="D16" s="46">
        <v>181843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181843</v>
      </c>
      <c r="O16" s="47">
        <f t="shared" si="1"/>
        <v>54.954064672106377</v>
      </c>
      <c r="P16" s="9"/>
    </row>
    <row r="17" spans="1:16">
      <c r="A17" s="12"/>
      <c r="B17" s="25">
        <v>323.7</v>
      </c>
      <c r="C17" s="20" t="s">
        <v>18</v>
      </c>
      <c r="D17" s="46">
        <v>46697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46697</v>
      </c>
      <c r="O17" s="47">
        <f t="shared" si="1"/>
        <v>14.112118464792989</v>
      </c>
      <c r="P17" s="9"/>
    </row>
    <row r="18" spans="1:16">
      <c r="A18" s="12"/>
      <c r="B18" s="25">
        <v>329</v>
      </c>
      <c r="C18" s="20" t="s">
        <v>89</v>
      </c>
      <c r="D18" s="46">
        <v>23654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23654</v>
      </c>
      <c r="O18" s="47">
        <f t="shared" si="1"/>
        <v>7.1483831973405865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316868</v>
      </c>
      <c r="E19" s="32">
        <f t="shared" si="5"/>
        <v>0</v>
      </c>
      <c r="F19" s="32">
        <f t="shared" si="5"/>
        <v>0</v>
      </c>
      <c r="G19" s="32">
        <f t="shared" si="5"/>
        <v>44105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360973</v>
      </c>
      <c r="O19" s="45">
        <f t="shared" si="1"/>
        <v>109.08824418253249</v>
      </c>
      <c r="P19" s="10"/>
    </row>
    <row r="20" spans="1:16">
      <c r="A20" s="12"/>
      <c r="B20" s="25">
        <v>334.36</v>
      </c>
      <c r="C20" s="20" t="s">
        <v>23</v>
      </c>
      <c r="D20" s="46">
        <v>0</v>
      </c>
      <c r="E20" s="46">
        <v>0</v>
      </c>
      <c r="F20" s="46">
        <v>0</v>
      </c>
      <c r="G20" s="46">
        <v>44105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44105</v>
      </c>
      <c r="O20" s="47">
        <f t="shared" si="1"/>
        <v>13.328800241764883</v>
      </c>
      <c r="P20" s="9"/>
    </row>
    <row r="21" spans="1:16">
      <c r="A21" s="12"/>
      <c r="B21" s="25">
        <v>334.9</v>
      </c>
      <c r="C21" s="20" t="s">
        <v>69</v>
      </c>
      <c r="D21" s="46">
        <v>48496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48496</v>
      </c>
      <c r="O21" s="47">
        <f t="shared" si="1"/>
        <v>14.655787246902387</v>
      </c>
      <c r="P21" s="9"/>
    </row>
    <row r="22" spans="1:16">
      <c r="A22" s="12"/>
      <c r="B22" s="25">
        <v>335.12</v>
      </c>
      <c r="C22" s="20" t="s">
        <v>24</v>
      </c>
      <c r="D22" s="46">
        <v>67854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67854</v>
      </c>
      <c r="O22" s="47">
        <f t="shared" si="1"/>
        <v>20.505893019038986</v>
      </c>
      <c r="P22" s="9"/>
    </row>
    <row r="23" spans="1:16">
      <c r="A23" s="12"/>
      <c r="B23" s="25">
        <v>335.15</v>
      </c>
      <c r="C23" s="20" t="s">
        <v>25</v>
      </c>
      <c r="D23" s="46">
        <v>2559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2559</v>
      </c>
      <c r="O23" s="47">
        <f t="shared" si="1"/>
        <v>0.77334542157751585</v>
      </c>
      <c r="P23" s="9"/>
    </row>
    <row r="24" spans="1:16">
      <c r="A24" s="12"/>
      <c r="B24" s="25">
        <v>335.18</v>
      </c>
      <c r="C24" s="20" t="s">
        <v>26</v>
      </c>
      <c r="D24" s="46">
        <v>160418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160418</v>
      </c>
      <c r="O24" s="47">
        <f t="shared" si="1"/>
        <v>48.479298881837416</v>
      </c>
      <c r="P24" s="9"/>
    </row>
    <row r="25" spans="1:16">
      <c r="A25" s="12"/>
      <c r="B25" s="25">
        <v>337.9</v>
      </c>
      <c r="C25" s="20" t="s">
        <v>61</v>
      </c>
      <c r="D25" s="46">
        <v>37541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37541</v>
      </c>
      <c r="O25" s="47">
        <f t="shared" si="1"/>
        <v>11.345119371411302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SUM(D27:D29)</f>
        <v>22905</v>
      </c>
      <c r="E26" s="32">
        <f t="shared" si="6"/>
        <v>53237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76142</v>
      </c>
      <c r="O26" s="45">
        <f t="shared" si="1"/>
        <v>23.010577213659715</v>
      </c>
      <c r="P26" s="10"/>
    </row>
    <row r="27" spans="1:16">
      <c r="A27" s="12"/>
      <c r="B27" s="25">
        <v>343.5</v>
      </c>
      <c r="C27" s="20" t="s">
        <v>36</v>
      </c>
      <c r="D27" s="46">
        <v>0</v>
      </c>
      <c r="E27" s="46">
        <v>53237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53237</v>
      </c>
      <c r="O27" s="47">
        <f t="shared" si="1"/>
        <v>16.088546388637049</v>
      </c>
      <c r="P27" s="9"/>
    </row>
    <row r="28" spans="1:16">
      <c r="A28" s="12"/>
      <c r="B28" s="25">
        <v>347.4</v>
      </c>
      <c r="C28" s="20" t="s">
        <v>37</v>
      </c>
      <c r="D28" s="46">
        <v>8282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8282</v>
      </c>
      <c r="O28" s="47">
        <f t="shared" si="1"/>
        <v>2.5028709579933515</v>
      </c>
      <c r="P28" s="9"/>
    </row>
    <row r="29" spans="1:16">
      <c r="A29" s="12"/>
      <c r="B29" s="25">
        <v>347.9</v>
      </c>
      <c r="C29" s="20" t="s">
        <v>81</v>
      </c>
      <c r="D29" s="46">
        <v>14623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14623</v>
      </c>
      <c r="O29" s="47">
        <f t="shared" si="1"/>
        <v>4.4191598670293137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SUM(D31:D31)</f>
        <v>37054</v>
      </c>
      <c r="E30" s="32">
        <f t="shared" si="7"/>
        <v>4231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41285</v>
      </c>
      <c r="O30" s="45">
        <f t="shared" si="1"/>
        <v>12.476579026896344</v>
      </c>
      <c r="P30" s="10"/>
    </row>
    <row r="31" spans="1:16">
      <c r="A31" s="13"/>
      <c r="B31" s="39">
        <v>351.5</v>
      </c>
      <c r="C31" s="21" t="s">
        <v>41</v>
      </c>
      <c r="D31" s="46">
        <v>37054</v>
      </c>
      <c r="E31" s="46">
        <v>4231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41285</v>
      </c>
      <c r="O31" s="47">
        <f t="shared" si="1"/>
        <v>12.476579026896344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SUM(D33:D38)</f>
        <v>59080</v>
      </c>
      <c r="E32" s="32">
        <f t="shared" si="8"/>
        <v>1608</v>
      </c>
      <c r="F32" s="32">
        <f t="shared" si="8"/>
        <v>0</v>
      </c>
      <c r="G32" s="32">
        <f t="shared" si="8"/>
        <v>13769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-175723</v>
      </c>
      <c r="L32" s="32">
        <f t="shared" si="8"/>
        <v>0</v>
      </c>
      <c r="M32" s="32">
        <f t="shared" si="8"/>
        <v>0</v>
      </c>
      <c r="N32" s="32">
        <f t="shared" si="4"/>
        <v>-101266</v>
      </c>
      <c r="O32" s="45">
        <f t="shared" si="1"/>
        <v>-30.603203384708372</v>
      </c>
      <c r="P32" s="10"/>
    </row>
    <row r="33" spans="1:119">
      <c r="A33" s="12"/>
      <c r="B33" s="25">
        <v>361.1</v>
      </c>
      <c r="C33" s="20" t="s">
        <v>42</v>
      </c>
      <c r="D33" s="46">
        <v>20497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18383</v>
      </c>
      <c r="L33" s="46">
        <v>0</v>
      </c>
      <c r="M33" s="46">
        <v>0</v>
      </c>
      <c r="N33" s="46">
        <f t="shared" si="4"/>
        <v>38880</v>
      </c>
      <c r="O33" s="47">
        <f t="shared" si="1"/>
        <v>11.749773345421577</v>
      </c>
      <c r="P33" s="9"/>
    </row>
    <row r="34" spans="1:119">
      <c r="A34" s="12"/>
      <c r="B34" s="25">
        <v>361.3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-278778</v>
      </c>
      <c r="L34" s="46">
        <v>0</v>
      </c>
      <c r="M34" s="46">
        <v>0</v>
      </c>
      <c r="N34" s="46">
        <f t="shared" si="4"/>
        <v>-278778</v>
      </c>
      <c r="O34" s="47">
        <f t="shared" si="1"/>
        <v>-84.248413417951042</v>
      </c>
      <c r="P34" s="9"/>
    </row>
    <row r="35" spans="1:119">
      <c r="A35" s="12"/>
      <c r="B35" s="25">
        <v>364</v>
      </c>
      <c r="C35" s="20" t="s">
        <v>45</v>
      </c>
      <c r="D35" s="46">
        <v>9509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9509</v>
      </c>
      <c r="O35" s="47">
        <f t="shared" si="1"/>
        <v>2.8736778482925356</v>
      </c>
      <c r="P35" s="9"/>
    </row>
    <row r="36" spans="1:119">
      <c r="A36" s="12"/>
      <c r="B36" s="25">
        <v>366</v>
      </c>
      <c r="C36" s="20" t="s">
        <v>46</v>
      </c>
      <c r="D36" s="46">
        <v>18576</v>
      </c>
      <c r="E36" s="46">
        <v>1608</v>
      </c>
      <c r="F36" s="46">
        <v>0</v>
      </c>
      <c r="G36" s="46">
        <v>13769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33953</v>
      </c>
      <c r="O36" s="47">
        <f t="shared" si="1"/>
        <v>10.260803868238138</v>
      </c>
      <c r="P36" s="9"/>
    </row>
    <row r="37" spans="1:119">
      <c r="A37" s="12"/>
      <c r="B37" s="25">
        <v>368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84672</v>
      </c>
      <c r="L37" s="46">
        <v>0</v>
      </c>
      <c r="M37" s="46">
        <v>0</v>
      </c>
      <c r="N37" s="46">
        <f t="shared" si="4"/>
        <v>84672</v>
      </c>
      <c r="O37" s="47">
        <f t="shared" si="1"/>
        <v>25.58839528558477</v>
      </c>
      <c r="P37" s="9"/>
    </row>
    <row r="38" spans="1:119">
      <c r="A38" s="12"/>
      <c r="B38" s="25">
        <v>369.9</v>
      </c>
      <c r="C38" s="20" t="s">
        <v>48</v>
      </c>
      <c r="D38" s="46">
        <v>10498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10498</v>
      </c>
      <c r="O38" s="47">
        <f t="shared" si="1"/>
        <v>3.1725596857056511</v>
      </c>
      <c r="P38" s="9"/>
    </row>
    <row r="39" spans="1:119" ht="15.75">
      <c r="A39" s="29" t="s">
        <v>34</v>
      </c>
      <c r="B39" s="30"/>
      <c r="C39" s="31"/>
      <c r="D39" s="32">
        <f t="shared" ref="D39:M39" si="9">SUM(D40:D41)</f>
        <v>54862</v>
      </c>
      <c r="E39" s="32">
        <f t="shared" si="9"/>
        <v>0</v>
      </c>
      <c r="F39" s="32">
        <f t="shared" si="9"/>
        <v>126000</v>
      </c>
      <c r="G39" s="32">
        <f t="shared" si="9"/>
        <v>68524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249386</v>
      </c>
      <c r="O39" s="45">
        <f t="shared" si="1"/>
        <v>75.365971592626167</v>
      </c>
      <c r="P39" s="9"/>
    </row>
    <row r="40" spans="1:119">
      <c r="A40" s="12"/>
      <c r="B40" s="25">
        <v>381</v>
      </c>
      <c r="C40" s="20" t="s">
        <v>49</v>
      </c>
      <c r="D40" s="46">
        <v>0</v>
      </c>
      <c r="E40" s="46">
        <v>0</v>
      </c>
      <c r="F40" s="46">
        <v>126000</v>
      </c>
      <c r="G40" s="46">
        <v>68524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194524</v>
      </c>
      <c r="O40" s="47">
        <f t="shared" si="1"/>
        <v>58.786340284073738</v>
      </c>
      <c r="P40" s="9"/>
    </row>
    <row r="41" spans="1:119" ht="15.75" thickBot="1">
      <c r="A41" s="12"/>
      <c r="B41" s="25">
        <v>383</v>
      </c>
      <c r="C41" s="20" t="s">
        <v>72</v>
      </c>
      <c r="D41" s="46">
        <v>54862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54862</v>
      </c>
      <c r="O41" s="47">
        <f t="shared" si="1"/>
        <v>16.579631308552433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0">SUM(D5,D14,D19,D26,D30,D32,D39)</f>
        <v>2124876</v>
      </c>
      <c r="E42" s="15">
        <f t="shared" si="10"/>
        <v>59076</v>
      </c>
      <c r="F42" s="15">
        <f t="shared" si="10"/>
        <v>179376</v>
      </c>
      <c r="G42" s="15">
        <f t="shared" si="10"/>
        <v>126398</v>
      </c>
      <c r="H42" s="15">
        <f t="shared" si="10"/>
        <v>0</v>
      </c>
      <c r="I42" s="15">
        <f t="shared" si="10"/>
        <v>0</v>
      </c>
      <c r="J42" s="15">
        <f t="shared" si="10"/>
        <v>0</v>
      </c>
      <c r="K42" s="15">
        <f t="shared" si="10"/>
        <v>-132933</v>
      </c>
      <c r="L42" s="15">
        <f t="shared" si="10"/>
        <v>0</v>
      </c>
      <c r="M42" s="15">
        <f t="shared" si="10"/>
        <v>0</v>
      </c>
      <c r="N42" s="15">
        <f t="shared" si="4"/>
        <v>2356793</v>
      </c>
      <c r="O42" s="38">
        <f t="shared" si="1"/>
        <v>712.23723179208218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90</v>
      </c>
      <c r="M44" s="48"/>
      <c r="N44" s="48"/>
      <c r="O44" s="43">
        <v>3309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63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127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SUM(D6:D13)</f>
        <v>2801941</v>
      </c>
      <c r="E5" s="27">
        <f t="shared" si="0"/>
        <v>0</v>
      </c>
      <c r="F5" s="27">
        <f t="shared" si="0"/>
        <v>467820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45792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3315553</v>
      </c>
      <c r="P5" s="33">
        <f t="shared" ref="P5:P46" si="1">(O5/P$48)</f>
        <v>1024.2672227371022</v>
      </c>
      <c r="Q5" s="6"/>
    </row>
    <row r="6" spans="1:134">
      <c r="A6" s="12"/>
      <c r="B6" s="25">
        <v>311</v>
      </c>
      <c r="C6" s="20" t="s">
        <v>2</v>
      </c>
      <c r="D6" s="46">
        <v>2188693</v>
      </c>
      <c r="E6" s="46">
        <v>0</v>
      </c>
      <c r="F6" s="46">
        <v>467820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2656513</v>
      </c>
      <c r="P6" s="47">
        <f t="shared" si="1"/>
        <v>820.67130058696318</v>
      </c>
      <c r="Q6" s="9"/>
    </row>
    <row r="7" spans="1:134">
      <c r="A7" s="12"/>
      <c r="B7" s="25">
        <v>312.41000000000003</v>
      </c>
      <c r="C7" s="20" t="s">
        <v>131</v>
      </c>
      <c r="D7" s="46">
        <v>114532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114532</v>
      </c>
      <c r="P7" s="47">
        <f t="shared" si="1"/>
        <v>35.382143960457213</v>
      </c>
      <c r="Q7" s="9"/>
    </row>
    <row r="8" spans="1:134">
      <c r="A8" s="12"/>
      <c r="B8" s="25">
        <v>312.52</v>
      </c>
      <c r="C8" s="20" t="s">
        <v>75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45792</v>
      </c>
      <c r="L8" s="46">
        <v>0</v>
      </c>
      <c r="M8" s="46">
        <v>0</v>
      </c>
      <c r="N8" s="46">
        <v>0</v>
      </c>
      <c r="O8" s="46">
        <f t="shared" si="2"/>
        <v>45792</v>
      </c>
      <c r="P8" s="47">
        <f t="shared" si="1"/>
        <v>14.14643188137164</v>
      </c>
      <c r="Q8" s="9"/>
    </row>
    <row r="9" spans="1:134">
      <c r="A9" s="12"/>
      <c r="B9" s="25">
        <v>314.10000000000002</v>
      </c>
      <c r="C9" s="20" t="s">
        <v>11</v>
      </c>
      <c r="D9" s="46">
        <v>276896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276896</v>
      </c>
      <c r="P9" s="47">
        <f t="shared" si="1"/>
        <v>85.540932962619706</v>
      </c>
      <c r="Q9" s="9"/>
    </row>
    <row r="10" spans="1:134">
      <c r="A10" s="12"/>
      <c r="B10" s="25">
        <v>314.3</v>
      </c>
      <c r="C10" s="20" t="s">
        <v>12</v>
      </c>
      <c r="D10" s="46">
        <v>58924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58924</v>
      </c>
      <c r="P10" s="47">
        <f t="shared" si="1"/>
        <v>18.203274637009578</v>
      </c>
      <c r="Q10" s="9"/>
    </row>
    <row r="11" spans="1:134">
      <c r="A11" s="12"/>
      <c r="B11" s="25">
        <v>314.8</v>
      </c>
      <c r="C11" s="20" t="s">
        <v>13</v>
      </c>
      <c r="D11" s="46">
        <v>13353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13353</v>
      </c>
      <c r="P11" s="47">
        <f t="shared" si="1"/>
        <v>4.1251158480074146</v>
      </c>
      <c r="Q11" s="9"/>
    </row>
    <row r="12" spans="1:134">
      <c r="A12" s="12"/>
      <c r="B12" s="25">
        <v>315.10000000000002</v>
      </c>
      <c r="C12" s="20" t="s">
        <v>132</v>
      </c>
      <c r="D12" s="46">
        <v>137783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137783</v>
      </c>
      <c r="P12" s="47">
        <f t="shared" si="1"/>
        <v>42.565029348161879</v>
      </c>
      <c r="Q12" s="9"/>
    </row>
    <row r="13" spans="1:134">
      <c r="A13" s="12"/>
      <c r="B13" s="25">
        <v>316</v>
      </c>
      <c r="C13" s="20" t="s">
        <v>77</v>
      </c>
      <c r="D13" s="46">
        <v>11760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11760</v>
      </c>
      <c r="P13" s="47">
        <f t="shared" si="1"/>
        <v>3.6329935125115846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SUM(D15:D19)</f>
        <v>469820</v>
      </c>
      <c r="E14" s="32">
        <f t="shared" si="3"/>
        <v>7064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476884</v>
      </c>
      <c r="P14" s="45">
        <f t="shared" si="1"/>
        <v>147.3228297806611</v>
      </c>
      <c r="Q14" s="10"/>
    </row>
    <row r="15" spans="1:134">
      <c r="A15" s="12"/>
      <c r="B15" s="25">
        <v>322</v>
      </c>
      <c r="C15" s="20" t="s">
        <v>133</v>
      </c>
      <c r="D15" s="46">
        <v>166332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166332</v>
      </c>
      <c r="P15" s="47">
        <f t="shared" si="1"/>
        <v>51.384615384615387</v>
      </c>
      <c r="Q15" s="9"/>
    </row>
    <row r="16" spans="1:134">
      <c r="A16" s="12"/>
      <c r="B16" s="25">
        <v>322.89999999999998</v>
      </c>
      <c r="C16" s="20" t="s">
        <v>134</v>
      </c>
      <c r="D16" s="46">
        <v>5307</v>
      </c>
      <c r="E16" s="46">
        <v>7064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12371</v>
      </c>
      <c r="P16" s="47">
        <f t="shared" si="1"/>
        <v>3.8217485325919061</v>
      </c>
      <c r="Q16" s="9"/>
    </row>
    <row r="17" spans="1:17">
      <c r="A17" s="12"/>
      <c r="B17" s="25">
        <v>323.10000000000002</v>
      </c>
      <c r="C17" s="20" t="s">
        <v>17</v>
      </c>
      <c r="D17" s="46">
        <v>225545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225545</v>
      </c>
      <c r="P17" s="47">
        <f t="shared" si="1"/>
        <v>69.67717021933889</v>
      </c>
      <c r="Q17" s="9"/>
    </row>
    <row r="18" spans="1:17">
      <c r="A18" s="12"/>
      <c r="B18" s="25">
        <v>323.7</v>
      </c>
      <c r="C18" s="20" t="s">
        <v>18</v>
      </c>
      <c r="D18" s="46">
        <v>53926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53926</v>
      </c>
      <c r="P18" s="47">
        <f t="shared" si="1"/>
        <v>16.659252394192155</v>
      </c>
      <c r="Q18" s="9"/>
    </row>
    <row r="19" spans="1:17">
      <c r="A19" s="12"/>
      <c r="B19" s="25">
        <v>329.5</v>
      </c>
      <c r="C19" s="20" t="s">
        <v>135</v>
      </c>
      <c r="D19" s="46">
        <v>18710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18710</v>
      </c>
      <c r="P19" s="47">
        <f t="shared" si="1"/>
        <v>5.7800432499227679</v>
      </c>
      <c r="Q19" s="9"/>
    </row>
    <row r="20" spans="1:17" ht="15.75">
      <c r="A20" s="29" t="s">
        <v>136</v>
      </c>
      <c r="B20" s="30"/>
      <c r="C20" s="31"/>
      <c r="D20" s="32">
        <f t="shared" ref="D20:N20" si="5">SUM(D21:D27)</f>
        <v>414086</v>
      </c>
      <c r="E20" s="32">
        <f t="shared" si="5"/>
        <v>1652383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2066469</v>
      </c>
      <c r="P20" s="45">
        <f t="shared" si="1"/>
        <v>638.39017608897132</v>
      </c>
      <c r="Q20" s="10"/>
    </row>
    <row r="21" spans="1:17">
      <c r="A21" s="12"/>
      <c r="B21" s="25">
        <v>331.51</v>
      </c>
      <c r="C21" s="20" t="s">
        <v>146</v>
      </c>
      <c r="D21" s="46">
        <v>0</v>
      </c>
      <c r="E21" s="46">
        <v>1651815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3" si="6">SUM(D21:N21)</f>
        <v>1651815</v>
      </c>
      <c r="P21" s="47">
        <f t="shared" si="1"/>
        <v>510.29193697868396</v>
      </c>
      <c r="Q21" s="9"/>
    </row>
    <row r="22" spans="1:17">
      <c r="A22" s="12"/>
      <c r="B22" s="25">
        <v>335.15</v>
      </c>
      <c r="C22" s="20" t="s">
        <v>79</v>
      </c>
      <c r="D22" s="46">
        <v>4609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4609</v>
      </c>
      <c r="P22" s="47">
        <f t="shared" si="1"/>
        <v>1.4238492431263516</v>
      </c>
      <c r="Q22" s="9"/>
    </row>
    <row r="23" spans="1:17">
      <c r="A23" s="12"/>
      <c r="B23" s="25">
        <v>335.18</v>
      </c>
      <c r="C23" s="20" t="s">
        <v>137</v>
      </c>
      <c r="D23" s="46">
        <v>227599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227599</v>
      </c>
      <c r="P23" s="47">
        <f t="shared" si="1"/>
        <v>70.311708371949337</v>
      </c>
      <c r="Q23" s="9"/>
    </row>
    <row r="24" spans="1:17">
      <c r="A24" s="12"/>
      <c r="B24" s="25">
        <v>335.9</v>
      </c>
      <c r="C24" s="20" t="s">
        <v>138</v>
      </c>
      <c r="D24" s="46">
        <v>111791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7" si="7">SUM(D24:N24)</f>
        <v>111791</v>
      </c>
      <c r="P24" s="47">
        <f t="shared" si="1"/>
        <v>34.535372258263827</v>
      </c>
      <c r="Q24" s="9"/>
    </row>
    <row r="25" spans="1:17">
      <c r="A25" s="12"/>
      <c r="B25" s="25">
        <v>337.2</v>
      </c>
      <c r="C25" s="20" t="s">
        <v>93</v>
      </c>
      <c r="D25" s="46">
        <v>62750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62750</v>
      </c>
      <c r="P25" s="47">
        <f t="shared" si="1"/>
        <v>19.385233240654927</v>
      </c>
      <c r="Q25" s="9"/>
    </row>
    <row r="26" spans="1:17">
      <c r="A26" s="12"/>
      <c r="B26" s="25">
        <v>337.3</v>
      </c>
      <c r="C26" s="20" t="s">
        <v>139</v>
      </c>
      <c r="D26" s="46">
        <v>7337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7337</v>
      </c>
      <c r="P26" s="47">
        <f t="shared" si="1"/>
        <v>2.2666048810627122</v>
      </c>
      <c r="Q26" s="9"/>
    </row>
    <row r="27" spans="1:17">
      <c r="A27" s="12"/>
      <c r="B27" s="25">
        <v>337.5</v>
      </c>
      <c r="C27" s="20" t="s">
        <v>147</v>
      </c>
      <c r="D27" s="46">
        <v>0</v>
      </c>
      <c r="E27" s="46">
        <v>568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568</v>
      </c>
      <c r="P27" s="47">
        <f t="shared" si="1"/>
        <v>0.17547111523015138</v>
      </c>
      <c r="Q27" s="9"/>
    </row>
    <row r="28" spans="1:17" ht="15.75">
      <c r="A28" s="29" t="s">
        <v>32</v>
      </c>
      <c r="B28" s="30"/>
      <c r="C28" s="31"/>
      <c r="D28" s="32">
        <f t="shared" ref="D28:N28" si="8">SUM(D29:D34)</f>
        <v>111909</v>
      </c>
      <c r="E28" s="32">
        <f t="shared" si="8"/>
        <v>175421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287330</v>
      </c>
      <c r="P28" s="45">
        <f t="shared" si="1"/>
        <v>88.764287920914427</v>
      </c>
      <c r="Q28" s="10"/>
    </row>
    <row r="29" spans="1:17">
      <c r="A29" s="12"/>
      <c r="B29" s="25">
        <v>342.2</v>
      </c>
      <c r="C29" s="20" t="s">
        <v>115</v>
      </c>
      <c r="D29" s="46">
        <v>5500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3" si="9">SUM(D29:N29)</f>
        <v>5500</v>
      </c>
      <c r="P29" s="47">
        <f t="shared" si="1"/>
        <v>1.699104108742663</v>
      </c>
      <c r="Q29" s="9"/>
    </row>
    <row r="30" spans="1:17">
      <c r="A30" s="12"/>
      <c r="B30" s="25">
        <v>344.5</v>
      </c>
      <c r="C30" s="20" t="s">
        <v>140</v>
      </c>
      <c r="D30" s="46">
        <v>83844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83844</v>
      </c>
      <c r="P30" s="47">
        <f t="shared" si="1"/>
        <v>25.901760889712698</v>
      </c>
      <c r="Q30" s="9"/>
    </row>
    <row r="31" spans="1:17">
      <c r="A31" s="12"/>
      <c r="B31" s="25">
        <v>345.1</v>
      </c>
      <c r="C31" s="20" t="s">
        <v>141</v>
      </c>
      <c r="D31" s="46">
        <v>9290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9290</v>
      </c>
      <c r="P31" s="47">
        <f t="shared" si="1"/>
        <v>2.8699413036762436</v>
      </c>
      <c r="Q31" s="9"/>
    </row>
    <row r="32" spans="1:17">
      <c r="A32" s="12"/>
      <c r="B32" s="25">
        <v>347.4</v>
      </c>
      <c r="C32" s="20" t="s">
        <v>37</v>
      </c>
      <c r="D32" s="46">
        <v>6170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6170</v>
      </c>
      <c r="P32" s="47">
        <f t="shared" si="1"/>
        <v>1.9060858819894964</v>
      </c>
      <c r="Q32" s="9"/>
    </row>
    <row r="33" spans="1:120">
      <c r="A33" s="12"/>
      <c r="B33" s="25">
        <v>347.5</v>
      </c>
      <c r="C33" s="20" t="s">
        <v>38</v>
      </c>
      <c r="D33" s="46">
        <v>4955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4955</v>
      </c>
      <c r="P33" s="47">
        <f t="shared" si="1"/>
        <v>1.5307383379672537</v>
      </c>
      <c r="Q33" s="9"/>
    </row>
    <row r="34" spans="1:120">
      <c r="A34" s="12"/>
      <c r="B34" s="25">
        <v>349</v>
      </c>
      <c r="C34" s="20" t="s">
        <v>142</v>
      </c>
      <c r="D34" s="46">
        <v>2150</v>
      </c>
      <c r="E34" s="46">
        <v>175421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177571</v>
      </c>
      <c r="P34" s="47">
        <f t="shared" si="1"/>
        <v>54.856657398826073</v>
      </c>
      <c r="Q34" s="9"/>
    </row>
    <row r="35" spans="1:120" ht="15.75">
      <c r="A35" s="29" t="s">
        <v>33</v>
      </c>
      <c r="B35" s="30"/>
      <c r="C35" s="31"/>
      <c r="D35" s="32">
        <f t="shared" ref="D35:N35" si="10">SUM(D36:D38)</f>
        <v>40209</v>
      </c>
      <c r="E35" s="32">
        <f t="shared" si="10"/>
        <v>762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10"/>
        <v>0</v>
      </c>
      <c r="O35" s="32">
        <f>SUM(D35:N35)</f>
        <v>40971</v>
      </c>
      <c r="P35" s="45">
        <f t="shared" si="1"/>
        <v>12.657089898053753</v>
      </c>
      <c r="Q35" s="10"/>
    </row>
    <row r="36" spans="1:120">
      <c r="A36" s="13"/>
      <c r="B36" s="39">
        <v>351.1</v>
      </c>
      <c r="C36" s="21" t="s">
        <v>143</v>
      </c>
      <c r="D36" s="46">
        <v>12226</v>
      </c>
      <c r="E36" s="46">
        <v>762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12988</v>
      </c>
      <c r="P36" s="47">
        <f t="shared" si="1"/>
        <v>4.0123571207908562</v>
      </c>
      <c r="Q36" s="9"/>
    </row>
    <row r="37" spans="1:120">
      <c r="A37" s="13"/>
      <c r="B37" s="39">
        <v>354</v>
      </c>
      <c r="C37" s="21" t="s">
        <v>71</v>
      </c>
      <c r="D37" s="46">
        <v>27658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38" si="11">SUM(D37:N37)</f>
        <v>27658</v>
      </c>
      <c r="P37" s="47">
        <f t="shared" si="1"/>
        <v>8.5443311708371947</v>
      </c>
      <c r="Q37" s="9"/>
    </row>
    <row r="38" spans="1:120">
      <c r="A38" s="13"/>
      <c r="B38" s="39">
        <v>359</v>
      </c>
      <c r="C38" s="21" t="s">
        <v>106</v>
      </c>
      <c r="D38" s="46">
        <v>325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325</v>
      </c>
      <c r="P38" s="47">
        <f t="shared" si="1"/>
        <v>0.10040160642570281</v>
      </c>
      <c r="Q38" s="9"/>
    </row>
    <row r="39" spans="1:120" ht="15.75">
      <c r="A39" s="29" t="s">
        <v>3</v>
      </c>
      <c r="B39" s="30"/>
      <c r="C39" s="31"/>
      <c r="D39" s="32">
        <f t="shared" ref="D39:N39" si="12">SUM(D40:D43)</f>
        <v>9112</v>
      </c>
      <c r="E39" s="32">
        <f t="shared" si="12"/>
        <v>9473</v>
      </c>
      <c r="F39" s="32">
        <f t="shared" si="12"/>
        <v>0</v>
      </c>
      <c r="G39" s="32">
        <f t="shared" si="12"/>
        <v>0</v>
      </c>
      <c r="H39" s="32">
        <f t="shared" si="12"/>
        <v>0</v>
      </c>
      <c r="I39" s="32">
        <f t="shared" si="12"/>
        <v>0</v>
      </c>
      <c r="J39" s="32">
        <f t="shared" si="12"/>
        <v>0</v>
      </c>
      <c r="K39" s="32">
        <f t="shared" si="12"/>
        <v>-529781</v>
      </c>
      <c r="L39" s="32">
        <f t="shared" si="12"/>
        <v>0</v>
      </c>
      <c r="M39" s="32">
        <f t="shared" si="12"/>
        <v>0</v>
      </c>
      <c r="N39" s="32">
        <f t="shared" si="12"/>
        <v>0</v>
      </c>
      <c r="O39" s="32">
        <f>SUM(D39:N39)</f>
        <v>-511196</v>
      </c>
      <c r="P39" s="45">
        <f t="shared" si="1"/>
        <v>-157.92276799505714</v>
      </c>
      <c r="Q39" s="10"/>
    </row>
    <row r="40" spans="1:120">
      <c r="A40" s="12"/>
      <c r="B40" s="25">
        <v>361.3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-867387</v>
      </c>
      <c r="L40" s="46">
        <v>0</v>
      </c>
      <c r="M40" s="46">
        <v>0</v>
      </c>
      <c r="N40" s="46">
        <v>0</v>
      </c>
      <c r="O40" s="46">
        <f t="shared" ref="O40:O45" si="13">SUM(D40:N40)</f>
        <v>-867387</v>
      </c>
      <c r="P40" s="47">
        <f t="shared" si="1"/>
        <v>-267.96014828544946</v>
      </c>
      <c r="Q40" s="9"/>
    </row>
    <row r="41" spans="1:120">
      <c r="A41" s="12"/>
      <c r="B41" s="25">
        <v>366</v>
      </c>
      <c r="C41" s="20" t="s">
        <v>46</v>
      </c>
      <c r="D41" s="46">
        <v>0</v>
      </c>
      <c r="E41" s="46">
        <v>9473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9473</v>
      </c>
      <c r="P41" s="47">
        <f t="shared" si="1"/>
        <v>2.9264751312944086</v>
      </c>
      <c r="Q41" s="9"/>
    </row>
    <row r="42" spans="1:120">
      <c r="A42" s="12"/>
      <c r="B42" s="25">
        <v>368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337606</v>
      </c>
      <c r="L42" s="46">
        <v>0</v>
      </c>
      <c r="M42" s="46">
        <v>0</v>
      </c>
      <c r="N42" s="46">
        <v>0</v>
      </c>
      <c r="O42" s="46">
        <f t="shared" si="13"/>
        <v>337606</v>
      </c>
      <c r="P42" s="47">
        <f t="shared" si="1"/>
        <v>104.29595304294099</v>
      </c>
      <c r="Q42" s="9"/>
    </row>
    <row r="43" spans="1:120">
      <c r="A43" s="12"/>
      <c r="B43" s="25">
        <v>369.9</v>
      </c>
      <c r="C43" s="20" t="s">
        <v>48</v>
      </c>
      <c r="D43" s="46">
        <v>9112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9112</v>
      </c>
      <c r="P43" s="47">
        <f t="shared" si="1"/>
        <v>2.8149521161569355</v>
      </c>
      <c r="Q43" s="9"/>
    </row>
    <row r="44" spans="1:120" ht="15.75">
      <c r="A44" s="29" t="s">
        <v>34</v>
      </c>
      <c r="B44" s="30"/>
      <c r="C44" s="31"/>
      <c r="D44" s="32">
        <f t="shared" ref="D44:N44" si="14">SUM(D45:D45)</f>
        <v>26071</v>
      </c>
      <c r="E44" s="32">
        <f t="shared" si="14"/>
        <v>79588</v>
      </c>
      <c r="F44" s="32">
        <f t="shared" si="14"/>
        <v>125295</v>
      </c>
      <c r="G44" s="32">
        <f t="shared" si="14"/>
        <v>425293</v>
      </c>
      <c r="H44" s="32">
        <f t="shared" si="14"/>
        <v>0</v>
      </c>
      <c r="I44" s="32">
        <f t="shared" si="14"/>
        <v>0</v>
      </c>
      <c r="J44" s="32">
        <f t="shared" si="14"/>
        <v>0</v>
      </c>
      <c r="K44" s="32">
        <f t="shared" si="14"/>
        <v>0</v>
      </c>
      <c r="L44" s="32">
        <f t="shared" si="14"/>
        <v>0</v>
      </c>
      <c r="M44" s="32">
        <f t="shared" si="14"/>
        <v>0</v>
      </c>
      <c r="N44" s="32">
        <f t="shared" si="14"/>
        <v>0</v>
      </c>
      <c r="O44" s="32">
        <f t="shared" si="13"/>
        <v>656247</v>
      </c>
      <c r="P44" s="45">
        <f t="shared" si="1"/>
        <v>202.7330861909175</v>
      </c>
      <c r="Q44" s="9"/>
    </row>
    <row r="45" spans="1:120" ht="15.75" thickBot="1">
      <c r="A45" s="12"/>
      <c r="B45" s="25">
        <v>381</v>
      </c>
      <c r="C45" s="20" t="s">
        <v>49</v>
      </c>
      <c r="D45" s="46">
        <v>26071</v>
      </c>
      <c r="E45" s="46">
        <v>79588</v>
      </c>
      <c r="F45" s="46">
        <v>125295</v>
      </c>
      <c r="G45" s="46">
        <v>425293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656247</v>
      </c>
      <c r="P45" s="47">
        <f t="shared" si="1"/>
        <v>202.7330861909175</v>
      </c>
      <c r="Q45" s="9"/>
    </row>
    <row r="46" spans="1:120" ht="16.5" thickBot="1">
      <c r="A46" s="14" t="s">
        <v>39</v>
      </c>
      <c r="B46" s="23"/>
      <c r="C46" s="22"/>
      <c r="D46" s="15">
        <f t="shared" ref="D46:N46" si="15">SUM(D5,D14,D20,D28,D35,D39,D44)</f>
        <v>3873148</v>
      </c>
      <c r="E46" s="15">
        <f t="shared" si="15"/>
        <v>1924691</v>
      </c>
      <c r="F46" s="15">
        <f t="shared" si="15"/>
        <v>593115</v>
      </c>
      <c r="G46" s="15">
        <f t="shared" si="15"/>
        <v>425293</v>
      </c>
      <c r="H46" s="15">
        <f t="shared" si="15"/>
        <v>0</v>
      </c>
      <c r="I46" s="15">
        <f t="shared" si="15"/>
        <v>0</v>
      </c>
      <c r="J46" s="15">
        <f t="shared" si="15"/>
        <v>0</v>
      </c>
      <c r="K46" s="15">
        <f t="shared" si="15"/>
        <v>-483989</v>
      </c>
      <c r="L46" s="15">
        <f t="shared" si="15"/>
        <v>0</v>
      </c>
      <c r="M46" s="15">
        <f t="shared" si="15"/>
        <v>0</v>
      </c>
      <c r="N46" s="15">
        <f t="shared" si="15"/>
        <v>0</v>
      </c>
      <c r="O46" s="15">
        <f>SUM(D46:N46)</f>
        <v>6332258</v>
      </c>
      <c r="P46" s="38">
        <f t="shared" si="1"/>
        <v>1956.2119246215632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48" t="s">
        <v>148</v>
      </c>
      <c r="N48" s="48"/>
      <c r="O48" s="48"/>
      <c r="P48" s="43">
        <v>3237</v>
      </c>
    </row>
    <row r="49" spans="1:16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1"/>
    </row>
    <row r="50" spans="1:16" ht="15.75" customHeight="1" thickBot="1">
      <c r="A50" s="52" t="s">
        <v>63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4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8"/>
      <c r="M3" s="69"/>
      <c r="N3" s="36"/>
      <c r="O3" s="37"/>
      <c r="P3" s="70" t="s">
        <v>127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128</v>
      </c>
      <c r="N4" s="35" t="s">
        <v>9</v>
      </c>
      <c r="O4" s="35" t="s">
        <v>129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130</v>
      </c>
      <c r="B5" s="26"/>
      <c r="C5" s="26"/>
      <c r="D5" s="27">
        <f t="shared" ref="D5:N5" si="0">SUM(D6:D13)</f>
        <v>2601332</v>
      </c>
      <c r="E5" s="27">
        <f t="shared" si="0"/>
        <v>0</v>
      </c>
      <c r="F5" s="27">
        <f t="shared" si="0"/>
        <v>441437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3042769</v>
      </c>
      <c r="P5" s="33">
        <f t="shared" ref="P5:P47" si="1">(O5/P$49)</f>
        <v>940.28708281829415</v>
      </c>
      <c r="Q5" s="6"/>
    </row>
    <row r="6" spans="1:134">
      <c r="A6" s="12"/>
      <c r="B6" s="25">
        <v>311</v>
      </c>
      <c r="C6" s="20" t="s">
        <v>2</v>
      </c>
      <c r="D6" s="46">
        <v>1989865</v>
      </c>
      <c r="E6" s="46">
        <v>0</v>
      </c>
      <c r="F6" s="46">
        <v>441437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2431302</v>
      </c>
      <c r="P6" s="47">
        <f t="shared" si="1"/>
        <v>751.32941903584674</v>
      </c>
      <c r="Q6" s="9"/>
    </row>
    <row r="7" spans="1:134">
      <c r="A7" s="12"/>
      <c r="B7" s="25">
        <v>312.41000000000003</v>
      </c>
      <c r="C7" s="20" t="s">
        <v>131</v>
      </c>
      <c r="D7" s="46">
        <v>93355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93355</v>
      </c>
      <c r="P7" s="47">
        <f t="shared" si="1"/>
        <v>28.848887515451175</v>
      </c>
      <c r="Q7" s="9"/>
    </row>
    <row r="8" spans="1:134">
      <c r="A8" s="12"/>
      <c r="B8" s="25">
        <v>312.52</v>
      </c>
      <c r="C8" s="20" t="s">
        <v>75</v>
      </c>
      <c r="D8" s="46">
        <v>42470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42470</v>
      </c>
      <c r="P8" s="47">
        <f t="shared" si="1"/>
        <v>13.124227441285537</v>
      </c>
      <c r="Q8" s="9"/>
    </row>
    <row r="9" spans="1:134">
      <c r="A9" s="12"/>
      <c r="B9" s="25">
        <v>314.10000000000002</v>
      </c>
      <c r="C9" s="20" t="s">
        <v>11</v>
      </c>
      <c r="D9" s="46">
        <v>262320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262320</v>
      </c>
      <c r="P9" s="47">
        <f t="shared" si="1"/>
        <v>81.063040791100121</v>
      </c>
      <c r="Q9" s="9"/>
    </row>
    <row r="10" spans="1:134">
      <c r="A10" s="12"/>
      <c r="B10" s="25">
        <v>314.3</v>
      </c>
      <c r="C10" s="20" t="s">
        <v>12</v>
      </c>
      <c r="D10" s="46">
        <v>57419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57419</v>
      </c>
      <c r="P10" s="47">
        <f t="shared" si="1"/>
        <v>17.743819530284302</v>
      </c>
      <c r="Q10" s="9"/>
    </row>
    <row r="11" spans="1:134">
      <c r="A11" s="12"/>
      <c r="B11" s="25">
        <v>314.8</v>
      </c>
      <c r="C11" s="20" t="s">
        <v>13</v>
      </c>
      <c r="D11" s="46">
        <v>11909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11909</v>
      </c>
      <c r="P11" s="47">
        <f t="shared" si="1"/>
        <v>3.680160692212608</v>
      </c>
      <c r="Q11" s="9"/>
    </row>
    <row r="12" spans="1:134">
      <c r="A12" s="12"/>
      <c r="B12" s="25">
        <v>315.10000000000002</v>
      </c>
      <c r="C12" s="20" t="s">
        <v>132</v>
      </c>
      <c r="D12" s="46">
        <v>131066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131066</v>
      </c>
      <c r="P12" s="47">
        <f t="shared" si="1"/>
        <v>40.502472187886276</v>
      </c>
      <c r="Q12" s="9"/>
    </row>
    <row r="13" spans="1:134">
      <c r="A13" s="12"/>
      <c r="B13" s="25">
        <v>316</v>
      </c>
      <c r="C13" s="20" t="s">
        <v>77</v>
      </c>
      <c r="D13" s="46">
        <v>12928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12928</v>
      </c>
      <c r="P13" s="47">
        <f t="shared" si="1"/>
        <v>3.9950556242274411</v>
      </c>
      <c r="Q13" s="9"/>
    </row>
    <row r="14" spans="1:134" ht="15.75">
      <c r="A14" s="29" t="s">
        <v>16</v>
      </c>
      <c r="B14" s="30"/>
      <c r="C14" s="31"/>
      <c r="D14" s="32">
        <f t="shared" ref="D14:N14" si="3">SUM(D15:D19)</f>
        <v>416388</v>
      </c>
      <c r="E14" s="32">
        <f t="shared" si="3"/>
        <v>3016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9" si="4">SUM(D14:N14)</f>
        <v>419404</v>
      </c>
      <c r="P14" s="45">
        <f t="shared" si="1"/>
        <v>129.60568603213844</v>
      </c>
      <c r="Q14" s="10"/>
    </row>
    <row r="15" spans="1:134">
      <c r="A15" s="12"/>
      <c r="B15" s="25">
        <v>322</v>
      </c>
      <c r="C15" s="20" t="s">
        <v>133</v>
      </c>
      <c r="D15" s="46">
        <v>143917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143917</v>
      </c>
      <c r="P15" s="47">
        <f t="shared" si="1"/>
        <v>44.473733003708283</v>
      </c>
      <c r="Q15" s="9"/>
    </row>
    <row r="16" spans="1:134">
      <c r="A16" s="12"/>
      <c r="B16" s="25">
        <v>322.89999999999998</v>
      </c>
      <c r="C16" s="20" t="s">
        <v>134</v>
      </c>
      <c r="D16" s="46">
        <v>1855</v>
      </c>
      <c r="E16" s="46">
        <v>3016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4871</v>
      </c>
      <c r="P16" s="47">
        <f t="shared" si="1"/>
        <v>1.5052533992583437</v>
      </c>
      <c r="Q16" s="9"/>
    </row>
    <row r="17" spans="1:17">
      <c r="A17" s="12"/>
      <c r="B17" s="25">
        <v>323.10000000000002</v>
      </c>
      <c r="C17" s="20" t="s">
        <v>17</v>
      </c>
      <c r="D17" s="46">
        <v>199039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199039</v>
      </c>
      <c r="P17" s="47">
        <f t="shared" si="1"/>
        <v>61.50772558714462</v>
      </c>
      <c r="Q17" s="9"/>
    </row>
    <row r="18" spans="1:17">
      <c r="A18" s="12"/>
      <c r="B18" s="25">
        <v>323.7</v>
      </c>
      <c r="C18" s="20" t="s">
        <v>18</v>
      </c>
      <c r="D18" s="46">
        <v>56968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56968</v>
      </c>
      <c r="P18" s="47">
        <f t="shared" si="1"/>
        <v>17.604449938195302</v>
      </c>
      <c r="Q18" s="9"/>
    </row>
    <row r="19" spans="1:17">
      <c r="A19" s="12"/>
      <c r="B19" s="25">
        <v>329.5</v>
      </c>
      <c r="C19" s="20" t="s">
        <v>135</v>
      </c>
      <c r="D19" s="46">
        <v>14609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14609</v>
      </c>
      <c r="P19" s="47">
        <f t="shared" si="1"/>
        <v>4.5145241038318913</v>
      </c>
      <c r="Q19" s="9"/>
    </row>
    <row r="20" spans="1:17" ht="15.75">
      <c r="A20" s="29" t="s">
        <v>136</v>
      </c>
      <c r="B20" s="30"/>
      <c r="C20" s="31"/>
      <c r="D20" s="32">
        <f t="shared" ref="D20:N20" si="5">SUM(D21:D28)</f>
        <v>458474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si="4"/>
        <v>458474</v>
      </c>
      <c r="P20" s="45">
        <f t="shared" si="1"/>
        <v>141.67923362175526</v>
      </c>
      <c r="Q20" s="10"/>
    </row>
    <row r="21" spans="1:17">
      <c r="A21" s="12"/>
      <c r="B21" s="25">
        <v>331.2</v>
      </c>
      <c r="C21" s="20" t="s">
        <v>92</v>
      </c>
      <c r="D21" s="46">
        <v>58955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58955</v>
      </c>
      <c r="P21" s="47">
        <f t="shared" si="1"/>
        <v>18.218479604449939</v>
      </c>
      <c r="Q21" s="9"/>
    </row>
    <row r="22" spans="1:17">
      <c r="A22" s="12"/>
      <c r="B22" s="25">
        <v>331.39</v>
      </c>
      <c r="C22" s="20" t="s">
        <v>113</v>
      </c>
      <c r="D22" s="46">
        <v>10780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10780</v>
      </c>
      <c r="P22" s="47">
        <f t="shared" si="1"/>
        <v>3.3312731767614339</v>
      </c>
      <c r="Q22" s="9"/>
    </row>
    <row r="23" spans="1:17">
      <c r="A23" s="12"/>
      <c r="B23" s="25">
        <v>332</v>
      </c>
      <c r="C23" s="20" t="s">
        <v>124</v>
      </c>
      <c r="D23" s="46">
        <v>26465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26465</v>
      </c>
      <c r="P23" s="47">
        <f t="shared" si="1"/>
        <v>8.178306551297899</v>
      </c>
      <c r="Q23" s="9"/>
    </row>
    <row r="24" spans="1:17">
      <c r="A24" s="12"/>
      <c r="B24" s="25">
        <v>335.15</v>
      </c>
      <c r="C24" s="20" t="s">
        <v>79</v>
      </c>
      <c r="D24" s="46">
        <v>4977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4977</v>
      </c>
      <c r="P24" s="47">
        <f t="shared" si="1"/>
        <v>1.5380098887515452</v>
      </c>
      <c r="Q24" s="9"/>
    </row>
    <row r="25" spans="1:17">
      <c r="A25" s="12"/>
      <c r="B25" s="25">
        <v>335.18</v>
      </c>
      <c r="C25" s="20" t="s">
        <v>137</v>
      </c>
      <c r="D25" s="46">
        <v>203521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203521</v>
      </c>
      <c r="P25" s="47">
        <f t="shared" si="1"/>
        <v>62.892768850432631</v>
      </c>
      <c r="Q25" s="9"/>
    </row>
    <row r="26" spans="1:17">
      <c r="A26" s="12"/>
      <c r="B26" s="25">
        <v>335.9</v>
      </c>
      <c r="C26" s="20" t="s">
        <v>138</v>
      </c>
      <c r="D26" s="46">
        <v>89973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89973</v>
      </c>
      <c r="P26" s="47">
        <f t="shared" si="1"/>
        <v>27.803770086526576</v>
      </c>
      <c r="Q26" s="9"/>
    </row>
    <row r="27" spans="1:17">
      <c r="A27" s="12"/>
      <c r="B27" s="25">
        <v>337.2</v>
      </c>
      <c r="C27" s="20" t="s">
        <v>93</v>
      </c>
      <c r="D27" s="46">
        <v>58250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58250</v>
      </c>
      <c r="P27" s="47">
        <f t="shared" si="1"/>
        <v>18.000618046971571</v>
      </c>
      <c r="Q27" s="9"/>
    </row>
    <row r="28" spans="1:17">
      <c r="A28" s="12"/>
      <c r="B28" s="25">
        <v>337.3</v>
      </c>
      <c r="C28" s="20" t="s">
        <v>139</v>
      </c>
      <c r="D28" s="46">
        <v>5553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5553</v>
      </c>
      <c r="P28" s="47">
        <f t="shared" si="1"/>
        <v>1.7160074165636587</v>
      </c>
      <c r="Q28" s="9"/>
    </row>
    <row r="29" spans="1:17" ht="15.75">
      <c r="A29" s="29" t="s">
        <v>32</v>
      </c>
      <c r="B29" s="30"/>
      <c r="C29" s="31"/>
      <c r="D29" s="32">
        <f t="shared" ref="D29:N29" si="6">SUM(D30:D36)</f>
        <v>72244</v>
      </c>
      <c r="E29" s="32">
        <f t="shared" si="6"/>
        <v>132980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6"/>
        <v>0</v>
      </c>
      <c r="O29" s="32">
        <f t="shared" si="4"/>
        <v>205224</v>
      </c>
      <c r="P29" s="45">
        <f t="shared" si="1"/>
        <v>63.419035846724348</v>
      </c>
      <c r="Q29" s="10"/>
    </row>
    <row r="30" spans="1:17">
      <c r="A30" s="12"/>
      <c r="B30" s="25">
        <v>342.2</v>
      </c>
      <c r="C30" s="20" t="s">
        <v>115</v>
      </c>
      <c r="D30" s="46">
        <v>19161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6" si="7">SUM(D30:N30)</f>
        <v>19161</v>
      </c>
      <c r="P30" s="47">
        <f t="shared" si="1"/>
        <v>5.9211990111248456</v>
      </c>
      <c r="Q30" s="9"/>
    </row>
    <row r="31" spans="1:17">
      <c r="A31" s="12"/>
      <c r="B31" s="25">
        <v>342.9</v>
      </c>
      <c r="C31" s="20" t="s">
        <v>103</v>
      </c>
      <c r="D31" s="46">
        <v>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100</v>
      </c>
      <c r="P31" s="47">
        <f t="shared" si="1"/>
        <v>3.0902348578491966E-2</v>
      </c>
      <c r="Q31" s="9"/>
    </row>
    <row r="32" spans="1:17">
      <c r="A32" s="12"/>
      <c r="B32" s="25">
        <v>344.5</v>
      </c>
      <c r="C32" s="20" t="s">
        <v>140</v>
      </c>
      <c r="D32" s="46">
        <v>40963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40963</v>
      </c>
      <c r="P32" s="47">
        <f t="shared" si="1"/>
        <v>12.658529048207663</v>
      </c>
      <c r="Q32" s="9"/>
    </row>
    <row r="33" spans="1:120">
      <c r="A33" s="12"/>
      <c r="B33" s="25">
        <v>345.1</v>
      </c>
      <c r="C33" s="20" t="s">
        <v>141</v>
      </c>
      <c r="D33" s="46">
        <v>6350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6350</v>
      </c>
      <c r="P33" s="47">
        <f t="shared" si="1"/>
        <v>1.9622991347342398</v>
      </c>
      <c r="Q33" s="9"/>
    </row>
    <row r="34" spans="1:120">
      <c r="A34" s="12"/>
      <c r="B34" s="25">
        <v>347.4</v>
      </c>
      <c r="C34" s="20" t="s">
        <v>37</v>
      </c>
      <c r="D34" s="46">
        <v>5237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5237</v>
      </c>
      <c r="P34" s="47">
        <f t="shared" si="1"/>
        <v>1.6183559950556243</v>
      </c>
      <c r="Q34" s="9"/>
    </row>
    <row r="35" spans="1:120">
      <c r="A35" s="12"/>
      <c r="B35" s="25">
        <v>347.5</v>
      </c>
      <c r="C35" s="20" t="s">
        <v>38</v>
      </c>
      <c r="D35" s="46">
        <v>433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433</v>
      </c>
      <c r="P35" s="47">
        <f t="shared" si="1"/>
        <v>0.13380716934487022</v>
      </c>
      <c r="Q35" s="9"/>
    </row>
    <row r="36" spans="1:120">
      <c r="A36" s="12"/>
      <c r="B36" s="25">
        <v>349</v>
      </c>
      <c r="C36" s="20" t="s">
        <v>142</v>
      </c>
      <c r="D36" s="46">
        <v>0</v>
      </c>
      <c r="E36" s="46">
        <v>132980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132980</v>
      </c>
      <c r="P36" s="47">
        <f t="shared" si="1"/>
        <v>41.093943139678615</v>
      </c>
      <c r="Q36" s="9"/>
    </row>
    <row r="37" spans="1:120" ht="15.75">
      <c r="A37" s="29" t="s">
        <v>33</v>
      </c>
      <c r="B37" s="30"/>
      <c r="C37" s="31"/>
      <c r="D37" s="32">
        <f t="shared" ref="D37:N37" si="8">SUM(D38:D40)</f>
        <v>101703</v>
      </c>
      <c r="E37" s="32">
        <f t="shared" si="8"/>
        <v>569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ref="O37:O47" si="9">SUM(D37:N37)</f>
        <v>102272</v>
      </c>
      <c r="P37" s="45">
        <f t="shared" si="1"/>
        <v>31.604449938195302</v>
      </c>
      <c r="Q37" s="10"/>
    </row>
    <row r="38" spans="1:120">
      <c r="A38" s="13"/>
      <c r="B38" s="39">
        <v>351.1</v>
      </c>
      <c r="C38" s="21" t="s">
        <v>143</v>
      </c>
      <c r="D38" s="46">
        <v>18304</v>
      </c>
      <c r="E38" s="46">
        <v>569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18873</v>
      </c>
      <c r="P38" s="47">
        <f t="shared" si="1"/>
        <v>5.8322002472187888</v>
      </c>
      <c r="Q38" s="9"/>
    </row>
    <row r="39" spans="1:120">
      <c r="A39" s="13"/>
      <c r="B39" s="39">
        <v>354</v>
      </c>
      <c r="C39" s="21" t="s">
        <v>71</v>
      </c>
      <c r="D39" s="46">
        <v>4899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4899</v>
      </c>
      <c r="P39" s="47">
        <f t="shared" si="1"/>
        <v>1.5139060568603213</v>
      </c>
      <c r="Q39" s="9"/>
    </row>
    <row r="40" spans="1:120">
      <c r="A40" s="13"/>
      <c r="B40" s="39">
        <v>359</v>
      </c>
      <c r="C40" s="21" t="s">
        <v>106</v>
      </c>
      <c r="D40" s="46">
        <v>78500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78500</v>
      </c>
      <c r="P40" s="47">
        <f t="shared" si="1"/>
        <v>24.258343634116194</v>
      </c>
      <c r="Q40" s="9"/>
    </row>
    <row r="41" spans="1:120" ht="15.75">
      <c r="A41" s="29" t="s">
        <v>3</v>
      </c>
      <c r="B41" s="30"/>
      <c r="C41" s="31"/>
      <c r="D41" s="32">
        <f t="shared" ref="D41:N41" si="10">SUM(D42:D44)</f>
        <v>15655</v>
      </c>
      <c r="E41" s="32">
        <f t="shared" si="10"/>
        <v>3822</v>
      </c>
      <c r="F41" s="32">
        <f t="shared" si="10"/>
        <v>0</v>
      </c>
      <c r="G41" s="32">
        <f t="shared" si="10"/>
        <v>195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10"/>
        <v>0</v>
      </c>
      <c r="O41" s="32">
        <f t="shared" si="9"/>
        <v>19672</v>
      </c>
      <c r="P41" s="45">
        <f t="shared" si="1"/>
        <v>6.0791100123609398</v>
      </c>
      <c r="Q41" s="10"/>
    </row>
    <row r="42" spans="1:120">
      <c r="A42" s="12"/>
      <c r="B42" s="25">
        <v>361.1</v>
      </c>
      <c r="C42" s="20" t="s">
        <v>42</v>
      </c>
      <c r="D42" s="46">
        <v>1370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1370</v>
      </c>
      <c r="P42" s="47">
        <f t="shared" si="1"/>
        <v>0.42336217552533995</v>
      </c>
      <c r="Q42" s="9"/>
    </row>
    <row r="43" spans="1:120">
      <c r="A43" s="12"/>
      <c r="B43" s="25">
        <v>366</v>
      </c>
      <c r="C43" s="20" t="s">
        <v>46</v>
      </c>
      <c r="D43" s="46">
        <v>0</v>
      </c>
      <c r="E43" s="46">
        <v>3822</v>
      </c>
      <c r="F43" s="46">
        <v>0</v>
      </c>
      <c r="G43" s="46">
        <v>195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4017</v>
      </c>
      <c r="P43" s="47">
        <f t="shared" si="1"/>
        <v>1.2413473423980224</v>
      </c>
      <c r="Q43" s="9"/>
    </row>
    <row r="44" spans="1:120">
      <c r="A44" s="12"/>
      <c r="B44" s="25">
        <v>369.9</v>
      </c>
      <c r="C44" s="20" t="s">
        <v>48</v>
      </c>
      <c r="D44" s="46">
        <v>14285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14285</v>
      </c>
      <c r="P44" s="47">
        <f t="shared" si="1"/>
        <v>4.4144004944375776</v>
      </c>
      <c r="Q44" s="9"/>
    </row>
    <row r="45" spans="1:120" ht="15.75">
      <c r="A45" s="29" t="s">
        <v>34</v>
      </c>
      <c r="B45" s="30"/>
      <c r="C45" s="31"/>
      <c r="D45" s="32">
        <f t="shared" ref="D45:N45" si="11">SUM(D46:D46)</f>
        <v>1500</v>
      </c>
      <c r="E45" s="32">
        <f t="shared" si="11"/>
        <v>2929</v>
      </c>
      <c r="F45" s="32">
        <f t="shared" si="11"/>
        <v>120300</v>
      </c>
      <c r="G45" s="32">
        <f t="shared" si="11"/>
        <v>480415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1"/>
        <v>0</v>
      </c>
      <c r="O45" s="32">
        <f t="shared" si="9"/>
        <v>605144</v>
      </c>
      <c r="P45" s="45">
        <f t="shared" si="1"/>
        <v>187.00370828182943</v>
      </c>
      <c r="Q45" s="9"/>
    </row>
    <row r="46" spans="1:120" ht="15.75" thickBot="1">
      <c r="A46" s="12"/>
      <c r="B46" s="25">
        <v>381</v>
      </c>
      <c r="C46" s="20" t="s">
        <v>49</v>
      </c>
      <c r="D46" s="46">
        <v>1500</v>
      </c>
      <c r="E46" s="46">
        <v>2929</v>
      </c>
      <c r="F46" s="46">
        <v>120300</v>
      </c>
      <c r="G46" s="46">
        <v>480415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605144</v>
      </c>
      <c r="P46" s="47">
        <f t="shared" si="1"/>
        <v>187.00370828182943</v>
      </c>
      <c r="Q46" s="9"/>
    </row>
    <row r="47" spans="1:120" ht="16.5" thickBot="1">
      <c r="A47" s="14" t="s">
        <v>39</v>
      </c>
      <c r="B47" s="23"/>
      <c r="C47" s="22"/>
      <c r="D47" s="15">
        <f t="shared" ref="D47:N47" si="12">SUM(D5,D14,D20,D29,D37,D41,D45)</f>
        <v>3667296</v>
      </c>
      <c r="E47" s="15">
        <f t="shared" si="12"/>
        <v>143316</v>
      </c>
      <c r="F47" s="15">
        <f t="shared" si="12"/>
        <v>561737</v>
      </c>
      <c r="G47" s="15">
        <f t="shared" si="12"/>
        <v>480610</v>
      </c>
      <c r="H47" s="15">
        <f t="shared" si="12"/>
        <v>0</v>
      </c>
      <c r="I47" s="15">
        <f t="shared" si="12"/>
        <v>0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12"/>
        <v>0</v>
      </c>
      <c r="O47" s="15">
        <f t="shared" si="9"/>
        <v>4852959</v>
      </c>
      <c r="P47" s="38">
        <f t="shared" si="1"/>
        <v>1499.678306551298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48" t="s">
        <v>144</v>
      </c>
      <c r="N49" s="48"/>
      <c r="O49" s="48"/>
      <c r="P49" s="43">
        <v>3236</v>
      </c>
    </row>
    <row r="50" spans="1:16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1"/>
    </row>
    <row r="51" spans="1:16" ht="15.75" customHeight="1" thickBot="1">
      <c r="A51" s="52" t="s">
        <v>63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4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2490496</v>
      </c>
      <c r="E5" s="27">
        <f t="shared" si="0"/>
        <v>0</v>
      </c>
      <c r="F5" s="27">
        <f t="shared" si="0"/>
        <v>416843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2907339</v>
      </c>
      <c r="O5" s="33">
        <f t="shared" ref="O5:O48" si="1">(N5/O$50)</f>
        <v>922.96476190476187</v>
      </c>
      <c r="P5" s="6"/>
    </row>
    <row r="6" spans="1:133">
      <c r="A6" s="12"/>
      <c r="B6" s="25">
        <v>311</v>
      </c>
      <c r="C6" s="20" t="s">
        <v>2</v>
      </c>
      <c r="D6" s="46">
        <v>1886438</v>
      </c>
      <c r="E6" s="46">
        <v>0</v>
      </c>
      <c r="F6" s="46">
        <v>416843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2303281</v>
      </c>
      <c r="O6" s="47">
        <f t="shared" si="1"/>
        <v>731.20031746031748</v>
      </c>
      <c r="P6" s="9"/>
    </row>
    <row r="7" spans="1:133">
      <c r="A7" s="12"/>
      <c r="B7" s="25">
        <v>312.41000000000003</v>
      </c>
      <c r="C7" s="20" t="s">
        <v>85</v>
      </c>
      <c r="D7" s="46">
        <v>84538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84538</v>
      </c>
      <c r="O7" s="47">
        <f t="shared" si="1"/>
        <v>26.837460317460316</v>
      </c>
      <c r="P7" s="9"/>
    </row>
    <row r="8" spans="1:133">
      <c r="A8" s="12"/>
      <c r="B8" s="25">
        <v>312.52</v>
      </c>
      <c r="C8" s="20" t="s">
        <v>75</v>
      </c>
      <c r="D8" s="46">
        <v>42206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42206</v>
      </c>
      <c r="O8" s="47">
        <f t="shared" si="1"/>
        <v>13.398730158730158</v>
      </c>
      <c r="P8" s="9"/>
    </row>
    <row r="9" spans="1:133">
      <c r="A9" s="12"/>
      <c r="B9" s="25">
        <v>314.10000000000002</v>
      </c>
      <c r="C9" s="20" t="s">
        <v>11</v>
      </c>
      <c r="D9" s="46">
        <v>262104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262104</v>
      </c>
      <c r="O9" s="47">
        <f t="shared" si="1"/>
        <v>83.207619047619048</v>
      </c>
      <c r="P9" s="9"/>
    </row>
    <row r="10" spans="1:133">
      <c r="A10" s="12"/>
      <c r="B10" s="25">
        <v>314.3</v>
      </c>
      <c r="C10" s="20" t="s">
        <v>12</v>
      </c>
      <c r="D10" s="46">
        <v>54289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54289</v>
      </c>
      <c r="O10" s="47">
        <f t="shared" si="1"/>
        <v>17.234603174603176</v>
      </c>
      <c r="P10" s="9"/>
    </row>
    <row r="11" spans="1:133">
      <c r="A11" s="12"/>
      <c r="B11" s="25">
        <v>314.8</v>
      </c>
      <c r="C11" s="20" t="s">
        <v>13</v>
      </c>
      <c r="D11" s="46">
        <v>12177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12177</v>
      </c>
      <c r="O11" s="47">
        <f t="shared" si="1"/>
        <v>3.8657142857142857</v>
      </c>
      <c r="P11" s="9"/>
    </row>
    <row r="12" spans="1:133">
      <c r="A12" s="12"/>
      <c r="B12" s="25">
        <v>315</v>
      </c>
      <c r="C12" s="20" t="s">
        <v>76</v>
      </c>
      <c r="D12" s="46">
        <v>135878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135878</v>
      </c>
      <c r="O12" s="47">
        <f t="shared" si="1"/>
        <v>43.135873015873017</v>
      </c>
      <c r="P12" s="9"/>
    </row>
    <row r="13" spans="1:133">
      <c r="A13" s="12"/>
      <c r="B13" s="25">
        <v>316</v>
      </c>
      <c r="C13" s="20" t="s">
        <v>77</v>
      </c>
      <c r="D13" s="46">
        <v>12866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12866</v>
      </c>
      <c r="O13" s="47">
        <f t="shared" si="1"/>
        <v>4.0844444444444443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401424</v>
      </c>
      <c r="E14" s="32">
        <f t="shared" si="3"/>
        <v>2286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8" si="4">SUM(D14:M14)</f>
        <v>403710</v>
      </c>
      <c r="O14" s="45">
        <f t="shared" si="1"/>
        <v>128.16190476190476</v>
      </c>
      <c r="P14" s="10"/>
    </row>
    <row r="15" spans="1:133">
      <c r="A15" s="12"/>
      <c r="B15" s="25">
        <v>322</v>
      </c>
      <c r="C15" s="20" t="s">
        <v>0</v>
      </c>
      <c r="D15" s="46">
        <v>157166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157166</v>
      </c>
      <c r="O15" s="47">
        <f t="shared" si="1"/>
        <v>49.893968253968254</v>
      </c>
      <c r="P15" s="9"/>
    </row>
    <row r="16" spans="1:133">
      <c r="A16" s="12"/>
      <c r="B16" s="25">
        <v>323.10000000000002</v>
      </c>
      <c r="C16" s="20" t="s">
        <v>17</v>
      </c>
      <c r="D16" s="46">
        <v>190881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190881</v>
      </c>
      <c r="O16" s="47">
        <f t="shared" si="1"/>
        <v>60.597142857142856</v>
      </c>
      <c r="P16" s="9"/>
    </row>
    <row r="17" spans="1:16">
      <c r="A17" s="12"/>
      <c r="B17" s="25">
        <v>323.7</v>
      </c>
      <c r="C17" s="20" t="s">
        <v>18</v>
      </c>
      <c r="D17" s="46">
        <v>52377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52377</v>
      </c>
      <c r="O17" s="47">
        <f t="shared" si="1"/>
        <v>16.627619047619049</v>
      </c>
      <c r="P17" s="9"/>
    </row>
    <row r="18" spans="1:16">
      <c r="A18" s="12"/>
      <c r="B18" s="25">
        <v>329</v>
      </c>
      <c r="C18" s="20" t="s">
        <v>20</v>
      </c>
      <c r="D18" s="46">
        <v>1000</v>
      </c>
      <c r="E18" s="46">
        <v>2286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3286</v>
      </c>
      <c r="O18" s="47">
        <f t="shared" si="1"/>
        <v>1.0431746031746032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SUM(D20:D26)</f>
        <v>375670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375670</v>
      </c>
      <c r="O19" s="45">
        <f t="shared" si="1"/>
        <v>119.26031746031747</v>
      </c>
      <c r="P19" s="10"/>
    </row>
    <row r="20" spans="1:16">
      <c r="A20" s="12"/>
      <c r="B20" s="25">
        <v>331.5</v>
      </c>
      <c r="C20" s="20" t="s">
        <v>121</v>
      </c>
      <c r="D20" s="46">
        <v>39500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39500</v>
      </c>
      <c r="O20" s="47">
        <f t="shared" si="1"/>
        <v>12.53968253968254</v>
      </c>
      <c r="P20" s="9"/>
    </row>
    <row r="21" spans="1:16">
      <c r="A21" s="12"/>
      <c r="B21" s="25">
        <v>332</v>
      </c>
      <c r="C21" s="20" t="s">
        <v>124</v>
      </c>
      <c r="D21" s="46">
        <v>5612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5612</v>
      </c>
      <c r="O21" s="47">
        <f t="shared" si="1"/>
        <v>1.7815873015873016</v>
      </c>
      <c r="P21" s="9"/>
    </row>
    <row r="22" spans="1:16">
      <c r="A22" s="12"/>
      <c r="B22" s="25">
        <v>334.2</v>
      </c>
      <c r="C22" s="20" t="s">
        <v>68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</v>
      </c>
      <c r="O22" s="47">
        <f t="shared" si="1"/>
        <v>0.31746031746031744</v>
      </c>
      <c r="P22" s="9"/>
    </row>
    <row r="23" spans="1:16">
      <c r="A23" s="12"/>
      <c r="B23" s="25">
        <v>335.12</v>
      </c>
      <c r="C23" s="20" t="s">
        <v>78</v>
      </c>
      <c r="D23" s="46">
        <v>80491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80491</v>
      </c>
      <c r="O23" s="47">
        <f t="shared" si="1"/>
        <v>25.552698412698412</v>
      </c>
      <c r="P23" s="9"/>
    </row>
    <row r="24" spans="1:16">
      <c r="A24" s="12"/>
      <c r="B24" s="25">
        <v>335.18</v>
      </c>
      <c r="C24" s="20" t="s">
        <v>80</v>
      </c>
      <c r="D24" s="46">
        <v>180708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180708</v>
      </c>
      <c r="O24" s="47">
        <f t="shared" si="1"/>
        <v>57.367619047619044</v>
      </c>
      <c r="P24" s="9"/>
    </row>
    <row r="25" spans="1:16">
      <c r="A25" s="12"/>
      <c r="B25" s="25">
        <v>337.2</v>
      </c>
      <c r="C25" s="20" t="s">
        <v>93</v>
      </c>
      <c r="D25" s="46">
        <v>66250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66250</v>
      </c>
      <c r="O25" s="47">
        <f t="shared" si="1"/>
        <v>21.031746031746032</v>
      </c>
      <c r="P25" s="9"/>
    </row>
    <row r="26" spans="1:16">
      <c r="A26" s="12"/>
      <c r="B26" s="25">
        <v>337.9</v>
      </c>
      <c r="C26" s="20" t="s">
        <v>61</v>
      </c>
      <c r="D26" s="46">
        <v>2109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2109</v>
      </c>
      <c r="O26" s="47">
        <f t="shared" si="1"/>
        <v>0.66952380952380952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SUM(D28:D32)</f>
        <v>35019</v>
      </c>
      <c r="E27" s="32">
        <f t="shared" si="6"/>
        <v>54756</v>
      </c>
      <c r="F27" s="32">
        <f t="shared" si="6"/>
        <v>0</v>
      </c>
      <c r="G27" s="32">
        <f t="shared" si="6"/>
        <v>1137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90912</v>
      </c>
      <c r="O27" s="45">
        <f t="shared" si="1"/>
        <v>28.86095238095238</v>
      </c>
      <c r="P27" s="10"/>
    </row>
    <row r="28" spans="1:16">
      <c r="A28" s="12"/>
      <c r="B28" s="25">
        <v>342.2</v>
      </c>
      <c r="C28" s="20" t="s">
        <v>115</v>
      </c>
      <c r="D28" s="46">
        <v>15461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15461</v>
      </c>
      <c r="O28" s="47">
        <f t="shared" si="1"/>
        <v>4.9082539682539679</v>
      </c>
      <c r="P28" s="9"/>
    </row>
    <row r="29" spans="1:16">
      <c r="A29" s="12"/>
      <c r="B29" s="25">
        <v>342.5</v>
      </c>
      <c r="C29" s="20" t="s">
        <v>65</v>
      </c>
      <c r="D29" s="46">
        <v>4495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4495</v>
      </c>
      <c r="O29" s="47">
        <f t="shared" si="1"/>
        <v>1.426984126984127</v>
      </c>
      <c r="P29" s="9"/>
    </row>
    <row r="30" spans="1:16">
      <c r="A30" s="12"/>
      <c r="B30" s="25">
        <v>343.9</v>
      </c>
      <c r="C30" s="20" t="s">
        <v>116</v>
      </c>
      <c r="D30" s="46">
        <v>12948</v>
      </c>
      <c r="E30" s="46">
        <v>54526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67474</v>
      </c>
      <c r="O30" s="47">
        <f t="shared" si="1"/>
        <v>21.42031746031746</v>
      </c>
      <c r="P30" s="9"/>
    </row>
    <row r="31" spans="1:16">
      <c r="A31" s="12"/>
      <c r="B31" s="25">
        <v>347.4</v>
      </c>
      <c r="C31" s="20" t="s">
        <v>37</v>
      </c>
      <c r="D31" s="46">
        <v>2115</v>
      </c>
      <c r="E31" s="46">
        <v>0</v>
      </c>
      <c r="F31" s="46">
        <v>0</v>
      </c>
      <c r="G31" s="46">
        <v>1137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3252</v>
      </c>
      <c r="O31" s="47">
        <f t="shared" si="1"/>
        <v>1.0323809523809524</v>
      </c>
      <c r="P31" s="9"/>
    </row>
    <row r="32" spans="1:16">
      <c r="A32" s="12"/>
      <c r="B32" s="25">
        <v>349</v>
      </c>
      <c r="C32" s="20" t="s">
        <v>70</v>
      </c>
      <c r="D32" s="46">
        <v>0</v>
      </c>
      <c r="E32" s="46">
        <v>230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230</v>
      </c>
      <c r="O32" s="47">
        <f t="shared" si="1"/>
        <v>7.301587301587302E-2</v>
      </c>
      <c r="P32" s="9"/>
    </row>
    <row r="33" spans="1:119" ht="15.75">
      <c r="A33" s="29" t="s">
        <v>33</v>
      </c>
      <c r="B33" s="30"/>
      <c r="C33" s="31"/>
      <c r="D33" s="32">
        <f t="shared" ref="D33:M33" si="7">SUM(D34:D36)</f>
        <v>15810</v>
      </c>
      <c r="E33" s="32">
        <f t="shared" si="7"/>
        <v>568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16378</v>
      </c>
      <c r="O33" s="45">
        <f t="shared" si="1"/>
        <v>5.1993650793650792</v>
      </c>
      <c r="P33" s="10"/>
    </row>
    <row r="34" spans="1:119">
      <c r="A34" s="13"/>
      <c r="B34" s="39">
        <v>351.5</v>
      </c>
      <c r="C34" s="21" t="s">
        <v>41</v>
      </c>
      <c r="D34" s="46">
        <v>0</v>
      </c>
      <c r="E34" s="46">
        <v>568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568</v>
      </c>
      <c r="O34" s="47">
        <f t="shared" si="1"/>
        <v>0.18031746031746032</v>
      </c>
      <c r="P34" s="9"/>
    </row>
    <row r="35" spans="1:119">
      <c r="A35" s="13"/>
      <c r="B35" s="39">
        <v>354</v>
      </c>
      <c r="C35" s="21" t="s">
        <v>71</v>
      </c>
      <c r="D35" s="46">
        <v>1225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1225</v>
      </c>
      <c r="O35" s="47">
        <f t="shared" si="1"/>
        <v>0.3888888888888889</v>
      </c>
      <c r="P35" s="9"/>
    </row>
    <row r="36" spans="1:119">
      <c r="A36" s="13"/>
      <c r="B36" s="39">
        <v>359</v>
      </c>
      <c r="C36" s="21" t="s">
        <v>106</v>
      </c>
      <c r="D36" s="46">
        <v>14585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14585</v>
      </c>
      <c r="O36" s="47">
        <f t="shared" si="1"/>
        <v>4.6301587301587306</v>
      </c>
      <c r="P36" s="9"/>
    </row>
    <row r="37" spans="1:119" ht="15.75">
      <c r="A37" s="29" t="s">
        <v>3</v>
      </c>
      <c r="B37" s="30"/>
      <c r="C37" s="31"/>
      <c r="D37" s="32">
        <f t="shared" ref="D37:M37" si="8">SUM(D38:D45)</f>
        <v>38684</v>
      </c>
      <c r="E37" s="32">
        <f t="shared" si="8"/>
        <v>6353</v>
      </c>
      <c r="F37" s="32">
        <f t="shared" si="8"/>
        <v>0</v>
      </c>
      <c r="G37" s="32">
        <f t="shared" si="8"/>
        <v>278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602306</v>
      </c>
      <c r="L37" s="32">
        <f t="shared" si="8"/>
        <v>0</v>
      </c>
      <c r="M37" s="32">
        <f t="shared" si="8"/>
        <v>0</v>
      </c>
      <c r="N37" s="32">
        <f t="shared" si="4"/>
        <v>647621</v>
      </c>
      <c r="O37" s="45">
        <f t="shared" si="1"/>
        <v>205.59396825396826</v>
      </c>
      <c r="P37" s="10"/>
    </row>
    <row r="38" spans="1:119">
      <c r="A38" s="12"/>
      <c r="B38" s="25">
        <v>361.1</v>
      </c>
      <c r="C38" s="20" t="s">
        <v>42</v>
      </c>
      <c r="D38" s="46">
        <v>7079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7079</v>
      </c>
      <c r="O38" s="47">
        <f t="shared" si="1"/>
        <v>2.2473015873015871</v>
      </c>
      <c r="P38" s="9"/>
    </row>
    <row r="39" spans="1:119">
      <c r="A39" s="12"/>
      <c r="B39" s="25">
        <v>361.2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75255</v>
      </c>
      <c r="L39" s="46">
        <v>0</v>
      </c>
      <c r="M39" s="46">
        <v>0</v>
      </c>
      <c r="N39" s="46">
        <f t="shared" ref="N39:N45" si="9">SUM(D39:M39)</f>
        <v>75255</v>
      </c>
      <c r="O39" s="47">
        <f t="shared" si="1"/>
        <v>23.890476190476189</v>
      </c>
      <c r="P39" s="9"/>
    </row>
    <row r="40" spans="1:119">
      <c r="A40" s="12"/>
      <c r="B40" s="25">
        <v>361.3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159850</v>
      </c>
      <c r="L40" s="46">
        <v>0</v>
      </c>
      <c r="M40" s="46">
        <v>0</v>
      </c>
      <c r="N40" s="46">
        <f t="shared" si="9"/>
        <v>159850</v>
      </c>
      <c r="O40" s="47">
        <f t="shared" si="1"/>
        <v>50.746031746031747</v>
      </c>
      <c r="P40" s="9"/>
    </row>
    <row r="41" spans="1:119">
      <c r="A41" s="12"/>
      <c r="B41" s="25">
        <v>362</v>
      </c>
      <c r="C41" s="20" t="s">
        <v>117</v>
      </c>
      <c r="D41" s="46">
        <v>4150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4150</v>
      </c>
      <c r="O41" s="47">
        <f t="shared" si="1"/>
        <v>1.3174603174603174</v>
      </c>
      <c r="P41" s="9"/>
    </row>
    <row r="42" spans="1:119">
      <c r="A42" s="12"/>
      <c r="B42" s="25">
        <v>366</v>
      </c>
      <c r="C42" s="20" t="s">
        <v>46</v>
      </c>
      <c r="D42" s="46">
        <v>0</v>
      </c>
      <c r="E42" s="46">
        <v>6353</v>
      </c>
      <c r="F42" s="46">
        <v>0</v>
      </c>
      <c r="G42" s="46">
        <v>278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6631</v>
      </c>
      <c r="O42" s="47">
        <f t="shared" si="1"/>
        <v>2.1050793650793649</v>
      </c>
      <c r="P42" s="9"/>
    </row>
    <row r="43" spans="1:119">
      <c r="A43" s="12"/>
      <c r="B43" s="25">
        <v>367</v>
      </c>
      <c r="C43" s="20" t="s">
        <v>120</v>
      </c>
      <c r="D43" s="46">
        <v>4526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4526</v>
      </c>
      <c r="O43" s="47">
        <f t="shared" si="1"/>
        <v>1.4368253968253968</v>
      </c>
      <c r="P43" s="9"/>
    </row>
    <row r="44" spans="1:119">
      <c r="A44" s="12"/>
      <c r="B44" s="25">
        <v>368</v>
      </c>
      <c r="C44" s="20" t="s">
        <v>47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367201</v>
      </c>
      <c r="L44" s="46">
        <v>0</v>
      </c>
      <c r="M44" s="46">
        <v>0</v>
      </c>
      <c r="N44" s="46">
        <f t="shared" si="9"/>
        <v>367201</v>
      </c>
      <c r="O44" s="47">
        <f t="shared" si="1"/>
        <v>116.57174603174603</v>
      </c>
      <c r="P44" s="9"/>
    </row>
    <row r="45" spans="1:119">
      <c r="A45" s="12"/>
      <c r="B45" s="25">
        <v>369.9</v>
      </c>
      <c r="C45" s="20" t="s">
        <v>48</v>
      </c>
      <c r="D45" s="46">
        <v>22929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22929</v>
      </c>
      <c r="O45" s="47">
        <f t="shared" si="1"/>
        <v>7.2790476190476188</v>
      </c>
      <c r="P45" s="9"/>
    </row>
    <row r="46" spans="1:119" ht="15.75">
      <c r="A46" s="29" t="s">
        <v>34</v>
      </c>
      <c r="B46" s="30"/>
      <c r="C46" s="31"/>
      <c r="D46" s="32">
        <f t="shared" ref="D46:M46" si="10">SUM(D47:D47)</f>
        <v>0</v>
      </c>
      <c r="E46" s="32">
        <f t="shared" si="10"/>
        <v>0</v>
      </c>
      <c r="F46" s="32">
        <f t="shared" si="10"/>
        <v>116700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116700</v>
      </c>
      <c r="O46" s="45">
        <f t="shared" si="1"/>
        <v>37.047619047619051</v>
      </c>
      <c r="P46" s="9"/>
    </row>
    <row r="47" spans="1:119" ht="15.75" thickBot="1">
      <c r="A47" s="12"/>
      <c r="B47" s="25">
        <v>381</v>
      </c>
      <c r="C47" s="20" t="s">
        <v>49</v>
      </c>
      <c r="D47" s="46">
        <v>0</v>
      </c>
      <c r="E47" s="46">
        <v>0</v>
      </c>
      <c r="F47" s="46">
        <v>116700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116700</v>
      </c>
      <c r="O47" s="47">
        <f t="shared" si="1"/>
        <v>37.047619047619051</v>
      </c>
      <c r="P47" s="9"/>
    </row>
    <row r="48" spans="1:119" ht="16.5" thickBot="1">
      <c r="A48" s="14" t="s">
        <v>39</v>
      </c>
      <c r="B48" s="23"/>
      <c r="C48" s="22"/>
      <c r="D48" s="15">
        <f t="shared" ref="D48:M48" si="11">SUM(D5,D14,D19,D27,D33,D37,D46)</f>
        <v>3357103</v>
      </c>
      <c r="E48" s="15">
        <f t="shared" si="11"/>
        <v>63963</v>
      </c>
      <c r="F48" s="15">
        <f t="shared" si="11"/>
        <v>533543</v>
      </c>
      <c r="G48" s="15">
        <f t="shared" si="11"/>
        <v>1415</v>
      </c>
      <c r="H48" s="15">
        <f t="shared" si="11"/>
        <v>0</v>
      </c>
      <c r="I48" s="15">
        <f t="shared" si="11"/>
        <v>0</v>
      </c>
      <c r="J48" s="15">
        <f t="shared" si="11"/>
        <v>0</v>
      </c>
      <c r="K48" s="15">
        <f t="shared" si="11"/>
        <v>602306</v>
      </c>
      <c r="L48" s="15">
        <f t="shared" si="11"/>
        <v>0</v>
      </c>
      <c r="M48" s="15">
        <f t="shared" si="11"/>
        <v>0</v>
      </c>
      <c r="N48" s="15">
        <f>SUM(D48:M48)</f>
        <v>4558330</v>
      </c>
      <c r="O48" s="38">
        <f t="shared" si="1"/>
        <v>1447.088888888889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125</v>
      </c>
      <c r="M50" s="48"/>
      <c r="N50" s="48"/>
      <c r="O50" s="43">
        <v>3150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2303293</v>
      </c>
      <c r="E5" s="27">
        <f t="shared" si="0"/>
        <v>0</v>
      </c>
      <c r="F5" s="27">
        <f t="shared" si="0"/>
        <v>397404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2700697</v>
      </c>
      <c r="O5" s="33">
        <f t="shared" ref="O5:O48" si="1">(N5/O$50)</f>
        <v>868.11218257794917</v>
      </c>
      <c r="P5" s="6"/>
    </row>
    <row r="6" spans="1:133">
      <c r="A6" s="12"/>
      <c r="B6" s="25">
        <v>311</v>
      </c>
      <c r="C6" s="20" t="s">
        <v>2</v>
      </c>
      <c r="D6" s="46">
        <v>1740414</v>
      </c>
      <c r="E6" s="46">
        <v>0</v>
      </c>
      <c r="F6" s="46">
        <v>397404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2137818</v>
      </c>
      <c r="O6" s="47">
        <f t="shared" si="1"/>
        <v>687.18032786885249</v>
      </c>
      <c r="P6" s="9"/>
    </row>
    <row r="7" spans="1:133">
      <c r="A7" s="12"/>
      <c r="B7" s="25">
        <v>312.41000000000003</v>
      </c>
      <c r="C7" s="20" t="s">
        <v>85</v>
      </c>
      <c r="D7" s="46">
        <v>72662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72662</v>
      </c>
      <c r="O7" s="47">
        <f t="shared" si="1"/>
        <v>23.356477017036323</v>
      </c>
      <c r="P7" s="9"/>
    </row>
    <row r="8" spans="1:133">
      <c r="A8" s="12"/>
      <c r="B8" s="25">
        <v>312.52</v>
      </c>
      <c r="C8" s="20" t="s">
        <v>75</v>
      </c>
      <c r="D8" s="46">
        <v>40536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40536</v>
      </c>
      <c r="O8" s="47">
        <f t="shared" si="1"/>
        <v>13.029893924783028</v>
      </c>
      <c r="P8" s="9"/>
    </row>
    <row r="9" spans="1:133">
      <c r="A9" s="12"/>
      <c r="B9" s="25">
        <v>314.10000000000002</v>
      </c>
      <c r="C9" s="20" t="s">
        <v>11</v>
      </c>
      <c r="D9" s="46">
        <v>254265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254265</v>
      </c>
      <c r="O9" s="47">
        <f t="shared" si="1"/>
        <v>81.730954676952749</v>
      </c>
      <c r="P9" s="9"/>
    </row>
    <row r="10" spans="1:133">
      <c r="A10" s="12"/>
      <c r="B10" s="25">
        <v>314.3</v>
      </c>
      <c r="C10" s="20" t="s">
        <v>12</v>
      </c>
      <c r="D10" s="46">
        <v>52754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52754</v>
      </c>
      <c r="O10" s="47">
        <f t="shared" si="1"/>
        <v>16.957248473159755</v>
      </c>
      <c r="P10" s="9"/>
    </row>
    <row r="11" spans="1:133">
      <c r="A11" s="12"/>
      <c r="B11" s="25">
        <v>314.8</v>
      </c>
      <c r="C11" s="20" t="s">
        <v>13</v>
      </c>
      <c r="D11" s="46">
        <v>10896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10896</v>
      </c>
      <c r="O11" s="47">
        <f t="shared" si="1"/>
        <v>3.5024108003857282</v>
      </c>
      <c r="P11" s="9"/>
    </row>
    <row r="12" spans="1:133">
      <c r="A12" s="12"/>
      <c r="B12" s="25">
        <v>315</v>
      </c>
      <c r="C12" s="20" t="s">
        <v>76</v>
      </c>
      <c r="D12" s="46">
        <v>131766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131766</v>
      </c>
      <c r="O12" s="47">
        <f t="shared" si="1"/>
        <v>42.354869816779171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410895</v>
      </c>
      <c r="E13" s="32">
        <f t="shared" si="3"/>
        <v>518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411413</v>
      </c>
      <c r="O13" s="45">
        <f t="shared" si="1"/>
        <v>132.24461587913854</v>
      </c>
      <c r="P13" s="10"/>
    </row>
    <row r="14" spans="1:133">
      <c r="A14" s="12"/>
      <c r="B14" s="25">
        <v>322</v>
      </c>
      <c r="C14" s="20" t="s">
        <v>0</v>
      </c>
      <c r="D14" s="46">
        <v>147936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147936</v>
      </c>
      <c r="O14" s="47">
        <f t="shared" si="1"/>
        <v>47.552555448408874</v>
      </c>
      <c r="P14" s="9"/>
    </row>
    <row r="15" spans="1:133">
      <c r="A15" s="12"/>
      <c r="B15" s="25">
        <v>323.10000000000002</v>
      </c>
      <c r="C15" s="20" t="s">
        <v>17</v>
      </c>
      <c r="D15" s="46">
        <v>191655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191655</v>
      </c>
      <c r="O15" s="47">
        <f t="shared" si="1"/>
        <v>61.60559305689489</v>
      </c>
      <c r="P15" s="9"/>
    </row>
    <row r="16" spans="1:133">
      <c r="A16" s="12"/>
      <c r="B16" s="25">
        <v>323.7</v>
      </c>
      <c r="C16" s="20" t="s">
        <v>18</v>
      </c>
      <c r="D16" s="46">
        <v>53310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53310</v>
      </c>
      <c r="O16" s="47">
        <f t="shared" si="1"/>
        <v>17.135969141755062</v>
      </c>
      <c r="P16" s="9"/>
    </row>
    <row r="17" spans="1:16">
      <c r="A17" s="12"/>
      <c r="B17" s="25">
        <v>329</v>
      </c>
      <c r="C17" s="20" t="s">
        <v>20</v>
      </c>
      <c r="D17" s="46">
        <v>3998</v>
      </c>
      <c r="E17" s="46">
        <v>518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4516</v>
      </c>
      <c r="O17" s="47">
        <f t="shared" si="1"/>
        <v>1.4516232722597235</v>
      </c>
      <c r="P17" s="9"/>
    </row>
    <row r="18" spans="1:16">
      <c r="A18" s="12"/>
      <c r="B18" s="25">
        <v>367</v>
      </c>
      <c r="C18" s="20" t="s">
        <v>120</v>
      </c>
      <c r="D18" s="46">
        <v>13996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13996</v>
      </c>
      <c r="O18" s="47">
        <f t="shared" si="1"/>
        <v>4.498874959819994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467479</v>
      </c>
      <c r="E19" s="32">
        <f t="shared" si="5"/>
        <v>0</v>
      </c>
      <c r="F19" s="32">
        <f t="shared" si="5"/>
        <v>0</v>
      </c>
      <c r="G19" s="32">
        <f t="shared" si="5"/>
        <v>316492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783971</v>
      </c>
      <c r="O19" s="45">
        <f t="shared" si="1"/>
        <v>251.99967855994856</v>
      </c>
      <c r="P19" s="10"/>
    </row>
    <row r="20" spans="1:16">
      <c r="A20" s="12"/>
      <c r="B20" s="25">
        <v>331.39</v>
      </c>
      <c r="C20" s="20" t="s">
        <v>113</v>
      </c>
      <c r="D20" s="46">
        <v>112497</v>
      </c>
      <c r="E20" s="46">
        <v>0</v>
      </c>
      <c r="F20" s="46">
        <v>0</v>
      </c>
      <c r="G20" s="46">
        <v>316492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428989</v>
      </c>
      <c r="O20" s="47">
        <f t="shared" si="1"/>
        <v>137.89424622307939</v>
      </c>
      <c r="P20" s="9"/>
    </row>
    <row r="21" spans="1:16">
      <c r="A21" s="12"/>
      <c r="B21" s="25">
        <v>331.5</v>
      </c>
      <c r="C21" s="20" t="s">
        <v>121</v>
      </c>
      <c r="D21" s="46">
        <v>37782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37782</v>
      </c>
      <c r="O21" s="47">
        <f t="shared" si="1"/>
        <v>12.144648023143684</v>
      </c>
      <c r="P21" s="9"/>
    </row>
    <row r="22" spans="1:16">
      <c r="A22" s="12"/>
      <c r="B22" s="25">
        <v>335.12</v>
      </c>
      <c r="C22" s="20" t="s">
        <v>78</v>
      </c>
      <c r="D22" s="46">
        <v>86476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86476</v>
      </c>
      <c r="O22" s="47">
        <f t="shared" si="1"/>
        <v>27.796849887495981</v>
      </c>
      <c r="P22" s="9"/>
    </row>
    <row r="23" spans="1:16">
      <c r="A23" s="12"/>
      <c r="B23" s="25">
        <v>335.15</v>
      </c>
      <c r="C23" s="20" t="s">
        <v>79</v>
      </c>
      <c r="D23" s="46">
        <v>3784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3784</v>
      </c>
      <c r="O23" s="47">
        <f t="shared" si="1"/>
        <v>1.2163291546126647</v>
      </c>
      <c r="P23" s="9"/>
    </row>
    <row r="24" spans="1:16">
      <c r="A24" s="12"/>
      <c r="B24" s="25">
        <v>335.18</v>
      </c>
      <c r="C24" s="20" t="s">
        <v>80</v>
      </c>
      <c r="D24" s="46">
        <v>187940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187940</v>
      </c>
      <c r="O24" s="47">
        <f t="shared" si="1"/>
        <v>60.411443265830925</v>
      </c>
      <c r="P24" s="9"/>
    </row>
    <row r="25" spans="1:16">
      <c r="A25" s="12"/>
      <c r="B25" s="25">
        <v>337.2</v>
      </c>
      <c r="C25" s="20" t="s">
        <v>93</v>
      </c>
      <c r="D25" s="46">
        <v>39000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39000</v>
      </c>
      <c r="O25" s="47">
        <f t="shared" si="1"/>
        <v>12.53616200578592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SUM(D27:D31)</f>
        <v>60297</v>
      </c>
      <c r="E26" s="32">
        <f t="shared" si="6"/>
        <v>54757</v>
      </c>
      <c r="F26" s="32">
        <f t="shared" si="6"/>
        <v>0</v>
      </c>
      <c r="G26" s="32">
        <f t="shared" si="6"/>
        <v>1860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116914</v>
      </c>
      <c r="O26" s="45">
        <f t="shared" si="1"/>
        <v>37.580842172934744</v>
      </c>
      <c r="P26" s="10"/>
    </row>
    <row r="27" spans="1:16">
      <c r="A27" s="12"/>
      <c r="B27" s="25">
        <v>342.2</v>
      </c>
      <c r="C27" s="20" t="s">
        <v>115</v>
      </c>
      <c r="D27" s="46">
        <v>21647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21647</v>
      </c>
      <c r="O27" s="47">
        <f t="shared" si="1"/>
        <v>6.958212793314047</v>
      </c>
      <c r="P27" s="9"/>
    </row>
    <row r="28" spans="1:16">
      <c r="A28" s="12"/>
      <c r="B28" s="25">
        <v>342.5</v>
      </c>
      <c r="C28" s="20" t="s">
        <v>65</v>
      </c>
      <c r="D28" s="46">
        <v>4815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4815</v>
      </c>
      <c r="O28" s="47">
        <f t="shared" si="1"/>
        <v>1.5477338476374156</v>
      </c>
      <c r="P28" s="9"/>
    </row>
    <row r="29" spans="1:16">
      <c r="A29" s="12"/>
      <c r="B29" s="25">
        <v>343.9</v>
      </c>
      <c r="C29" s="20" t="s">
        <v>116</v>
      </c>
      <c r="D29" s="46">
        <v>17602</v>
      </c>
      <c r="E29" s="46">
        <v>54487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72089</v>
      </c>
      <c r="O29" s="47">
        <f t="shared" si="1"/>
        <v>23.172291867566699</v>
      </c>
      <c r="P29" s="9"/>
    </row>
    <row r="30" spans="1:16">
      <c r="A30" s="12"/>
      <c r="B30" s="25">
        <v>347.4</v>
      </c>
      <c r="C30" s="20" t="s">
        <v>37</v>
      </c>
      <c r="D30" s="46">
        <v>16233</v>
      </c>
      <c r="E30" s="46">
        <v>0</v>
      </c>
      <c r="F30" s="46">
        <v>0</v>
      </c>
      <c r="G30" s="46">
        <v>1860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18093</v>
      </c>
      <c r="O30" s="47">
        <f t="shared" si="1"/>
        <v>5.8158148505303764</v>
      </c>
      <c r="P30" s="9"/>
    </row>
    <row r="31" spans="1:16">
      <c r="A31" s="12"/>
      <c r="B31" s="25">
        <v>349</v>
      </c>
      <c r="C31" s="20" t="s">
        <v>70</v>
      </c>
      <c r="D31" s="46">
        <v>0</v>
      </c>
      <c r="E31" s="46">
        <v>270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270</v>
      </c>
      <c r="O31" s="47">
        <f t="shared" si="1"/>
        <v>8.6788813886210223E-2</v>
      </c>
      <c r="P31" s="9"/>
    </row>
    <row r="32" spans="1:16" ht="15.75">
      <c r="A32" s="29" t="s">
        <v>33</v>
      </c>
      <c r="B32" s="30"/>
      <c r="C32" s="31"/>
      <c r="D32" s="32">
        <f t="shared" ref="D32:M32" si="7">SUM(D33:D35)</f>
        <v>16521</v>
      </c>
      <c r="E32" s="32">
        <f t="shared" si="7"/>
        <v>567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17088</v>
      </c>
      <c r="O32" s="45">
        <f t="shared" si="1"/>
        <v>5.492767598842816</v>
      </c>
      <c r="P32" s="10"/>
    </row>
    <row r="33" spans="1:119">
      <c r="A33" s="13"/>
      <c r="B33" s="39">
        <v>351.5</v>
      </c>
      <c r="C33" s="21" t="s">
        <v>41</v>
      </c>
      <c r="D33" s="46">
        <v>0</v>
      </c>
      <c r="E33" s="46">
        <v>567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567</v>
      </c>
      <c r="O33" s="47">
        <f t="shared" si="1"/>
        <v>0.18225650916104147</v>
      </c>
      <c r="P33" s="9"/>
    </row>
    <row r="34" spans="1:119">
      <c r="A34" s="13"/>
      <c r="B34" s="39">
        <v>354</v>
      </c>
      <c r="C34" s="21" t="s">
        <v>71</v>
      </c>
      <c r="D34" s="46">
        <v>3383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3383</v>
      </c>
      <c r="O34" s="47">
        <f t="shared" si="1"/>
        <v>1.0874316939890711</v>
      </c>
      <c r="P34" s="9"/>
    </row>
    <row r="35" spans="1:119">
      <c r="A35" s="13"/>
      <c r="B35" s="39">
        <v>359</v>
      </c>
      <c r="C35" s="21" t="s">
        <v>106</v>
      </c>
      <c r="D35" s="46">
        <v>13138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13138</v>
      </c>
      <c r="O35" s="47">
        <f t="shared" si="1"/>
        <v>4.2230793956927037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SUM(D37:D43)</f>
        <v>44647</v>
      </c>
      <c r="E36" s="32">
        <f t="shared" si="8"/>
        <v>7768</v>
      </c>
      <c r="F36" s="32">
        <f t="shared" si="8"/>
        <v>0</v>
      </c>
      <c r="G36" s="32">
        <f t="shared" si="8"/>
        <v>2300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417192</v>
      </c>
      <c r="L36" s="32">
        <f t="shared" si="8"/>
        <v>0</v>
      </c>
      <c r="M36" s="32">
        <f t="shared" si="8"/>
        <v>0</v>
      </c>
      <c r="N36" s="32">
        <f t="shared" si="4"/>
        <v>471907</v>
      </c>
      <c r="O36" s="45">
        <f t="shared" si="1"/>
        <v>151.68981035036967</v>
      </c>
      <c r="P36" s="10"/>
    </row>
    <row r="37" spans="1:119">
      <c r="A37" s="12"/>
      <c r="B37" s="25">
        <v>361.1</v>
      </c>
      <c r="C37" s="20" t="s">
        <v>42</v>
      </c>
      <c r="D37" s="46">
        <v>12923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12923</v>
      </c>
      <c r="O37" s="47">
        <f t="shared" si="1"/>
        <v>4.1539697846351658</v>
      </c>
      <c r="P37" s="9"/>
    </row>
    <row r="38" spans="1:119">
      <c r="A38" s="12"/>
      <c r="B38" s="25">
        <v>361.2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65857</v>
      </c>
      <c r="L38" s="46">
        <v>0</v>
      </c>
      <c r="M38" s="46">
        <v>0</v>
      </c>
      <c r="N38" s="46">
        <f t="shared" ref="N38:N43" si="9">SUM(D38:M38)</f>
        <v>65857</v>
      </c>
      <c r="O38" s="47">
        <f t="shared" si="1"/>
        <v>21.169077467052396</v>
      </c>
      <c r="P38" s="9"/>
    </row>
    <row r="39" spans="1:119">
      <c r="A39" s="12"/>
      <c r="B39" s="25">
        <v>361.3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20457</v>
      </c>
      <c r="L39" s="46">
        <v>0</v>
      </c>
      <c r="M39" s="46">
        <v>0</v>
      </c>
      <c r="N39" s="46">
        <f t="shared" si="9"/>
        <v>20457</v>
      </c>
      <c r="O39" s="47">
        <f t="shared" si="1"/>
        <v>6.5756991321118612</v>
      </c>
      <c r="P39" s="9"/>
    </row>
    <row r="40" spans="1:119">
      <c r="A40" s="12"/>
      <c r="B40" s="25">
        <v>362</v>
      </c>
      <c r="C40" s="20" t="s">
        <v>117</v>
      </c>
      <c r="D40" s="46">
        <v>10365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10365</v>
      </c>
      <c r="O40" s="47">
        <f t="shared" si="1"/>
        <v>3.3317261330761814</v>
      </c>
      <c r="P40" s="9"/>
    </row>
    <row r="41" spans="1:119">
      <c r="A41" s="12"/>
      <c r="B41" s="25">
        <v>366</v>
      </c>
      <c r="C41" s="20" t="s">
        <v>46</v>
      </c>
      <c r="D41" s="46">
        <v>0</v>
      </c>
      <c r="E41" s="46">
        <v>7768</v>
      </c>
      <c r="F41" s="46">
        <v>0</v>
      </c>
      <c r="G41" s="46">
        <v>2300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10068</v>
      </c>
      <c r="O41" s="47">
        <f t="shared" si="1"/>
        <v>3.2362584378013501</v>
      </c>
      <c r="P41" s="9"/>
    </row>
    <row r="42" spans="1:119">
      <c r="A42" s="12"/>
      <c r="B42" s="25">
        <v>368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330878</v>
      </c>
      <c r="L42" s="46">
        <v>0</v>
      </c>
      <c r="M42" s="46">
        <v>0</v>
      </c>
      <c r="N42" s="46">
        <f t="shared" si="9"/>
        <v>330878</v>
      </c>
      <c r="O42" s="47">
        <f t="shared" si="1"/>
        <v>106.35744133719061</v>
      </c>
      <c r="P42" s="9"/>
    </row>
    <row r="43" spans="1:119">
      <c r="A43" s="12"/>
      <c r="B43" s="25">
        <v>369.9</v>
      </c>
      <c r="C43" s="20" t="s">
        <v>48</v>
      </c>
      <c r="D43" s="46">
        <v>21359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21359</v>
      </c>
      <c r="O43" s="47">
        <f t="shared" si="1"/>
        <v>6.8656380585020891</v>
      </c>
      <c r="P43" s="9"/>
    </row>
    <row r="44" spans="1:119" ht="15.75">
      <c r="A44" s="29" t="s">
        <v>34</v>
      </c>
      <c r="B44" s="30"/>
      <c r="C44" s="31"/>
      <c r="D44" s="32">
        <f t="shared" ref="D44:M44" si="10">SUM(D45:D47)</f>
        <v>88809</v>
      </c>
      <c r="E44" s="32">
        <f t="shared" si="10"/>
        <v>0</v>
      </c>
      <c r="F44" s="32">
        <f t="shared" si="10"/>
        <v>126250</v>
      </c>
      <c r="G44" s="32">
        <f t="shared" si="10"/>
        <v>125872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340931</v>
      </c>
      <c r="O44" s="45">
        <f t="shared" si="1"/>
        <v>109.58887817422051</v>
      </c>
      <c r="P44" s="9"/>
    </row>
    <row r="45" spans="1:119">
      <c r="A45" s="12"/>
      <c r="B45" s="25">
        <v>381</v>
      </c>
      <c r="C45" s="20" t="s">
        <v>49</v>
      </c>
      <c r="D45" s="46">
        <v>0</v>
      </c>
      <c r="E45" s="46">
        <v>0</v>
      </c>
      <c r="F45" s="46">
        <v>126250</v>
      </c>
      <c r="G45" s="46">
        <v>125872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252122</v>
      </c>
      <c r="O45" s="47">
        <f t="shared" si="1"/>
        <v>81.04210864673739</v>
      </c>
      <c r="P45" s="9"/>
    </row>
    <row r="46" spans="1:119">
      <c r="A46" s="12"/>
      <c r="B46" s="25">
        <v>384</v>
      </c>
      <c r="C46" s="20" t="s">
        <v>50</v>
      </c>
      <c r="D46" s="46">
        <v>87059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87059</v>
      </c>
      <c r="O46" s="47">
        <f t="shared" si="1"/>
        <v>27.98424943747991</v>
      </c>
      <c r="P46" s="9"/>
    </row>
    <row r="47" spans="1:119" ht="15.75" thickBot="1">
      <c r="A47" s="12"/>
      <c r="B47" s="25">
        <v>388.1</v>
      </c>
      <c r="C47" s="20" t="s">
        <v>107</v>
      </c>
      <c r="D47" s="46">
        <v>1750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1750</v>
      </c>
      <c r="O47" s="47">
        <f t="shared" si="1"/>
        <v>0.56252009000321435</v>
      </c>
      <c r="P47" s="9"/>
    </row>
    <row r="48" spans="1:119" ht="16.5" thickBot="1">
      <c r="A48" s="14" t="s">
        <v>39</v>
      </c>
      <c r="B48" s="23"/>
      <c r="C48" s="22"/>
      <c r="D48" s="15">
        <f t="shared" ref="D48:M48" si="11">SUM(D5,D13,D19,D26,D32,D36,D44)</f>
        <v>3391941</v>
      </c>
      <c r="E48" s="15">
        <f t="shared" si="11"/>
        <v>63610</v>
      </c>
      <c r="F48" s="15">
        <f t="shared" si="11"/>
        <v>523654</v>
      </c>
      <c r="G48" s="15">
        <f t="shared" si="11"/>
        <v>446524</v>
      </c>
      <c r="H48" s="15">
        <f t="shared" si="11"/>
        <v>0</v>
      </c>
      <c r="I48" s="15">
        <f t="shared" si="11"/>
        <v>0</v>
      </c>
      <c r="J48" s="15">
        <f t="shared" si="11"/>
        <v>0</v>
      </c>
      <c r="K48" s="15">
        <f t="shared" si="11"/>
        <v>417192</v>
      </c>
      <c r="L48" s="15">
        <f t="shared" si="11"/>
        <v>0</v>
      </c>
      <c r="M48" s="15">
        <f t="shared" si="11"/>
        <v>0</v>
      </c>
      <c r="N48" s="15">
        <f>SUM(D48:M48)</f>
        <v>4842921</v>
      </c>
      <c r="O48" s="38">
        <f t="shared" si="1"/>
        <v>1556.708775313404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8" t="s">
        <v>122</v>
      </c>
      <c r="M50" s="48"/>
      <c r="N50" s="48"/>
      <c r="O50" s="43">
        <v>3111</v>
      </c>
    </row>
    <row r="51" spans="1:15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1"/>
    </row>
    <row r="52" spans="1:15" ht="15.75" customHeight="1" thickBot="1">
      <c r="A52" s="52" t="s">
        <v>63</v>
      </c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4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2189508</v>
      </c>
      <c r="E5" s="27">
        <f t="shared" si="0"/>
        <v>0</v>
      </c>
      <c r="F5" s="27">
        <f t="shared" si="0"/>
        <v>281047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2470555</v>
      </c>
      <c r="O5" s="33">
        <f t="shared" ref="O5:O45" si="1">(N5/O$47)</f>
        <v>798.24071082390958</v>
      </c>
      <c r="P5" s="6"/>
    </row>
    <row r="6" spans="1:133">
      <c r="A6" s="12"/>
      <c r="B6" s="25">
        <v>311</v>
      </c>
      <c r="C6" s="20" t="s">
        <v>2</v>
      </c>
      <c r="D6" s="46">
        <v>1597376</v>
      </c>
      <c r="E6" s="46">
        <v>0</v>
      </c>
      <c r="F6" s="46">
        <v>281047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1878423</v>
      </c>
      <c r="O6" s="47">
        <f t="shared" si="1"/>
        <v>606.92180936995157</v>
      </c>
      <c r="P6" s="9"/>
    </row>
    <row r="7" spans="1:133">
      <c r="A7" s="12"/>
      <c r="B7" s="25">
        <v>312.41000000000003</v>
      </c>
      <c r="C7" s="20" t="s">
        <v>85</v>
      </c>
      <c r="D7" s="46">
        <v>58416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58416</v>
      </c>
      <c r="O7" s="47">
        <f t="shared" si="1"/>
        <v>18.874313408723747</v>
      </c>
      <c r="P7" s="9"/>
    </row>
    <row r="8" spans="1:133">
      <c r="A8" s="12"/>
      <c r="B8" s="25">
        <v>312.52</v>
      </c>
      <c r="C8" s="20" t="s">
        <v>75</v>
      </c>
      <c r="D8" s="46">
        <v>78809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78809</v>
      </c>
      <c r="O8" s="47">
        <f t="shared" si="1"/>
        <v>25.463327948303714</v>
      </c>
      <c r="P8" s="9"/>
    </row>
    <row r="9" spans="1:133">
      <c r="A9" s="12"/>
      <c r="B9" s="25">
        <v>314.10000000000002</v>
      </c>
      <c r="C9" s="20" t="s">
        <v>11</v>
      </c>
      <c r="D9" s="46">
        <v>247898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247898</v>
      </c>
      <c r="O9" s="47">
        <f t="shared" si="1"/>
        <v>80.096284329563815</v>
      </c>
      <c r="P9" s="9"/>
    </row>
    <row r="10" spans="1:133">
      <c r="A10" s="12"/>
      <c r="B10" s="25">
        <v>314.3</v>
      </c>
      <c r="C10" s="20" t="s">
        <v>12</v>
      </c>
      <c r="D10" s="46">
        <v>52834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52834</v>
      </c>
      <c r="O10" s="47">
        <f t="shared" si="1"/>
        <v>17.070759289176092</v>
      </c>
      <c r="P10" s="9"/>
    </row>
    <row r="11" spans="1:133">
      <c r="A11" s="12"/>
      <c r="B11" s="25">
        <v>314.8</v>
      </c>
      <c r="C11" s="20" t="s">
        <v>13</v>
      </c>
      <c r="D11" s="46">
        <v>12208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12208</v>
      </c>
      <c r="O11" s="47">
        <f t="shared" si="1"/>
        <v>3.944426494345719</v>
      </c>
      <c r="P11" s="9"/>
    </row>
    <row r="12" spans="1:133">
      <c r="A12" s="12"/>
      <c r="B12" s="25">
        <v>315</v>
      </c>
      <c r="C12" s="20" t="s">
        <v>76</v>
      </c>
      <c r="D12" s="46">
        <v>130821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130821</v>
      </c>
      <c r="O12" s="47">
        <f t="shared" si="1"/>
        <v>42.268497576736671</v>
      </c>
      <c r="P12" s="9"/>
    </row>
    <row r="13" spans="1:133">
      <c r="A13" s="12"/>
      <c r="B13" s="25">
        <v>316</v>
      </c>
      <c r="C13" s="20" t="s">
        <v>77</v>
      </c>
      <c r="D13" s="46">
        <v>11146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11146</v>
      </c>
      <c r="O13" s="47">
        <f t="shared" si="1"/>
        <v>3.6012924071082391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397254</v>
      </c>
      <c r="E14" s="32">
        <f t="shared" si="3"/>
        <v>544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6" si="4">SUM(D14:M14)</f>
        <v>397798</v>
      </c>
      <c r="O14" s="45">
        <f t="shared" si="1"/>
        <v>128.5292407108239</v>
      </c>
      <c r="P14" s="10"/>
    </row>
    <row r="15" spans="1:133">
      <c r="A15" s="12"/>
      <c r="B15" s="25">
        <v>322</v>
      </c>
      <c r="C15" s="20" t="s">
        <v>0</v>
      </c>
      <c r="D15" s="46">
        <v>159670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159670</v>
      </c>
      <c r="O15" s="47">
        <f t="shared" si="1"/>
        <v>51.58966074313409</v>
      </c>
      <c r="P15" s="9"/>
    </row>
    <row r="16" spans="1:133">
      <c r="A16" s="12"/>
      <c r="B16" s="25">
        <v>323.10000000000002</v>
      </c>
      <c r="C16" s="20" t="s">
        <v>17</v>
      </c>
      <c r="D16" s="46">
        <v>189969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189969</v>
      </c>
      <c r="O16" s="47">
        <f t="shared" si="1"/>
        <v>61.379321486268175</v>
      </c>
      <c r="P16" s="9"/>
    </row>
    <row r="17" spans="1:16">
      <c r="A17" s="12"/>
      <c r="B17" s="25">
        <v>323.7</v>
      </c>
      <c r="C17" s="20" t="s">
        <v>18</v>
      </c>
      <c r="D17" s="46">
        <v>45200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45200</v>
      </c>
      <c r="O17" s="47">
        <f t="shared" si="1"/>
        <v>14.604200323101777</v>
      </c>
      <c r="P17" s="9"/>
    </row>
    <row r="18" spans="1:16">
      <c r="A18" s="12"/>
      <c r="B18" s="25">
        <v>329</v>
      </c>
      <c r="C18" s="20" t="s">
        <v>20</v>
      </c>
      <c r="D18" s="46">
        <v>2415</v>
      </c>
      <c r="E18" s="46">
        <v>544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2959</v>
      </c>
      <c r="O18" s="47">
        <f t="shared" si="1"/>
        <v>0.95605815831987073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305416</v>
      </c>
      <c r="E19" s="32">
        <f t="shared" si="5"/>
        <v>126037</v>
      </c>
      <c r="F19" s="32">
        <f t="shared" si="5"/>
        <v>0</v>
      </c>
      <c r="G19" s="32">
        <f t="shared" si="5"/>
        <v>464950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896403</v>
      </c>
      <c r="O19" s="45">
        <f t="shared" si="1"/>
        <v>289.62940226171241</v>
      </c>
      <c r="P19" s="10"/>
    </row>
    <row r="20" spans="1:16">
      <c r="A20" s="12"/>
      <c r="B20" s="25">
        <v>331.39</v>
      </c>
      <c r="C20" s="20" t="s">
        <v>113</v>
      </c>
      <c r="D20" s="46">
        <v>6782</v>
      </c>
      <c r="E20" s="46">
        <v>126037</v>
      </c>
      <c r="F20" s="46">
        <v>0</v>
      </c>
      <c r="G20" s="46">
        <v>439950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572769</v>
      </c>
      <c r="O20" s="47">
        <f t="shared" si="1"/>
        <v>185.0626817447496</v>
      </c>
      <c r="P20" s="9"/>
    </row>
    <row r="21" spans="1:16">
      <c r="A21" s="12"/>
      <c r="B21" s="25">
        <v>335.12</v>
      </c>
      <c r="C21" s="20" t="s">
        <v>78</v>
      </c>
      <c r="D21" s="46">
        <v>83448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83448</v>
      </c>
      <c r="O21" s="47">
        <f t="shared" si="1"/>
        <v>26.962197092084008</v>
      </c>
      <c r="P21" s="9"/>
    </row>
    <row r="22" spans="1:16">
      <c r="A22" s="12"/>
      <c r="B22" s="25">
        <v>335.15</v>
      </c>
      <c r="C22" s="20" t="s">
        <v>79</v>
      </c>
      <c r="D22" s="46">
        <v>4127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4127</v>
      </c>
      <c r="O22" s="47">
        <f t="shared" si="1"/>
        <v>1.3334410339256866</v>
      </c>
      <c r="P22" s="9"/>
    </row>
    <row r="23" spans="1:16">
      <c r="A23" s="12"/>
      <c r="B23" s="25">
        <v>335.18</v>
      </c>
      <c r="C23" s="20" t="s">
        <v>80</v>
      </c>
      <c r="D23" s="46">
        <v>191959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191959</v>
      </c>
      <c r="O23" s="47">
        <f t="shared" si="1"/>
        <v>62.022294022617125</v>
      </c>
      <c r="P23" s="9"/>
    </row>
    <row r="24" spans="1:16">
      <c r="A24" s="12"/>
      <c r="B24" s="25">
        <v>337.2</v>
      </c>
      <c r="C24" s="20" t="s">
        <v>93</v>
      </c>
      <c r="D24" s="46">
        <v>14100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14100</v>
      </c>
      <c r="O24" s="47">
        <f t="shared" si="1"/>
        <v>4.5557350565428107</v>
      </c>
      <c r="P24" s="9"/>
    </row>
    <row r="25" spans="1:16">
      <c r="A25" s="12"/>
      <c r="B25" s="25">
        <v>337.7</v>
      </c>
      <c r="C25" s="20" t="s">
        <v>114</v>
      </c>
      <c r="D25" s="46">
        <v>5000</v>
      </c>
      <c r="E25" s="46">
        <v>0</v>
      </c>
      <c r="F25" s="46">
        <v>0</v>
      </c>
      <c r="G25" s="46">
        <v>25000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30000</v>
      </c>
      <c r="O25" s="47">
        <f t="shared" si="1"/>
        <v>9.6930533117932143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SUM(D27:D30)</f>
        <v>53736</v>
      </c>
      <c r="E26" s="32">
        <f t="shared" si="6"/>
        <v>56167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109903</v>
      </c>
      <c r="O26" s="45">
        <f t="shared" si="1"/>
        <v>35.509854604200321</v>
      </c>
      <c r="P26" s="10"/>
    </row>
    <row r="27" spans="1:16">
      <c r="A27" s="12"/>
      <c r="B27" s="25">
        <v>342.2</v>
      </c>
      <c r="C27" s="20" t="s">
        <v>115</v>
      </c>
      <c r="D27" s="46">
        <v>21747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21747</v>
      </c>
      <c r="O27" s="47">
        <f t="shared" si="1"/>
        <v>7.0264943457189011</v>
      </c>
      <c r="P27" s="9"/>
    </row>
    <row r="28" spans="1:16">
      <c r="A28" s="12"/>
      <c r="B28" s="25">
        <v>342.5</v>
      </c>
      <c r="C28" s="20" t="s">
        <v>65</v>
      </c>
      <c r="D28" s="46">
        <v>6735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6735</v>
      </c>
      <c r="O28" s="47">
        <f t="shared" si="1"/>
        <v>2.1760904684975766</v>
      </c>
      <c r="P28" s="9"/>
    </row>
    <row r="29" spans="1:16">
      <c r="A29" s="12"/>
      <c r="B29" s="25">
        <v>343.9</v>
      </c>
      <c r="C29" s="20" t="s">
        <v>116</v>
      </c>
      <c r="D29" s="46">
        <v>15421</v>
      </c>
      <c r="E29" s="46">
        <v>56167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71588</v>
      </c>
      <c r="O29" s="47">
        <f t="shared" si="1"/>
        <v>23.13021001615509</v>
      </c>
      <c r="P29" s="9"/>
    </row>
    <row r="30" spans="1:16">
      <c r="A30" s="12"/>
      <c r="B30" s="25">
        <v>347.4</v>
      </c>
      <c r="C30" s="20" t="s">
        <v>37</v>
      </c>
      <c r="D30" s="46">
        <v>9833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9833</v>
      </c>
      <c r="O30" s="47">
        <f t="shared" si="1"/>
        <v>3.177059773828756</v>
      </c>
      <c r="P30" s="9"/>
    </row>
    <row r="31" spans="1:16" ht="15.75">
      <c r="A31" s="29" t="s">
        <v>33</v>
      </c>
      <c r="B31" s="30"/>
      <c r="C31" s="31"/>
      <c r="D31" s="32">
        <f t="shared" ref="D31:M31" si="7">SUM(D32:D34)</f>
        <v>13912</v>
      </c>
      <c r="E31" s="32">
        <f t="shared" si="7"/>
        <v>437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14349</v>
      </c>
      <c r="O31" s="45">
        <f t="shared" si="1"/>
        <v>4.6361873990306943</v>
      </c>
      <c r="P31" s="10"/>
    </row>
    <row r="32" spans="1:16">
      <c r="A32" s="13"/>
      <c r="B32" s="39">
        <v>351.5</v>
      </c>
      <c r="C32" s="21" t="s">
        <v>41</v>
      </c>
      <c r="D32" s="46">
        <v>0</v>
      </c>
      <c r="E32" s="46">
        <v>437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437</v>
      </c>
      <c r="O32" s="47">
        <f t="shared" si="1"/>
        <v>0.14119547657512116</v>
      </c>
      <c r="P32" s="9"/>
    </row>
    <row r="33" spans="1:119">
      <c r="A33" s="13"/>
      <c r="B33" s="39">
        <v>354</v>
      </c>
      <c r="C33" s="21" t="s">
        <v>71</v>
      </c>
      <c r="D33" s="46">
        <v>5852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5852</v>
      </c>
      <c r="O33" s="47">
        <f t="shared" si="1"/>
        <v>1.8907915993537965</v>
      </c>
      <c r="P33" s="9"/>
    </row>
    <row r="34" spans="1:119">
      <c r="A34" s="13"/>
      <c r="B34" s="39">
        <v>359</v>
      </c>
      <c r="C34" s="21" t="s">
        <v>106</v>
      </c>
      <c r="D34" s="46">
        <v>8060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8060</v>
      </c>
      <c r="O34" s="47">
        <f t="shared" si="1"/>
        <v>2.604200323101777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SUM(D36:D42)</f>
        <v>42575</v>
      </c>
      <c r="E35" s="32">
        <f t="shared" si="8"/>
        <v>1204</v>
      </c>
      <c r="F35" s="32">
        <f t="shared" si="8"/>
        <v>0</v>
      </c>
      <c r="G35" s="32">
        <f t="shared" si="8"/>
        <v>1881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568738</v>
      </c>
      <c r="L35" s="32">
        <f t="shared" si="8"/>
        <v>0</v>
      </c>
      <c r="M35" s="32">
        <f t="shared" si="8"/>
        <v>0</v>
      </c>
      <c r="N35" s="32">
        <f t="shared" si="4"/>
        <v>614398</v>
      </c>
      <c r="O35" s="45">
        <f t="shared" si="1"/>
        <v>198.51308562197093</v>
      </c>
      <c r="P35" s="10"/>
    </row>
    <row r="36" spans="1:119">
      <c r="A36" s="12"/>
      <c r="B36" s="25">
        <v>361.1</v>
      </c>
      <c r="C36" s="20" t="s">
        <v>42</v>
      </c>
      <c r="D36" s="46">
        <v>14659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14659</v>
      </c>
      <c r="O36" s="47">
        <f t="shared" si="1"/>
        <v>4.7363489499192246</v>
      </c>
      <c r="P36" s="9"/>
    </row>
    <row r="37" spans="1:119">
      <c r="A37" s="12"/>
      <c r="B37" s="25">
        <v>361.2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59508</v>
      </c>
      <c r="L37" s="46">
        <v>0</v>
      </c>
      <c r="M37" s="46">
        <v>0</v>
      </c>
      <c r="N37" s="46">
        <f t="shared" ref="N37:N42" si="9">SUM(D37:M37)</f>
        <v>59508</v>
      </c>
      <c r="O37" s="47">
        <f t="shared" si="1"/>
        <v>19.22714054927302</v>
      </c>
      <c r="P37" s="9"/>
    </row>
    <row r="38" spans="1:119">
      <c r="A38" s="12"/>
      <c r="B38" s="25">
        <v>361.3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205798</v>
      </c>
      <c r="L38" s="46">
        <v>0</v>
      </c>
      <c r="M38" s="46">
        <v>0</v>
      </c>
      <c r="N38" s="46">
        <f t="shared" si="9"/>
        <v>205798</v>
      </c>
      <c r="O38" s="47">
        <f t="shared" si="1"/>
        <v>66.49369951534733</v>
      </c>
      <c r="P38" s="9"/>
    </row>
    <row r="39" spans="1:119">
      <c r="A39" s="12"/>
      <c r="B39" s="25">
        <v>362</v>
      </c>
      <c r="C39" s="20" t="s">
        <v>117</v>
      </c>
      <c r="D39" s="46">
        <v>11590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11590</v>
      </c>
      <c r="O39" s="47">
        <f t="shared" si="1"/>
        <v>3.7447495961227788</v>
      </c>
      <c r="P39" s="9"/>
    </row>
    <row r="40" spans="1:119">
      <c r="A40" s="12"/>
      <c r="B40" s="25">
        <v>366</v>
      </c>
      <c r="C40" s="20" t="s">
        <v>46</v>
      </c>
      <c r="D40" s="46">
        <v>1522</v>
      </c>
      <c r="E40" s="46">
        <v>1204</v>
      </c>
      <c r="F40" s="46">
        <v>0</v>
      </c>
      <c r="G40" s="46">
        <v>1881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4607</v>
      </c>
      <c r="O40" s="47">
        <f t="shared" si="1"/>
        <v>1.4885298869143779</v>
      </c>
      <c r="P40" s="9"/>
    </row>
    <row r="41" spans="1:119">
      <c r="A41" s="12"/>
      <c r="B41" s="25">
        <v>368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303432</v>
      </c>
      <c r="L41" s="46">
        <v>0</v>
      </c>
      <c r="M41" s="46">
        <v>0</v>
      </c>
      <c r="N41" s="46">
        <f t="shared" si="9"/>
        <v>303432</v>
      </c>
      <c r="O41" s="47">
        <f t="shared" si="1"/>
        <v>98.039418416801297</v>
      </c>
      <c r="P41" s="9"/>
    </row>
    <row r="42" spans="1:119">
      <c r="A42" s="12"/>
      <c r="B42" s="25">
        <v>369.9</v>
      </c>
      <c r="C42" s="20" t="s">
        <v>48</v>
      </c>
      <c r="D42" s="46">
        <v>14804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14804</v>
      </c>
      <c r="O42" s="47">
        <f t="shared" si="1"/>
        <v>4.7831987075928915</v>
      </c>
      <c r="P42" s="9"/>
    </row>
    <row r="43" spans="1:119" ht="15.75">
      <c r="A43" s="29" t="s">
        <v>34</v>
      </c>
      <c r="B43" s="30"/>
      <c r="C43" s="31"/>
      <c r="D43" s="32">
        <f t="shared" ref="D43:M43" si="10">SUM(D44:D44)</f>
        <v>0</v>
      </c>
      <c r="E43" s="32">
        <f t="shared" si="10"/>
        <v>0</v>
      </c>
      <c r="F43" s="32">
        <f t="shared" si="10"/>
        <v>129616</v>
      </c>
      <c r="G43" s="32">
        <f t="shared" si="10"/>
        <v>272136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401752</v>
      </c>
      <c r="O43" s="45">
        <f t="shared" si="1"/>
        <v>129.80678513731826</v>
      </c>
      <c r="P43" s="9"/>
    </row>
    <row r="44" spans="1:119" ht="15.75" thickBot="1">
      <c r="A44" s="12"/>
      <c r="B44" s="25">
        <v>381</v>
      </c>
      <c r="C44" s="20" t="s">
        <v>49</v>
      </c>
      <c r="D44" s="46">
        <v>0</v>
      </c>
      <c r="E44" s="46">
        <v>0</v>
      </c>
      <c r="F44" s="46">
        <v>129616</v>
      </c>
      <c r="G44" s="46">
        <v>272136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401752</v>
      </c>
      <c r="O44" s="47">
        <f t="shared" si="1"/>
        <v>129.80678513731826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1">SUM(D5,D14,D19,D26,D31,D35,D43)</f>
        <v>3002401</v>
      </c>
      <c r="E45" s="15">
        <f t="shared" si="11"/>
        <v>184389</v>
      </c>
      <c r="F45" s="15">
        <f t="shared" si="11"/>
        <v>410663</v>
      </c>
      <c r="G45" s="15">
        <f t="shared" si="11"/>
        <v>738967</v>
      </c>
      <c r="H45" s="15">
        <f t="shared" si="11"/>
        <v>0</v>
      </c>
      <c r="I45" s="15">
        <f t="shared" si="11"/>
        <v>0</v>
      </c>
      <c r="J45" s="15">
        <f t="shared" si="11"/>
        <v>0</v>
      </c>
      <c r="K45" s="15">
        <f t="shared" si="11"/>
        <v>568738</v>
      </c>
      <c r="L45" s="15">
        <f t="shared" si="11"/>
        <v>0</v>
      </c>
      <c r="M45" s="15">
        <f t="shared" si="11"/>
        <v>0</v>
      </c>
      <c r="N45" s="15">
        <f>SUM(D45:M45)</f>
        <v>4905158</v>
      </c>
      <c r="O45" s="38">
        <f t="shared" si="1"/>
        <v>1584.8652665589661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118</v>
      </c>
      <c r="M47" s="48"/>
      <c r="N47" s="48"/>
      <c r="O47" s="43">
        <v>3095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1972305</v>
      </c>
      <c r="E5" s="27">
        <f t="shared" si="0"/>
        <v>52337</v>
      </c>
      <c r="F5" s="27">
        <f t="shared" si="0"/>
        <v>333568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2358210</v>
      </c>
      <c r="O5" s="33">
        <f t="shared" ref="O5:O47" si="1">(N5/O$49)</f>
        <v>763.91642371234207</v>
      </c>
      <c r="P5" s="6"/>
    </row>
    <row r="6" spans="1:133">
      <c r="A6" s="12"/>
      <c r="B6" s="25">
        <v>311</v>
      </c>
      <c r="C6" s="20" t="s">
        <v>2</v>
      </c>
      <c r="D6" s="46">
        <v>1424320</v>
      </c>
      <c r="E6" s="46">
        <v>52337</v>
      </c>
      <c r="F6" s="46">
        <v>333568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1810225</v>
      </c>
      <c r="O6" s="47">
        <f t="shared" si="1"/>
        <v>586.40265630061549</v>
      </c>
      <c r="P6" s="9"/>
    </row>
    <row r="7" spans="1:133">
      <c r="A7" s="12"/>
      <c r="B7" s="25">
        <v>312.10000000000002</v>
      </c>
      <c r="C7" s="20" t="s">
        <v>10</v>
      </c>
      <c r="D7" s="46">
        <v>66854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66854</v>
      </c>
      <c r="O7" s="47">
        <f t="shared" si="1"/>
        <v>21.65662455458374</v>
      </c>
      <c r="P7" s="9"/>
    </row>
    <row r="8" spans="1:133">
      <c r="A8" s="12"/>
      <c r="B8" s="25">
        <v>312.52</v>
      </c>
      <c r="C8" s="20" t="s">
        <v>75</v>
      </c>
      <c r="D8" s="46">
        <v>36787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36787</v>
      </c>
      <c r="O8" s="47">
        <f t="shared" si="1"/>
        <v>11.916747651441529</v>
      </c>
      <c r="P8" s="9"/>
    </row>
    <row r="9" spans="1:133">
      <c r="A9" s="12"/>
      <c r="B9" s="25">
        <v>314.10000000000002</v>
      </c>
      <c r="C9" s="20" t="s">
        <v>11</v>
      </c>
      <c r="D9" s="46">
        <v>239751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239751</v>
      </c>
      <c r="O9" s="47">
        <f t="shared" si="1"/>
        <v>77.664723032069972</v>
      </c>
      <c r="P9" s="9"/>
    </row>
    <row r="10" spans="1:133">
      <c r="A10" s="12"/>
      <c r="B10" s="25">
        <v>314.3</v>
      </c>
      <c r="C10" s="20" t="s">
        <v>12</v>
      </c>
      <c r="D10" s="46">
        <v>55419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55419</v>
      </c>
      <c r="O10" s="47">
        <f t="shared" si="1"/>
        <v>17.952380952380953</v>
      </c>
      <c r="P10" s="9"/>
    </row>
    <row r="11" spans="1:133">
      <c r="A11" s="12"/>
      <c r="B11" s="25">
        <v>314.8</v>
      </c>
      <c r="C11" s="20" t="s">
        <v>13</v>
      </c>
      <c r="D11" s="46">
        <v>9692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9692</v>
      </c>
      <c r="O11" s="47">
        <f t="shared" si="1"/>
        <v>3.1396177518626498</v>
      </c>
      <c r="P11" s="9"/>
    </row>
    <row r="12" spans="1:133">
      <c r="A12" s="12"/>
      <c r="B12" s="25">
        <v>315</v>
      </c>
      <c r="C12" s="20" t="s">
        <v>76</v>
      </c>
      <c r="D12" s="46">
        <v>124609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124609</v>
      </c>
      <c r="O12" s="47">
        <f t="shared" si="1"/>
        <v>40.365727243278265</v>
      </c>
      <c r="P12" s="9"/>
    </row>
    <row r="13" spans="1:133">
      <c r="A13" s="12"/>
      <c r="B13" s="25">
        <v>316</v>
      </c>
      <c r="C13" s="20" t="s">
        <v>77</v>
      </c>
      <c r="D13" s="46">
        <v>14873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14873</v>
      </c>
      <c r="O13" s="47">
        <f t="shared" si="1"/>
        <v>4.8179462261094912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237202</v>
      </c>
      <c r="E14" s="32">
        <f t="shared" si="3"/>
        <v>114646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351848</v>
      </c>
      <c r="O14" s="45">
        <f t="shared" si="1"/>
        <v>113.97732426303855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113120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113120</v>
      </c>
      <c r="O15" s="47">
        <f t="shared" si="1"/>
        <v>36.643990929705218</v>
      </c>
      <c r="P15" s="9"/>
    </row>
    <row r="16" spans="1:133">
      <c r="A16" s="12"/>
      <c r="B16" s="25">
        <v>323.10000000000002</v>
      </c>
      <c r="C16" s="20" t="s">
        <v>17</v>
      </c>
      <c r="D16" s="46">
        <v>183082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183082</v>
      </c>
      <c r="O16" s="47">
        <f t="shared" si="1"/>
        <v>59.307418205377388</v>
      </c>
      <c r="P16" s="9"/>
    </row>
    <row r="17" spans="1:16">
      <c r="A17" s="12"/>
      <c r="B17" s="25">
        <v>323.7</v>
      </c>
      <c r="C17" s="20" t="s">
        <v>18</v>
      </c>
      <c r="D17" s="46">
        <v>54120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54120</v>
      </c>
      <c r="O17" s="47">
        <f t="shared" si="1"/>
        <v>17.531584062196305</v>
      </c>
      <c r="P17" s="9"/>
    </row>
    <row r="18" spans="1:16">
      <c r="A18" s="12"/>
      <c r="B18" s="25">
        <v>329</v>
      </c>
      <c r="C18" s="20" t="s">
        <v>20</v>
      </c>
      <c r="D18" s="46">
        <v>0</v>
      </c>
      <c r="E18" s="46">
        <v>1526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1526</v>
      </c>
      <c r="O18" s="47">
        <f t="shared" si="1"/>
        <v>0.4943310657596372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404988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404988</v>
      </c>
      <c r="O19" s="45">
        <f t="shared" si="1"/>
        <v>131.19144800777454</v>
      </c>
      <c r="P19" s="10"/>
    </row>
    <row r="20" spans="1:16">
      <c r="A20" s="12"/>
      <c r="B20" s="25">
        <v>334.2</v>
      </c>
      <c r="C20" s="20" t="s">
        <v>68</v>
      </c>
      <c r="D20" s="46">
        <v>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</v>
      </c>
      <c r="O20" s="47">
        <f t="shared" si="1"/>
        <v>0.32393909944930355</v>
      </c>
      <c r="P20" s="9"/>
    </row>
    <row r="21" spans="1:16">
      <c r="A21" s="12"/>
      <c r="B21" s="25">
        <v>334.9</v>
      </c>
      <c r="C21" s="20" t="s">
        <v>69</v>
      </c>
      <c r="D21" s="46">
        <v>20689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20689</v>
      </c>
      <c r="O21" s="47">
        <f t="shared" si="1"/>
        <v>6.7019760285066408</v>
      </c>
      <c r="P21" s="9"/>
    </row>
    <row r="22" spans="1:16">
      <c r="A22" s="12"/>
      <c r="B22" s="25">
        <v>335.12</v>
      </c>
      <c r="C22" s="20" t="s">
        <v>78</v>
      </c>
      <c r="D22" s="46">
        <v>80766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80766</v>
      </c>
      <c r="O22" s="47">
        <f t="shared" si="1"/>
        <v>26.163265306122447</v>
      </c>
      <c r="P22" s="9"/>
    </row>
    <row r="23" spans="1:16">
      <c r="A23" s="12"/>
      <c r="B23" s="25">
        <v>335.15</v>
      </c>
      <c r="C23" s="20" t="s">
        <v>79</v>
      </c>
      <c r="D23" s="46">
        <v>3959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3959</v>
      </c>
      <c r="O23" s="47">
        <f t="shared" si="1"/>
        <v>1.2824748947197926</v>
      </c>
      <c r="P23" s="9"/>
    </row>
    <row r="24" spans="1:16">
      <c r="A24" s="12"/>
      <c r="B24" s="25">
        <v>335.18</v>
      </c>
      <c r="C24" s="20" t="s">
        <v>80</v>
      </c>
      <c r="D24" s="46">
        <v>180297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180297</v>
      </c>
      <c r="O24" s="47">
        <f t="shared" si="1"/>
        <v>58.40524781341108</v>
      </c>
      <c r="P24" s="9"/>
    </row>
    <row r="25" spans="1:16">
      <c r="A25" s="12"/>
      <c r="B25" s="25">
        <v>337.2</v>
      </c>
      <c r="C25" s="20" t="s">
        <v>93</v>
      </c>
      <c r="D25" s="46">
        <v>118277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118277</v>
      </c>
      <c r="O25" s="47">
        <f t="shared" si="1"/>
        <v>38.314544865565274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SUM(D27:D32)</f>
        <v>53400</v>
      </c>
      <c r="E26" s="32">
        <f t="shared" si="6"/>
        <v>6805</v>
      </c>
      <c r="F26" s="32">
        <f t="shared" si="6"/>
        <v>0</v>
      </c>
      <c r="G26" s="32">
        <f t="shared" si="6"/>
        <v>8585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68790</v>
      </c>
      <c r="O26" s="45">
        <f t="shared" si="1"/>
        <v>22.283770651117589</v>
      </c>
      <c r="P26" s="10"/>
    </row>
    <row r="27" spans="1:16">
      <c r="A27" s="12"/>
      <c r="B27" s="25">
        <v>342.5</v>
      </c>
      <c r="C27" s="20" t="s">
        <v>65</v>
      </c>
      <c r="D27" s="46">
        <v>6690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6690</v>
      </c>
      <c r="O27" s="47">
        <f t="shared" si="1"/>
        <v>2.1671525753158405</v>
      </c>
      <c r="P27" s="9"/>
    </row>
    <row r="28" spans="1:16">
      <c r="A28" s="12"/>
      <c r="B28" s="25">
        <v>342.9</v>
      </c>
      <c r="C28" s="20" t="s">
        <v>103</v>
      </c>
      <c r="D28" s="46">
        <v>29435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29435</v>
      </c>
      <c r="O28" s="47">
        <f t="shared" si="1"/>
        <v>9.5351473922902485</v>
      </c>
      <c r="P28" s="9"/>
    </row>
    <row r="29" spans="1:16">
      <c r="A29" s="12"/>
      <c r="B29" s="25">
        <v>347.2</v>
      </c>
      <c r="C29" s="20" t="s">
        <v>104</v>
      </c>
      <c r="D29" s="46">
        <v>9864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9864</v>
      </c>
      <c r="O29" s="47">
        <f t="shared" si="1"/>
        <v>3.19533527696793</v>
      </c>
      <c r="P29" s="9"/>
    </row>
    <row r="30" spans="1:16">
      <c r="A30" s="12"/>
      <c r="B30" s="25">
        <v>347.3</v>
      </c>
      <c r="C30" s="20" t="s">
        <v>105</v>
      </c>
      <c r="D30" s="46">
        <v>0</v>
      </c>
      <c r="E30" s="46">
        <v>505</v>
      </c>
      <c r="F30" s="46">
        <v>0</v>
      </c>
      <c r="G30" s="46">
        <v>8585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9090</v>
      </c>
      <c r="O30" s="47">
        <f t="shared" si="1"/>
        <v>2.944606413994169</v>
      </c>
      <c r="P30" s="9"/>
    </row>
    <row r="31" spans="1:16">
      <c r="A31" s="12"/>
      <c r="B31" s="25">
        <v>347.4</v>
      </c>
      <c r="C31" s="20" t="s">
        <v>37</v>
      </c>
      <c r="D31" s="46">
        <v>7411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7411</v>
      </c>
      <c r="O31" s="47">
        <f t="shared" si="1"/>
        <v>2.4007126660187885</v>
      </c>
      <c r="P31" s="9"/>
    </row>
    <row r="32" spans="1:16">
      <c r="A32" s="12"/>
      <c r="B32" s="25">
        <v>349</v>
      </c>
      <c r="C32" s="20" t="s">
        <v>70</v>
      </c>
      <c r="D32" s="46">
        <v>0</v>
      </c>
      <c r="E32" s="46">
        <v>6300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6300</v>
      </c>
      <c r="O32" s="47">
        <f t="shared" si="1"/>
        <v>2.0408163265306123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9390</v>
      </c>
      <c r="E33" s="32">
        <f t="shared" si="8"/>
        <v>6607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7" si="9">SUM(D33:M33)</f>
        <v>15997</v>
      </c>
      <c r="O33" s="45">
        <f t="shared" si="1"/>
        <v>5.1820537738905088</v>
      </c>
      <c r="P33" s="10"/>
    </row>
    <row r="34" spans="1:119">
      <c r="A34" s="13"/>
      <c r="B34" s="39">
        <v>354</v>
      </c>
      <c r="C34" s="21" t="s">
        <v>71</v>
      </c>
      <c r="D34" s="46">
        <v>0</v>
      </c>
      <c r="E34" s="46">
        <v>6136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6136</v>
      </c>
      <c r="O34" s="47">
        <f t="shared" si="1"/>
        <v>1.9876903142209266</v>
      </c>
      <c r="P34" s="9"/>
    </row>
    <row r="35" spans="1:119">
      <c r="A35" s="13"/>
      <c r="B35" s="39">
        <v>359</v>
      </c>
      <c r="C35" s="21" t="s">
        <v>106</v>
      </c>
      <c r="D35" s="46">
        <v>9390</v>
      </c>
      <c r="E35" s="46">
        <v>471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9861</v>
      </c>
      <c r="O35" s="47">
        <f t="shared" si="1"/>
        <v>3.194363459669582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SUM(D37:D42)</f>
        <v>23963</v>
      </c>
      <c r="E36" s="32">
        <f t="shared" si="10"/>
        <v>994</v>
      </c>
      <c r="F36" s="32">
        <f t="shared" si="10"/>
        <v>0</v>
      </c>
      <c r="G36" s="32">
        <f t="shared" si="10"/>
        <v>1108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617719</v>
      </c>
      <c r="L36" s="32">
        <f t="shared" si="10"/>
        <v>0</v>
      </c>
      <c r="M36" s="32">
        <f t="shared" si="10"/>
        <v>0</v>
      </c>
      <c r="N36" s="32">
        <f t="shared" si="9"/>
        <v>643784</v>
      </c>
      <c r="O36" s="45">
        <f t="shared" si="1"/>
        <v>208.54680919987044</v>
      </c>
      <c r="P36" s="10"/>
    </row>
    <row r="37" spans="1:119">
      <c r="A37" s="12"/>
      <c r="B37" s="25">
        <v>361.1</v>
      </c>
      <c r="C37" s="20" t="s">
        <v>42</v>
      </c>
      <c r="D37" s="46">
        <v>4722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4722</v>
      </c>
      <c r="O37" s="47">
        <f t="shared" si="1"/>
        <v>1.5296404275996112</v>
      </c>
      <c r="P37" s="9"/>
    </row>
    <row r="38" spans="1:119">
      <c r="A38" s="12"/>
      <c r="B38" s="25">
        <v>361.2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71486</v>
      </c>
      <c r="L38" s="46">
        <v>0</v>
      </c>
      <c r="M38" s="46">
        <v>0</v>
      </c>
      <c r="N38" s="46">
        <f t="shared" si="9"/>
        <v>71486</v>
      </c>
      <c r="O38" s="47">
        <f t="shared" si="1"/>
        <v>23.157110463232911</v>
      </c>
      <c r="P38" s="9"/>
    </row>
    <row r="39" spans="1:119">
      <c r="A39" s="12"/>
      <c r="B39" s="25">
        <v>361.3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257862</v>
      </c>
      <c r="L39" s="46">
        <v>0</v>
      </c>
      <c r="M39" s="46">
        <v>0</v>
      </c>
      <c r="N39" s="46">
        <f t="shared" si="9"/>
        <v>257862</v>
      </c>
      <c r="O39" s="47">
        <f t="shared" si="1"/>
        <v>83.531584062196302</v>
      </c>
      <c r="P39" s="9"/>
    </row>
    <row r="40" spans="1:119">
      <c r="A40" s="12"/>
      <c r="B40" s="25">
        <v>366</v>
      </c>
      <c r="C40" s="20" t="s">
        <v>46</v>
      </c>
      <c r="D40" s="46">
        <v>928</v>
      </c>
      <c r="E40" s="46">
        <v>994</v>
      </c>
      <c r="F40" s="46">
        <v>0</v>
      </c>
      <c r="G40" s="46">
        <v>1108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3030</v>
      </c>
      <c r="O40" s="47">
        <f t="shared" si="1"/>
        <v>0.98153547133138974</v>
      </c>
      <c r="P40" s="9"/>
    </row>
    <row r="41" spans="1:119">
      <c r="A41" s="12"/>
      <c r="B41" s="25">
        <v>368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288371</v>
      </c>
      <c r="L41" s="46">
        <v>0</v>
      </c>
      <c r="M41" s="46">
        <v>0</v>
      </c>
      <c r="N41" s="46">
        <f t="shared" si="9"/>
        <v>288371</v>
      </c>
      <c r="O41" s="47">
        <f t="shared" si="1"/>
        <v>93.414642047295104</v>
      </c>
      <c r="P41" s="9"/>
    </row>
    <row r="42" spans="1:119">
      <c r="A42" s="12"/>
      <c r="B42" s="25">
        <v>369.9</v>
      </c>
      <c r="C42" s="20" t="s">
        <v>48</v>
      </c>
      <c r="D42" s="46">
        <v>18313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18313</v>
      </c>
      <c r="O42" s="47">
        <f t="shared" si="1"/>
        <v>5.9322967282150953</v>
      </c>
      <c r="P42" s="9"/>
    </row>
    <row r="43" spans="1:119" ht="15.75">
      <c r="A43" s="29" t="s">
        <v>34</v>
      </c>
      <c r="B43" s="30"/>
      <c r="C43" s="31"/>
      <c r="D43" s="32">
        <f t="shared" ref="D43:M43" si="11">SUM(D44:D46)</f>
        <v>48953</v>
      </c>
      <c r="E43" s="32">
        <f t="shared" si="11"/>
        <v>0</v>
      </c>
      <c r="F43" s="32">
        <f t="shared" si="11"/>
        <v>1313360</v>
      </c>
      <c r="G43" s="32">
        <f t="shared" si="11"/>
        <v>32000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1394313</v>
      </c>
      <c r="O43" s="45">
        <f t="shared" si="1"/>
        <v>451.67249757045676</v>
      </c>
      <c r="P43" s="9"/>
    </row>
    <row r="44" spans="1:119">
      <c r="A44" s="12"/>
      <c r="B44" s="25">
        <v>381</v>
      </c>
      <c r="C44" s="20" t="s">
        <v>49</v>
      </c>
      <c r="D44" s="46">
        <v>18000</v>
      </c>
      <c r="E44" s="46">
        <v>0</v>
      </c>
      <c r="F44" s="46">
        <v>128598</v>
      </c>
      <c r="G44" s="46">
        <v>32000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178598</v>
      </c>
      <c r="O44" s="47">
        <f t="shared" si="1"/>
        <v>57.854875283446709</v>
      </c>
      <c r="P44" s="9"/>
    </row>
    <row r="45" spans="1:119">
      <c r="A45" s="12"/>
      <c r="B45" s="25">
        <v>383</v>
      </c>
      <c r="C45" s="20" t="s">
        <v>72</v>
      </c>
      <c r="D45" s="46">
        <v>30953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30953</v>
      </c>
      <c r="O45" s="47">
        <f t="shared" si="1"/>
        <v>10.026886945254292</v>
      </c>
      <c r="P45" s="9"/>
    </row>
    <row r="46" spans="1:119" ht="15.75" thickBot="1">
      <c r="A46" s="12"/>
      <c r="B46" s="25">
        <v>385</v>
      </c>
      <c r="C46" s="20" t="s">
        <v>110</v>
      </c>
      <c r="D46" s="46">
        <v>0</v>
      </c>
      <c r="E46" s="46">
        <v>0</v>
      </c>
      <c r="F46" s="46">
        <v>1184762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1184762</v>
      </c>
      <c r="O46" s="47">
        <f t="shared" si="1"/>
        <v>383.79073534175575</v>
      </c>
      <c r="P46" s="9"/>
    </row>
    <row r="47" spans="1:119" ht="16.5" thickBot="1">
      <c r="A47" s="14" t="s">
        <v>39</v>
      </c>
      <c r="B47" s="23"/>
      <c r="C47" s="22"/>
      <c r="D47" s="15">
        <f t="shared" ref="D47:M47" si="12">SUM(D5,D14,D19,D26,D33,D36,D43)</f>
        <v>2750201</v>
      </c>
      <c r="E47" s="15">
        <f t="shared" si="12"/>
        <v>181389</v>
      </c>
      <c r="F47" s="15">
        <f t="shared" si="12"/>
        <v>1646928</v>
      </c>
      <c r="G47" s="15">
        <f t="shared" si="12"/>
        <v>41693</v>
      </c>
      <c r="H47" s="15">
        <f t="shared" si="12"/>
        <v>0</v>
      </c>
      <c r="I47" s="15">
        <f t="shared" si="12"/>
        <v>0</v>
      </c>
      <c r="J47" s="15">
        <f t="shared" si="12"/>
        <v>0</v>
      </c>
      <c r="K47" s="15">
        <f t="shared" si="12"/>
        <v>617719</v>
      </c>
      <c r="L47" s="15">
        <f t="shared" si="12"/>
        <v>0</v>
      </c>
      <c r="M47" s="15">
        <f t="shared" si="12"/>
        <v>0</v>
      </c>
      <c r="N47" s="15">
        <f t="shared" si="9"/>
        <v>5237930</v>
      </c>
      <c r="O47" s="38">
        <f t="shared" si="1"/>
        <v>1696.7703271784903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111</v>
      </c>
      <c r="M49" s="48"/>
      <c r="N49" s="48"/>
      <c r="O49" s="43">
        <v>3087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63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1896247</v>
      </c>
      <c r="E5" s="27">
        <f t="shared" si="0"/>
        <v>54195</v>
      </c>
      <c r="F5" s="27">
        <f t="shared" si="0"/>
        <v>323604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2274046</v>
      </c>
      <c r="O5" s="33">
        <f t="shared" ref="O5:O44" si="1">(N5/O$46)</f>
        <v>739.28673602080619</v>
      </c>
      <c r="P5" s="6"/>
    </row>
    <row r="6" spans="1:133">
      <c r="A6" s="12"/>
      <c r="B6" s="25">
        <v>311</v>
      </c>
      <c r="C6" s="20" t="s">
        <v>2</v>
      </c>
      <c r="D6" s="46">
        <v>1323932</v>
      </c>
      <c r="E6" s="46">
        <v>54195</v>
      </c>
      <c r="F6" s="46">
        <v>323604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1701731</v>
      </c>
      <c r="O6" s="47">
        <f t="shared" si="1"/>
        <v>553.22854356306891</v>
      </c>
      <c r="P6" s="9"/>
    </row>
    <row r="7" spans="1:133">
      <c r="A7" s="12"/>
      <c r="B7" s="25">
        <v>312.10000000000002</v>
      </c>
      <c r="C7" s="20" t="s">
        <v>10</v>
      </c>
      <c r="D7" s="46">
        <v>84334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84334</v>
      </c>
      <c r="O7" s="47">
        <f t="shared" si="1"/>
        <v>27.416775032509754</v>
      </c>
      <c r="P7" s="9"/>
    </row>
    <row r="8" spans="1:133">
      <c r="A8" s="12"/>
      <c r="B8" s="25">
        <v>312.52</v>
      </c>
      <c r="C8" s="20" t="s">
        <v>75</v>
      </c>
      <c r="D8" s="46">
        <v>32271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32271</v>
      </c>
      <c r="O8" s="47">
        <f t="shared" si="1"/>
        <v>10.491222366710012</v>
      </c>
      <c r="P8" s="9"/>
    </row>
    <row r="9" spans="1:133">
      <c r="A9" s="12"/>
      <c r="B9" s="25">
        <v>314.10000000000002</v>
      </c>
      <c r="C9" s="20" t="s">
        <v>11</v>
      </c>
      <c r="D9" s="46">
        <v>237084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237084</v>
      </c>
      <c r="O9" s="47">
        <f t="shared" si="1"/>
        <v>77.07542262678804</v>
      </c>
      <c r="P9" s="9"/>
    </row>
    <row r="10" spans="1:133">
      <c r="A10" s="12"/>
      <c r="B10" s="25">
        <v>314.3</v>
      </c>
      <c r="C10" s="20" t="s">
        <v>12</v>
      </c>
      <c r="D10" s="46">
        <v>53089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53089</v>
      </c>
      <c r="O10" s="47">
        <f t="shared" si="1"/>
        <v>17.259102730819247</v>
      </c>
      <c r="P10" s="9"/>
    </row>
    <row r="11" spans="1:133">
      <c r="A11" s="12"/>
      <c r="B11" s="25">
        <v>314.7</v>
      </c>
      <c r="C11" s="20" t="s">
        <v>100</v>
      </c>
      <c r="D11" s="46">
        <v>7867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7867</v>
      </c>
      <c r="O11" s="47">
        <f t="shared" si="1"/>
        <v>2.5575422626788038</v>
      </c>
      <c r="P11" s="9"/>
    </row>
    <row r="12" spans="1:133">
      <c r="A12" s="12"/>
      <c r="B12" s="25">
        <v>315</v>
      </c>
      <c r="C12" s="20" t="s">
        <v>76</v>
      </c>
      <c r="D12" s="46">
        <v>140086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140086</v>
      </c>
      <c r="O12" s="47">
        <f t="shared" si="1"/>
        <v>45.541612483745126</v>
      </c>
      <c r="P12" s="9"/>
    </row>
    <row r="13" spans="1:133">
      <c r="A13" s="12"/>
      <c r="B13" s="25">
        <v>316</v>
      </c>
      <c r="C13" s="20" t="s">
        <v>77</v>
      </c>
      <c r="D13" s="46">
        <v>17584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17584</v>
      </c>
      <c r="O13" s="47">
        <f t="shared" si="1"/>
        <v>5.7165149544863461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239020</v>
      </c>
      <c r="E14" s="32">
        <f t="shared" si="3"/>
        <v>102139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341159</v>
      </c>
      <c r="O14" s="45">
        <f t="shared" si="1"/>
        <v>110.90994798439532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101218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101218</v>
      </c>
      <c r="O15" s="47">
        <f t="shared" si="1"/>
        <v>32.905721716514954</v>
      </c>
      <c r="P15" s="9"/>
    </row>
    <row r="16" spans="1:133">
      <c r="A16" s="12"/>
      <c r="B16" s="25">
        <v>323.10000000000002</v>
      </c>
      <c r="C16" s="20" t="s">
        <v>17</v>
      </c>
      <c r="D16" s="46">
        <v>185974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185974</v>
      </c>
      <c r="O16" s="47">
        <f t="shared" si="1"/>
        <v>60.459687906371911</v>
      </c>
      <c r="P16" s="9"/>
    </row>
    <row r="17" spans="1:16">
      <c r="A17" s="12"/>
      <c r="B17" s="25">
        <v>323.60000000000002</v>
      </c>
      <c r="C17" s="20" t="s">
        <v>101</v>
      </c>
      <c r="D17" s="46">
        <v>53046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53046</v>
      </c>
      <c r="O17" s="47">
        <f t="shared" si="1"/>
        <v>17.245123537061119</v>
      </c>
      <c r="P17" s="9"/>
    </row>
    <row r="18" spans="1:16">
      <c r="A18" s="12"/>
      <c r="B18" s="25">
        <v>329</v>
      </c>
      <c r="C18" s="20" t="s">
        <v>20</v>
      </c>
      <c r="D18" s="46">
        <v>0</v>
      </c>
      <c r="E18" s="46">
        <v>921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921</v>
      </c>
      <c r="O18" s="47">
        <f t="shared" si="1"/>
        <v>0.29941482444733419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SUM(D20:D24)</f>
        <v>267581</v>
      </c>
      <c r="E19" s="32">
        <f t="shared" si="5"/>
        <v>0</v>
      </c>
      <c r="F19" s="32">
        <f t="shared" si="5"/>
        <v>0</v>
      </c>
      <c r="G19" s="32">
        <f t="shared" si="5"/>
        <v>57750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325331</v>
      </c>
      <c r="O19" s="45">
        <f t="shared" si="1"/>
        <v>105.76430429128739</v>
      </c>
      <c r="P19" s="10"/>
    </row>
    <row r="20" spans="1:16">
      <c r="A20" s="12"/>
      <c r="B20" s="25">
        <v>334.2</v>
      </c>
      <c r="C20" s="20" t="s">
        <v>68</v>
      </c>
      <c r="D20" s="46">
        <v>593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593</v>
      </c>
      <c r="O20" s="47">
        <f t="shared" si="1"/>
        <v>0.19278283485045514</v>
      </c>
      <c r="P20" s="9"/>
    </row>
    <row r="21" spans="1:16">
      <c r="A21" s="12"/>
      <c r="B21" s="25">
        <v>334.36</v>
      </c>
      <c r="C21" s="20" t="s">
        <v>23</v>
      </c>
      <c r="D21" s="46">
        <v>0</v>
      </c>
      <c r="E21" s="46">
        <v>0</v>
      </c>
      <c r="F21" s="46">
        <v>0</v>
      </c>
      <c r="G21" s="46">
        <v>57750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57750</v>
      </c>
      <c r="O21" s="47">
        <f t="shared" si="1"/>
        <v>18.774382314694407</v>
      </c>
      <c r="P21" s="9"/>
    </row>
    <row r="22" spans="1:16">
      <c r="A22" s="12"/>
      <c r="B22" s="25">
        <v>335.12</v>
      </c>
      <c r="C22" s="20" t="s">
        <v>78</v>
      </c>
      <c r="D22" s="46">
        <v>78033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78033</v>
      </c>
      <c r="O22" s="47">
        <f t="shared" si="1"/>
        <v>25.368335500650193</v>
      </c>
      <c r="P22" s="9"/>
    </row>
    <row r="23" spans="1:16">
      <c r="A23" s="12"/>
      <c r="B23" s="25">
        <v>335.15</v>
      </c>
      <c r="C23" s="20" t="s">
        <v>79</v>
      </c>
      <c r="D23" s="46">
        <v>4242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4242</v>
      </c>
      <c r="O23" s="47">
        <f t="shared" si="1"/>
        <v>1.3790637191157347</v>
      </c>
      <c r="P23" s="9"/>
    </row>
    <row r="24" spans="1:16">
      <c r="A24" s="12"/>
      <c r="B24" s="25">
        <v>335.18</v>
      </c>
      <c r="C24" s="20" t="s">
        <v>80</v>
      </c>
      <c r="D24" s="46">
        <v>184713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184713</v>
      </c>
      <c r="O24" s="47">
        <f t="shared" si="1"/>
        <v>60.049739921976595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SUM(D26:D32)</f>
        <v>59256</v>
      </c>
      <c r="E25" s="32">
        <f t="shared" si="6"/>
        <v>9976</v>
      </c>
      <c r="F25" s="32">
        <f t="shared" si="6"/>
        <v>0</v>
      </c>
      <c r="G25" s="32">
        <f t="shared" si="6"/>
        <v>898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70130</v>
      </c>
      <c r="O25" s="45">
        <f t="shared" si="1"/>
        <v>22.799089726918076</v>
      </c>
      <c r="P25" s="10"/>
    </row>
    <row r="26" spans="1:16">
      <c r="A26" s="12"/>
      <c r="B26" s="25">
        <v>341.3</v>
      </c>
      <c r="C26" s="20" t="s">
        <v>102</v>
      </c>
      <c r="D26" s="46">
        <v>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35</v>
      </c>
      <c r="O26" s="47">
        <f t="shared" si="1"/>
        <v>1.1378413524057216E-2</v>
      </c>
      <c r="P26" s="9"/>
    </row>
    <row r="27" spans="1:16">
      <c r="A27" s="12"/>
      <c r="B27" s="25">
        <v>342.5</v>
      </c>
      <c r="C27" s="20" t="s">
        <v>65</v>
      </c>
      <c r="D27" s="46">
        <v>4725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4725</v>
      </c>
      <c r="O27" s="47">
        <f t="shared" si="1"/>
        <v>1.5360858257477243</v>
      </c>
      <c r="P27" s="9"/>
    </row>
    <row r="28" spans="1:16">
      <c r="A28" s="12"/>
      <c r="B28" s="25">
        <v>342.9</v>
      </c>
      <c r="C28" s="20" t="s">
        <v>103</v>
      </c>
      <c r="D28" s="46">
        <v>31441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31441</v>
      </c>
      <c r="O28" s="47">
        <f t="shared" si="1"/>
        <v>10.221391417425227</v>
      </c>
      <c r="P28" s="9"/>
    </row>
    <row r="29" spans="1:16">
      <c r="A29" s="12"/>
      <c r="B29" s="25">
        <v>347.2</v>
      </c>
      <c r="C29" s="20" t="s">
        <v>104</v>
      </c>
      <c r="D29" s="46">
        <v>15505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15505</v>
      </c>
      <c r="O29" s="47">
        <f t="shared" si="1"/>
        <v>5.0406371911573471</v>
      </c>
      <c r="P29" s="9"/>
    </row>
    <row r="30" spans="1:16">
      <c r="A30" s="12"/>
      <c r="B30" s="25">
        <v>347.3</v>
      </c>
      <c r="C30" s="20" t="s">
        <v>105</v>
      </c>
      <c r="D30" s="46">
        <v>0</v>
      </c>
      <c r="E30" s="46">
        <v>1020</v>
      </c>
      <c r="F30" s="46">
        <v>0</v>
      </c>
      <c r="G30" s="46">
        <v>898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1918</v>
      </c>
      <c r="O30" s="47">
        <f t="shared" si="1"/>
        <v>0.62353706111833551</v>
      </c>
      <c r="P30" s="9"/>
    </row>
    <row r="31" spans="1:16">
      <c r="A31" s="12"/>
      <c r="B31" s="25">
        <v>347.4</v>
      </c>
      <c r="C31" s="20" t="s">
        <v>37</v>
      </c>
      <c r="D31" s="46">
        <v>7550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7550</v>
      </c>
      <c r="O31" s="47">
        <f t="shared" si="1"/>
        <v>2.4544863459037711</v>
      </c>
      <c r="P31" s="9"/>
    </row>
    <row r="32" spans="1:16">
      <c r="A32" s="12"/>
      <c r="B32" s="25">
        <v>349</v>
      </c>
      <c r="C32" s="20" t="s">
        <v>70</v>
      </c>
      <c r="D32" s="46">
        <v>0</v>
      </c>
      <c r="E32" s="46">
        <v>8956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8956</v>
      </c>
      <c r="O32" s="47">
        <f t="shared" si="1"/>
        <v>2.9115734720416127</v>
      </c>
      <c r="P32" s="9"/>
    </row>
    <row r="33" spans="1:119" ht="15.75">
      <c r="A33" s="29" t="s">
        <v>33</v>
      </c>
      <c r="B33" s="30"/>
      <c r="C33" s="31"/>
      <c r="D33" s="32">
        <f t="shared" ref="D33:M33" si="8">SUM(D34:D35)</f>
        <v>8687</v>
      </c>
      <c r="E33" s="32">
        <f t="shared" si="8"/>
        <v>2243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4" si="9">SUM(D33:M33)</f>
        <v>10930</v>
      </c>
      <c r="O33" s="45">
        <f t="shared" si="1"/>
        <v>3.5533159947984396</v>
      </c>
      <c r="P33" s="10"/>
    </row>
    <row r="34" spans="1:119">
      <c r="A34" s="13"/>
      <c r="B34" s="39">
        <v>354</v>
      </c>
      <c r="C34" s="21" t="s">
        <v>71</v>
      </c>
      <c r="D34" s="46">
        <v>0</v>
      </c>
      <c r="E34" s="46">
        <v>1650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1650</v>
      </c>
      <c r="O34" s="47">
        <f t="shared" si="1"/>
        <v>0.53641092327698314</v>
      </c>
      <c r="P34" s="9"/>
    </row>
    <row r="35" spans="1:119">
      <c r="A35" s="13"/>
      <c r="B35" s="39">
        <v>359</v>
      </c>
      <c r="C35" s="21" t="s">
        <v>106</v>
      </c>
      <c r="D35" s="46">
        <v>8687</v>
      </c>
      <c r="E35" s="46">
        <v>593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9280</v>
      </c>
      <c r="O35" s="47">
        <f t="shared" si="1"/>
        <v>3.0169050715214563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SUM(D37:D39)</f>
        <v>31551</v>
      </c>
      <c r="E36" s="32">
        <f t="shared" si="10"/>
        <v>513</v>
      </c>
      <c r="F36" s="32">
        <f t="shared" si="10"/>
        <v>0</v>
      </c>
      <c r="G36" s="32">
        <f t="shared" si="10"/>
        <v>382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9"/>
        <v>32446</v>
      </c>
      <c r="O36" s="45">
        <f t="shared" si="1"/>
        <v>10.5481144343303</v>
      </c>
      <c r="P36" s="10"/>
    </row>
    <row r="37" spans="1:119">
      <c r="A37" s="12"/>
      <c r="B37" s="25">
        <v>361.1</v>
      </c>
      <c r="C37" s="20" t="s">
        <v>42</v>
      </c>
      <c r="D37" s="46">
        <v>2399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2399</v>
      </c>
      <c r="O37" s="47">
        <f t="shared" si="1"/>
        <v>0.77990897269180759</v>
      </c>
      <c r="P37" s="9"/>
    </row>
    <row r="38" spans="1:119">
      <c r="A38" s="12"/>
      <c r="B38" s="25">
        <v>366</v>
      </c>
      <c r="C38" s="20" t="s">
        <v>46</v>
      </c>
      <c r="D38" s="46">
        <v>3127</v>
      </c>
      <c r="E38" s="46">
        <v>513</v>
      </c>
      <c r="F38" s="46">
        <v>0</v>
      </c>
      <c r="G38" s="46">
        <v>382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4022</v>
      </c>
      <c r="O38" s="47">
        <f t="shared" si="1"/>
        <v>1.3075422626788036</v>
      </c>
      <c r="P38" s="9"/>
    </row>
    <row r="39" spans="1:119">
      <c r="A39" s="12"/>
      <c r="B39" s="25">
        <v>369.9</v>
      </c>
      <c r="C39" s="20" t="s">
        <v>48</v>
      </c>
      <c r="D39" s="46">
        <v>26025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26025</v>
      </c>
      <c r="O39" s="47">
        <f t="shared" si="1"/>
        <v>8.4606631989596881</v>
      </c>
      <c r="P39" s="9"/>
    </row>
    <row r="40" spans="1:119" ht="15.75">
      <c r="A40" s="29" t="s">
        <v>34</v>
      </c>
      <c r="B40" s="30"/>
      <c r="C40" s="31"/>
      <c r="D40" s="32">
        <f t="shared" ref="D40:M40" si="11">SUM(D41:D43)</f>
        <v>95596</v>
      </c>
      <c r="E40" s="32">
        <f t="shared" si="11"/>
        <v>0</v>
      </c>
      <c r="F40" s="32">
        <f t="shared" si="11"/>
        <v>126548</v>
      </c>
      <c r="G40" s="32">
        <f t="shared" si="11"/>
        <v>52000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274144</v>
      </c>
      <c r="O40" s="45">
        <f t="shared" si="1"/>
        <v>89.123537061118341</v>
      </c>
      <c r="P40" s="9"/>
    </row>
    <row r="41" spans="1:119">
      <c r="A41" s="12"/>
      <c r="B41" s="25">
        <v>381</v>
      </c>
      <c r="C41" s="20" t="s">
        <v>49</v>
      </c>
      <c r="D41" s="46">
        <v>18000</v>
      </c>
      <c r="E41" s="46">
        <v>0</v>
      </c>
      <c r="F41" s="46">
        <v>126548</v>
      </c>
      <c r="G41" s="46">
        <v>52000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196548</v>
      </c>
      <c r="O41" s="47">
        <f t="shared" si="1"/>
        <v>63.897269180754229</v>
      </c>
      <c r="P41" s="9"/>
    </row>
    <row r="42" spans="1:119">
      <c r="A42" s="12"/>
      <c r="B42" s="25">
        <v>384</v>
      </c>
      <c r="C42" s="20" t="s">
        <v>50</v>
      </c>
      <c r="D42" s="46">
        <v>77092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77092</v>
      </c>
      <c r="O42" s="47">
        <f t="shared" si="1"/>
        <v>25.062418725617686</v>
      </c>
      <c r="P42" s="9"/>
    </row>
    <row r="43" spans="1:119" ht="15.75" thickBot="1">
      <c r="A43" s="12"/>
      <c r="B43" s="25">
        <v>388.1</v>
      </c>
      <c r="C43" s="20" t="s">
        <v>107</v>
      </c>
      <c r="D43" s="46">
        <v>504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504</v>
      </c>
      <c r="O43" s="47">
        <f t="shared" si="1"/>
        <v>0.16384915474642392</v>
      </c>
      <c r="P43" s="9"/>
    </row>
    <row r="44" spans="1:119" ht="16.5" thickBot="1">
      <c r="A44" s="14" t="s">
        <v>39</v>
      </c>
      <c r="B44" s="23"/>
      <c r="C44" s="22"/>
      <c r="D44" s="15">
        <f t="shared" ref="D44:M44" si="12">SUM(D5,D14,D19,D25,D33,D36,D40)</f>
        <v>2597938</v>
      </c>
      <c r="E44" s="15">
        <f t="shared" si="12"/>
        <v>169066</v>
      </c>
      <c r="F44" s="15">
        <f t="shared" si="12"/>
        <v>450152</v>
      </c>
      <c r="G44" s="15">
        <f t="shared" si="12"/>
        <v>111030</v>
      </c>
      <c r="H44" s="15">
        <f t="shared" si="12"/>
        <v>0</v>
      </c>
      <c r="I44" s="15">
        <f t="shared" si="12"/>
        <v>0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9"/>
        <v>3328186</v>
      </c>
      <c r="O44" s="38">
        <f t="shared" si="1"/>
        <v>1081.9850455136541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108</v>
      </c>
      <c r="M46" s="48"/>
      <c r="N46" s="48"/>
      <c r="O46" s="43">
        <v>3076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63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51</v>
      </c>
      <c r="B3" s="62"/>
      <c r="C3" s="63"/>
      <c r="D3" s="67" t="s">
        <v>28</v>
      </c>
      <c r="E3" s="68"/>
      <c r="F3" s="68"/>
      <c r="G3" s="68"/>
      <c r="H3" s="69"/>
      <c r="I3" s="67" t="s">
        <v>29</v>
      </c>
      <c r="J3" s="69"/>
      <c r="K3" s="67" t="s">
        <v>31</v>
      </c>
      <c r="L3" s="69"/>
      <c r="M3" s="36"/>
      <c r="N3" s="37"/>
      <c r="O3" s="70" t="s">
        <v>56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52</v>
      </c>
      <c r="F4" s="34" t="s">
        <v>53</v>
      </c>
      <c r="G4" s="34" t="s">
        <v>54</v>
      </c>
      <c r="H4" s="34" t="s">
        <v>5</v>
      </c>
      <c r="I4" s="34" t="s">
        <v>6</v>
      </c>
      <c r="J4" s="35" t="s">
        <v>55</v>
      </c>
      <c r="K4" s="35" t="s">
        <v>7</v>
      </c>
      <c r="L4" s="35" t="s">
        <v>8</v>
      </c>
      <c r="M4" s="35" t="s">
        <v>9</v>
      </c>
      <c r="N4" s="35" t="s">
        <v>30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1755715</v>
      </c>
      <c r="E5" s="27">
        <f t="shared" si="0"/>
        <v>54496</v>
      </c>
      <c r="F5" s="27">
        <f t="shared" si="0"/>
        <v>301560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2111771</v>
      </c>
      <c r="O5" s="33">
        <f t="shared" ref="O5:O39" si="1">(N5/O$41)</f>
        <v>686.08544509421699</v>
      </c>
      <c r="P5" s="6"/>
    </row>
    <row r="6" spans="1:133">
      <c r="A6" s="12"/>
      <c r="B6" s="25">
        <v>311</v>
      </c>
      <c r="C6" s="20" t="s">
        <v>2</v>
      </c>
      <c r="D6" s="46">
        <v>1236517</v>
      </c>
      <c r="E6" s="46">
        <v>54496</v>
      </c>
      <c r="F6" s="46">
        <v>301560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1592573</v>
      </c>
      <c r="O6" s="47">
        <f t="shared" si="1"/>
        <v>517.4051332033788</v>
      </c>
      <c r="P6" s="9"/>
    </row>
    <row r="7" spans="1:133">
      <c r="A7" s="12"/>
      <c r="B7" s="25">
        <v>312.10000000000002</v>
      </c>
      <c r="C7" s="20" t="s">
        <v>10</v>
      </c>
      <c r="D7" s="46">
        <v>77556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77556</v>
      </c>
      <c r="O7" s="47">
        <f t="shared" si="1"/>
        <v>25.196881091617932</v>
      </c>
      <c r="P7" s="9"/>
    </row>
    <row r="8" spans="1:133">
      <c r="A8" s="12"/>
      <c r="B8" s="25">
        <v>314.10000000000002</v>
      </c>
      <c r="C8" s="20" t="s">
        <v>11</v>
      </c>
      <c r="D8" s="46">
        <v>226961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226961</v>
      </c>
      <c r="O8" s="47">
        <f t="shared" si="1"/>
        <v>73.736517218973361</v>
      </c>
      <c r="P8" s="9"/>
    </row>
    <row r="9" spans="1:133">
      <c r="A9" s="12"/>
      <c r="B9" s="25">
        <v>314.3</v>
      </c>
      <c r="C9" s="20" t="s">
        <v>12</v>
      </c>
      <c r="D9" s="46">
        <v>52491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52491</v>
      </c>
      <c r="O9" s="47">
        <f t="shared" si="1"/>
        <v>17.053606237816766</v>
      </c>
      <c r="P9" s="9"/>
    </row>
    <row r="10" spans="1:133">
      <c r="A10" s="12"/>
      <c r="B10" s="25">
        <v>314.39999999999998</v>
      </c>
      <c r="C10" s="20" t="s">
        <v>86</v>
      </c>
      <c r="D10" s="46">
        <v>11227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11227</v>
      </c>
      <c r="O10" s="47">
        <f t="shared" si="1"/>
        <v>3.6474983755685511</v>
      </c>
      <c r="P10" s="9"/>
    </row>
    <row r="11" spans="1:133">
      <c r="A11" s="12"/>
      <c r="B11" s="25">
        <v>315</v>
      </c>
      <c r="C11" s="20" t="s">
        <v>76</v>
      </c>
      <c r="D11" s="46">
        <v>134744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134744</v>
      </c>
      <c r="O11" s="47">
        <f t="shared" si="1"/>
        <v>43.776478232618587</v>
      </c>
      <c r="P11" s="9"/>
    </row>
    <row r="12" spans="1:133">
      <c r="A12" s="12"/>
      <c r="B12" s="25">
        <v>316</v>
      </c>
      <c r="C12" s="20" t="s">
        <v>77</v>
      </c>
      <c r="D12" s="46">
        <v>16219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16219</v>
      </c>
      <c r="O12" s="47">
        <f t="shared" si="1"/>
        <v>5.2693307342430149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251001</v>
      </c>
      <c r="E13" s="32">
        <f t="shared" si="3"/>
        <v>99988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350989</v>
      </c>
      <c r="O13" s="45">
        <f t="shared" si="1"/>
        <v>114.03151397011047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99988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99988</v>
      </c>
      <c r="O14" s="47">
        <f t="shared" si="1"/>
        <v>32.484730344379464</v>
      </c>
      <c r="P14" s="9"/>
    </row>
    <row r="15" spans="1:133">
      <c r="A15" s="12"/>
      <c r="B15" s="25">
        <v>323.10000000000002</v>
      </c>
      <c r="C15" s="20" t="s">
        <v>17</v>
      </c>
      <c r="D15" s="46">
        <v>183681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183681</v>
      </c>
      <c r="O15" s="47">
        <f t="shared" si="1"/>
        <v>59.675438596491226</v>
      </c>
      <c r="P15" s="9"/>
    </row>
    <row r="16" spans="1:133">
      <c r="A16" s="12"/>
      <c r="B16" s="25">
        <v>323.7</v>
      </c>
      <c r="C16" s="20" t="s">
        <v>18</v>
      </c>
      <c r="D16" s="46">
        <v>52892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52892</v>
      </c>
      <c r="O16" s="47">
        <f t="shared" si="1"/>
        <v>17.183885640025991</v>
      </c>
      <c r="P16" s="9"/>
    </row>
    <row r="17" spans="1:16">
      <c r="A17" s="12"/>
      <c r="B17" s="25">
        <v>329</v>
      </c>
      <c r="C17" s="20" t="s">
        <v>20</v>
      </c>
      <c r="D17" s="46">
        <v>14428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14428</v>
      </c>
      <c r="O17" s="47">
        <f t="shared" si="1"/>
        <v>4.6874593892137755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SUM(D19:D22)</f>
        <v>251274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251274</v>
      </c>
      <c r="O18" s="45">
        <f t="shared" si="1"/>
        <v>81.635477582846008</v>
      </c>
      <c r="P18" s="10"/>
    </row>
    <row r="19" spans="1:16">
      <c r="A19" s="12"/>
      <c r="B19" s="25">
        <v>335.12</v>
      </c>
      <c r="C19" s="20" t="s">
        <v>78</v>
      </c>
      <c r="D19" s="46">
        <v>77607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77607</v>
      </c>
      <c r="O19" s="47">
        <f t="shared" si="1"/>
        <v>25.21345029239766</v>
      </c>
      <c r="P19" s="9"/>
    </row>
    <row r="20" spans="1:16">
      <c r="A20" s="12"/>
      <c r="B20" s="25">
        <v>335.15</v>
      </c>
      <c r="C20" s="20" t="s">
        <v>79</v>
      </c>
      <c r="D20" s="46">
        <v>6363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6363</v>
      </c>
      <c r="O20" s="47">
        <f t="shared" si="1"/>
        <v>2.0672514619883042</v>
      </c>
      <c r="P20" s="9"/>
    </row>
    <row r="21" spans="1:16">
      <c r="A21" s="12"/>
      <c r="B21" s="25">
        <v>335.18</v>
      </c>
      <c r="C21" s="20" t="s">
        <v>80</v>
      </c>
      <c r="D21" s="46">
        <v>166304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166304</v>
      </c>
      <c r="O21" s="47">
        <f t="shared" si="1"/>
        <v>54.029889538661472</v>
      </c>
      <c r="P21" s="9"/>
    </row>
    <row r="22" spans="1:16">
      <c r="A22" s="12"/>
      <c r="B22" s="25">
        <v>337.2</v>
      </c>
      <c r="C22" s="20" t="s">
        <v>93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</v>
      </c>
      <c r="O22" s="47">
        <f t="shared" si="1"/>
        <v>0.32488628979857048</v>
      </c>
      <c r="P22" s="9"/>
    </row>
    <row r="23" spans="1:16" ht="15.75">
      <c r="A23" s="29" t="s">
        <v>32</v>
      </c>
      <c r="B23" s="30"/>
      <c r="C23" s="31"/>
      <c r="D23" s="32">
        <f t="shared" ref="D23:M23" si="6">SUM(D24:D25)</f>
        <v>17570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17570</v>
      </c>
      <c r="O23" s="45">
        <f t="shared" si="1"/>
        <v>5.708252111760884</v>
      </c>
      <c r="P23" s="10"/>
    </row>
    <row r="24" spans="1:16">
      <c r="A24" s="12"/>
      <c r="B24" s="25">
        <v>341.1</v>
      </c>
      <c r="C24" s="20" t="s">
        <v>94</v>
      </c>
      <c r="D24" s="46">
        <v>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</v>
      </c>
      <c r="O24" s="47">
        <f t="shared" si="1"/>
        <v>2.5990903183885639E-2</v>
      </c>
      <c r="P24" s="9"/>
    </row>
    <row r="25" spans="1:16">
      <c r="A25" s="12"/>
      <c r="B25" s="25">
        <v>347.5</v>
      </c>
      <c r="C25" s="20" t="s">
        <v>38</v>
      </c>
      <c r="D25" s="46">
        <v>17490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17490</v>
      </c>
      <c r="O25" s="47">
        <f t="shared" si="1"/>
        <v>5.6822612085769979</v>
      </c>
      <c r="P25" s="9"/>
    </row>
    <row r="26" spans="1:16" ht="15.75">
      <c r="A26" s="29" t="s">
        <v>33</v>
      </c>
      <c r="B26" s="30"/>
      <c r="C26" s="31"/>
      <c r="D26" s="32">
        <f t="shared" ref="D26:M26" si="7">SUM(D27:D27)</f>
        <v>12492</v>
      </c>
      <c r="E26" s="32">
        <f t="shared" si="7"/>
        <v>658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13150</v>
      </c>
      <c r="O26" s="45">
        <f t="shared" si="1"/>
        <v>4.2722547108512021</v>
      </c>
      <c r="P26" s="10"/>
    </row>
    <row r="27" spans="1:16">
      <c r="A27" s="13"/>
      <c r="B27" s="39">
        <v>351.5</v>
      </c>
      <c r="C27" s="21" t="s">
        <v>41</v>
      </c>
      <c r="D27" s="46">
        <v>12492</v>
      </c>
      <c r="E27" s="46">
        <v>658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13150</v>
      </c>
      <c r="O27" s="47">
        <f t="shared" si="1"/>
        <v>4.2722547108512021</v>
      </c>
      <c r="P27" s="9"/>
    </row>
    <row r="28" spans="1:16" ht="15.75">
      <c r="A28" s="29" t="s">
        <v>3</v>
      </c>
      <c r="B28" s="30"/>
      <c r="C28" s="31"/>
      <c r="D28" s="32">
        <f t="shared" ref="D28:M28" si="8">SUM(D29:D35)</f>
        <v>71963</v>
      </c>
      <c r="E28" s="32">
        <f t="shared" si="8"/>
        <v>3740</v>
      </c>
      <c r="F28" s="32">
        <f t="shared" si="8"/>
        <v>0</v>
      </c>
      <c r="G28" s="32">
        <f t="shared" si="8"/>
        <v>36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243599</v>
      </c>
      <c r="L28" s="32">
        <f t="shared" si="8"/>
        <v>0</v>
      </c>
      <c r="M28" s="32">
        <f t="shared" si="8"/>
        <v>0</v>
      </c>
      <c r="N28" s="32">
        <f t="shared" si="4"/>
        <v>319338</v>
      </c>
      <c r="O28" s="45">
        <f t="shared" si="1"/>
        <v>103.74853801169591</v>
      </c>
      <c r="P28" s="10"/>
    </row>
    <row r="29" spans="1:16">
      <c r="A29" s="12"/>
      <c r="B29" s="25">
        <v>361.1</v>
      </c>
      <c r="C29" s="20" t="s">
        <v>42</v>
      </c>
      <c r="D29" s="46">
        <v>1119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1119</v>
      </c>
      <c r="O29" s="47">
        <f t="shared" si="1"/>
        <v>0.3635477582846004</v>
      </c>
      <c r="P29" s="9"/>
    </row>
    <row r="30" spans="1:16">
      <c r="A30" s="12"/>
      <c r="B30" s="25">
        <v>361.2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62150</v>
      </c>
      <c r="L30" s="46">
        <v>0</v>
      </c>
      <c r="M30" s="46">
        <v>0</v>
      </c>
      <c r="N30" s="46">
        <f t="shared" ref="N30:N35" si="9">SUM(D30:M30)</f>
        <v>62150</v>
      </c>
      <c r="O30" s="47">
        <f t="shared" si="1"/>
        <v>20.191682910981157</v>
      </c>
      <c r="P30" s="9"/>
    </row>
    <row r="31" spans="1:16">
      <c r="A31" s="12"/>
      <c r="B31" s="25">
        <v>361.3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-127861</v>
      </c>
      <c r="L31" s="46">
        <v>0</v>
      </c>
      <c r="M31" s="46">
        <v>0</v>
      </c>
      <c r="N31" s="46">
        <f t="shared" si="9"/>
        <v>-127861</v>
      </c>
      <c r="O31" s="47">
        <f t="shared" si="1"/>
        <v>-41.540285899935022</v>
      </c>
      <c r="P31" s="9"/>
    </row>
    <row r="32" spans="1:16">
      <c r="A32" s="12"/>
      <c r="B32" s="25">
        <v>361.4</v>
      </c>
      <c r="C32" s="20" t="s">
        <v>95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64493</v>
      </c>
      <c r="L32" s="46">
        <v>0</v>
      </c>
      <c r="M32" s="46">
        <v>0</v>
      </c>
      <c r="N32" s="46">
        <f t="shared" si="9"/>
        <v>64493</v>
      </c>
      <c r="O32" s="47">
        <f t="shared" si="1"/>
        <v>20.952891487979208</v>
      </c>
      <c r="P32" s="9"/>
    </row>
    <row r="33" spans="1:119">
      <c r="A33" s="12"/>
      <c r="B33" s="25">
        <v>364</v>
      </c>
      <c r="C33" s="20" t="s">
        <v>82</v>
      </c>
      <c r="D33" s="46">
        <v>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250</v>
      </c>
      <c r="O33" s="47">
        <f t="shared" si="1"/>
        <v>8.1221572449642621E-2</v>
      </c>
      <c r="P33" s="9"/>
    </row>
    <row r="34" spans="1:119">
      <c r="A34" s="12"/>
      <c r="B34" s="25">
        <v>368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244817</v>
      </c>
      <c r="L34" s="46">
        <v>0</v>
      </c>
      <c r="M34" s="46">
        <v>0</v>
      </c>
      <c r="N34" s="46">
        <f t="shared" si="9"/>
        <v>244817</v>
      </c>
      <c r="O34" s="47">
        <f t="shared" si="1"/>
        <v>79.537686809616631</v>
      </c>
      <c r="P34" s="9"/>
    </row>
    <row r="35" spans="1:119">
      <c r="A35" s="12"/>
      <c r="B35" s="25">
        <v>369.9</v>
      </c>
      <c r="C35" s="20" t="s">
        <v>48</v>
      </c>
      <c r="D35" s="46">
        <v>70594</v>
      </c>
      <c r="E35" s="46">
        <v>3740</v>
      </c>
      <c r="F35" s="46">
        <v>0</v>
      </c>
      <c r="G35" s="46">
        <v>36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74370</v>
      </c>
      <c r="O35" s="47">
        <f t="shared" si="1"/>
        <v>24.161793372319689</v>
      </c>
      <c r="P35" s="9"/>
    </row>
    <row r="36" spans="1:119" ht="15.75">
      <c r="A36" s="29" t="s">
        <v>34</v>
      </c>
      <c r="B36" s="30"/>
      <c r="C36" s="31"/>
      <c r="D36" s="32">
        <f t="shared" ref="D36:M36" si="10">SUM(D37:D38)</f>
        <v>46186</v>
      </c>
      <c r="E36" s="32">
        <f t="shared" si="10"/>
        <v>13473</v>
      </c>
      <c r="F36" s="32">
        <f t="shared" si="10"/>
        <v>128425</v>
      </c>
      <c r="G36" s="32">
        <f t="shared" si="10"/>
        <v>32000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>SUM(D36:M36)</f>
        <v>220084</v>
      </c>
      <c r="O36" s="45">
        <f t="shared" si="1"/>
        <v>71.502274204028595</v>
      </c>
      <c r="P36" s="9"/>
    </row>
    <row r="37" spans="1:119">
      <c r="A37" s="12"/>
      <c r="B37" s="25">
        <v>381</v>
      </c>
      <c r="C37" s="20" t="s">
        <v>49</v>
      </c>
      <c r="D37" s="46">
        <v>15396</v>
      </c>
      <c r="E37" s="46">
        <v>13473</v>
      </c>
      <c r="F37" s="46">
        <v>128425</v>
      </c>
      <c r="G37" s="46">
        <v>32000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189294</v>
      </c>
      <c r="O37" s="47">
        <f t="shared" si="1"/>
        <v>61.499025341130604</v>
      </c>
      <c r="P37" s="9"/>
    </row>
    <row r="38" spans="1:119" ht="15.75" thickBot="1">
      <c r="A38" s="12"/>
      <c r="B38" s="25">
        <v>383</v>
      </c>
      <c r="C38" s="20" t="s">
        <v>72</v>
      </c>
      <c r="D38" s="46">
        <v>30790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30790</v>
      </c>
      <c r="O38" s="47">
        <f t="shared" si="1"/>
        <v>10.003248862897985</v>
      </c>
      <c r="P38" s="9"/>
    </row>
    <row r="39" spans="1:119" ht="16.5" thickBot="1">
      <c r="A39" s="14" t="s">
        <v>39</v>
      </c>
      <c r="B39" s="23"/>
      <c r="C39" s="22"/>
      <c r="D39" s="15">
        <f t="shared" ref="D39:M39" si="11">SUM(D5,D13,D18,D23,D26,D28,D36)</f>
        <v>2406201</v>
      </c>
      <c r="E39" s="15">
        <f t="shared" si="11"/>
        <v>172355</v>
      </c>
      <c r="F39" s="15">
        <f t="shared" si="11"/>
        <v>429985</v>
      </c>
      <c r="G39" s="15">
        <f t="shared" si="11"/>
        <v>32036</v>
      </c>
      <c r="H39" s="15">
        <f t="shared" si="11"/>
        <v>0</v>
      </c>
      <c r="I39" s="15">
        <f t="shared" si="11"/>
        <v>0</v>
      </c>
      <c r="J39" s="15">
        <f t="shared" si="11"/>
        <v>0</v>
      </c>
      <c r="K39" s="15">
        <f t="shared" si="11"/>
        <v>243599</v>
      </c>
      <c r="L39" s="15">
        <f t="shared" si="11"/>
        <v>0</v>
      </c>
      <c r="M39" s="15">
        <f t="shared" si="11"/>
        <v>0</v>
      </c>
      <c r="N39" s="15">
        <f>SUM(D39:M39)</f>
        <v>3284176</v>
      </c>
      <c r="O39" s="38">
        <f t="shared" si="1"/>
        <v>1066.98375568551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98</v>
      </c>
      <c r="M41" s="48"/>
      <c r="N41" s="48"/>
      <c r="O41" s="43">
        <v>3078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63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2024-07-25T22:02:01Z</cp:lastPrinted>
  <dcterms:created xsi:type="dcterms:W3CDTF">2000-08-31T21:26:31Z</dcterms:created>
  <dcterms:modified xsi:type="dcterms:W3CDTF">2024-07-26T21:41:37Z</dcterms:modified>
</cp:coreProperties>
</file>