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'2007'!$A$1:$O$28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'2012'!$A$1:$O$32</definedName>
    <definedName name="_xlnm.Print_Area" localSheetId="10">'2013'!$A$1:$O$32</definedName>
    <definedName name="_xlnm.Print_Area" localSheetId="9">'2014'!$A$1:$O$29</definedName>
    <definedName name="_xlnm.Print_Area" localSheetId="8">'2015'!$A$1:$O$30</definedName>
    <definedName name="_xlnm.Print_Area" localSheetId="7">'2016'!$A$1:$O$30</definedName>
    <definedName name="_xlnm.Print_Area" localSheetId="6">'2017'!$A$1:$O$34</definedName>
    <definedName name="_xlnm.Print_Area" localSheetId="5">'2018'!$A$1:$O$31</definedName>
    <definedName name="_xlnm.Print_Area" localSheetId="4">'2019'!$A$1:$O$31</definedName>
    <definedName name="_xlnm.Print_Area" localSheetId="3">'2020'!$A$1:$O$30</definedName>
    <definedName name="_xlnm.Print_Area" localSheetId="2">'2021'!$A$1:$P$30</definedName>
    <definedName name="_xlnm.Print_Area" localSheetId="1">'2022'!$A$1:$P$28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0" i="49"/>
  <c r="P20" i="49" s="1"/>
  <c r="O18" i="49"/>
  <c r="P18" i="49" s="1"/>
  <c r="O13" i="49"/>
  <c r="P13" i="49" s="1"/>
  <c r="O5" i="49"/>
  <c r="P5" i="49" s="1"/>
  <c r="E24" i="48"/>
  <c r="F24" i="48"/>
  <c r="G24" i="48"/>
  <c r="H24" i="48"/>
  <c r="I24" i="48"/>
  <c r="J24" i="48"/>
  <c r="K24" i="48"/>
  <c r="L24" i="48"/>
  <c r="M24" i="48"/>
  <c r="N24" i="48"/>
  <c r="D24" i="48"/>
  <c r="O25" i="49" l="1"/>
  <c r="P25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22" i="48"/>
  <c r="P22" i="48" s="1"/>
  <c r="O20" i="48"/>
  <c r="P20" i="48" s="1"/>
  <c r="O13" i="48"/>
  <c r="P13" i="48" s="1"/>
  <c r="O5" i="48"/>
  <c r="P5" i="48" s="1"/>
  <c r="M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O24" i="47" s="1"/>
  <c r="P24" i="47" s="1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O22" i="47" s="1"/>
  <c r="P22" i="47" s="1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O20" i="47" s="1"/>
  <c r="P20" i="47" s="1"/>
  <c r="F20" i="47"/>
  <c r="E20" i="47"/>
  <c r="D20" i="47"/>
  <c r="O19" i="47"/>
  <c r="P19" i="47" s="1"/>
  <c r="N18" i="47"/>
  <c r="M18" i="47"/>
  <c r="L18" i="47"/>
  <c r="L26" i="47" s="1"/>
  <c r="K18" i="47"/>
  <c r="K26" i="47" s="1"/>
  <c r="J18" i="47"/>
  <c r="J26" i="47" s="1"/>
  <c r="I18" i="47"/>
  <c r="H18" i="47"/>
  <c r="O18" i="47" s="1"/>
  <c r="P18" i="47" s="1"/>
  <c r="G18" i="47"/>
  <c r="F18" i="47"/>
  <c r="E18" i="47"/>
  <c r="D18" i="47"/>
  <c r="O17" i="47"/>
  <c r="P17" i="47" s="1"/>
  <c r="O16" i="47"/>
  <c r="P16" i="47"/>
  <c r="O15" i="47"/>
  <c r="P15" i="47"/>
  <c r="O14" i="47"/>
  <c r="P14" i="47"/>
  <c r="N13" i="47"/>
  <c r="N26" i="47" s="1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I26" i="47" s="1"/>
  <c r="H5" i="47"/>
  <c r="H26" i="47" s="1"/>
  <c r="G5" i="47"/>
  <c r="G26" i="47" s="1"/>
  <c r="F5" i="47"/>
  <c r="F26" i="47" s="1"/>
  <c r="E5" i="47"/>
  <c r="E26" i="47" s="1"/>
  <c r="D5" i="47"/>
  <c r="E26" i="46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D26" i="46" s="1"/>
  <c r="N17" i="46"/>
  <c r="O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N13" i="46" s="1"/>
  <c r="O13" i="46" s="1"/>
  <c r="G13" i="46"/>
  <c r="F13" i="46"/>
  <c r="E13" i="46"/>
  <c r="D13" i="46"/>
  <c r="N12" i="46"/>
  <c r="O12" i="46" s="1"/>
  <c r="N11" i="46"/>
  <c r="O11" i="46"/>
  <c r="N10" i="46"/>
  <c r="O10" i="46"/>
  <c r="N9" i="46"/>
  <c r="O9" i="46"/>
  <c r="N8" i="46"/>
  <c r="O8" i="46" s="1"/>
  <c r="N7" i="46"/>
  <c r="O7" i="46" s="1"/>
  <c r="N6" i="46"/>
  <c r="O6" i="46" s="1"/>
  <c r="M5" i="46"/>
  <c r="M26" i="46" s="1"/>
  <c r="L5" i="46"/>
  <c r="L26" i="46" s="1"/>
  <c r="K5" i="46"/>
  <c r="K26" i="46" s="1"/>
  <c r="J5" i="46"/>
  <c r="J26" i="46" s="1"/>
  <c r="I5" i="46"/>
  <c r="I26" i="46" s="1"/>
  <c r="H5" i="46"/>
  <c r="H26" i="46" s="1"/>
  <c r="G5" i="46"/>
  <c r="G26" i="46" s="1"/>
  <c r="F5" i="46"/>
  <c r="F26" i="46" s="1"/>
  <c r="E5" i="46"/>
  <c r="D5" i="46"/>
  <c r="K27" i="45"/>
  <c r="L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N23" i="45" s="1"/>
  <c r="O23" i="45" s="1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N21" i="45" s="1"/>
  <c r="O21" i="45" s="1"/>
  <c r="E21" i="45"/>
  <c r="D21" i="45"/>
  <c r="N20" i="45"/>
  <c r="O20" i="45" s="1"/>
  <c r="N19" i="45"/>
  <c r="O19" i="45" s="1"/>
  <c r="M18" i="45"/>
  <c r="L18" i="45"/>
  <c r="K18" i="45"/>
  <c r="J18" i="45"/>
  <c r="J27" i="45" s="1"/>
  <c r="I18" i="45"/>
  <c r="H18" i="45"/>
  <c r="N18" i="45" s="1"/>
  <c r="O18" i="45" s="1"/>
  <c r="G18" i="45"/>
  <c r="F18" i="45"/>
  <c r="E18" i="45"/>
  <c r="D18" i="45"/>
  <c r="N17" i="45"/>
  <c r="O17" i="45" s="1"/>
  <c r="N16" i="45"/>
  <c r="O16" i="45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/>
  <c r="N7" i="45"/>
  <c r="O7" i="45"/>
  <c r="N6" i="45"/>
  <c r="O6" i="45"/>
  <c r="M5" i="45"/>
  <c r="M27" i="45" s="1"/>
  <c r="L5" i="45"/>
  <c r="K5" i="45"/>
  <c r="J5" i="45"/>
  <c r="I5" i="45"/>
  <c r="I27" i="45" s="1"/>
  <c r="H5" i="45"/>
  <c r="G5" i="45"/>
  <c r="G27" i="45" s="1"/>
  <c r="F5" i="45"/>
  <c r="F27" i="45" s="1"/>
  <c r="E5" i="45"/>
  <c r="E27" i="45" s="1"/>
  <c r="D5" i="45"/>
  <c r="D27" i="45" s="1"/>
  <c r="E27" i="44"/>
  <c r="F27" i="44"/>
  <c r="N26" i="44"/>
  <c r="O26" i="44"/>
  <c r="M25" i="44"/>
  <c r="L25" i="44"/>
  <c r="N25" i="44" s="1"/>
  <c r="O25" i="44" s="1"/>
  <c r="K25" i="44"/>
  <c r="J25" i="44"/>
  <c r="I25" i="44"/>
  <c r="H25" i="44"/>
  <c r="G25" i="44"/>
  <c r="F25" i="44"/>
  <c r="E25" i="44"/>
  <c r="D25" i="44"/>
  <c r="N24" i="44"/>
  <c r="O24" i="44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D27" i="44" s="1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N13" i="44" s="1"/>
  <c r="O13" i="44" s="1"/>
  <c r="G13" i="44"/>
  <c r="F13" i="44"/>
  <c r="E13" i="44"/>
  <c r="D13" i="44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M27" i="44" s="1"/>
  <c r="L5" i="44"/>
  <c r="L27" i="44" s="1"/>
  <c r="K5" i="44"/>
  <c r="K27" i="44" s="1"/>
  <c r="J5" i="44"/>
  <c r="J27" i="44" s="1"/>
  <c r="I5" i="44"/>
  <c r="I27" i="44" s="1"/>
  <c r="H5" i="44"/>
  <c r="H27" i="44" s="1"/>
  <c r="G5" i="44"/>
  <c r="G27" i="44" s="1"/>
  <c r="F5" i="44"/>
  <c r="E5" i="44"/>
  <c r="D5" i="44"/>
  <c r="M30" i="43"/>
  <c r="N29" i="43"/>
  <c r="O29" i="43" s="1"/>
  <c r="N28" i="43"/>
  <c r="O28" i="43" s="1"/>
  <c r="M27" i="43"/>
  <c r="L27" i="43"/>
  <c r="K27" i="43"/>
  <c r="J27" i="43"/>
  <c r="I27" i="43"/>
  <c r="H27" i="43"/>
  <c r="N27" i="43" s="1"/>
  <c r="O27" i="43" s="1"/>
  <c r="G27" i="43"/>
  <c r="F27" i="43"/>
  <c r="E27" i="43"/>
  <c r="D27" i="43"/>
  <c r="N26" i="43"/>
  <c r="O26" i="43" s="1"/>
  <c r="N25" i="43"/>
  <c r="O25" i="43"/>
  <c r="M24" i="43"/>
  <c r="L24" i="43"/>
  <c r="K24" i="43"/>
  <c r="J24" i="43"/>
  <c r="N24" i="43" s="1"/>
  <c r="O24" i="43" s="1"/>
  <c r="I24" i="43"/>
  <c r="H24" i="43"/>
  <c r="G24" i="43"/>
  <c r="F24" i="43"/>
  <c r="E24" i="43"/>
  <c r="D24" i="43"/>
  <c r="N23" i="43"/>
  <c r="O23" i="43"/>
  <c r="M22" i="43"/>
  <c r="L22" i="43"/>
  <c r="K22" i="43"/>
  <c r="J22" i="43"/>
  <c r="N22" i="43" s="1"/>
  <c r="O22" i="43" s="1"/>
  <c r="I22" i="43"/>
  <c r="H22" i="43"/>
  <c r="G22" i="43"/>
  <c r="F22" i="43"/>
  <c r="E22" i="43"/>
  <c r="D22" i="43"/>
  <c r="N21" i="43"/>
  <c r="O21" i="43"/>
  <c r="N20" i="43"/>
  <c r="O20" i="43"/>
  <c r="M19" i="43"/>
  <c r="L19" i="43"/>
  <c r="L30" i="43" s="1"/>
  <c r="K19" i="43"/>
  <c r="K30" i="43" s="1"/>
  <c r="J19" i="43"/>
  <c r="I19" i="43"/>
  <c r="H19" i="43"/>
  <c r="G19" i="43"/>
  <c r="F19" i="43"/>
  <c r="E19" i="43"/>
  <c r="D19" i="43"/>
  <c r="N18" i="43"/>
  <c r="O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N14" i="43" s="1"/>
  <c r="O14" i="43" s="1"/>
  <c r="D14" i="43"/>
  <c r="N13" i="43"/>
  <c r="O13" i="43" s="1"/>
  <c r="N12" i="43"/>
  <c r="O12" i="43" s="1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J30" i="43" s="1"/>
  <c r="I5" i="43"/>
  <c r="I30" i="43" s="1"/>
  <c r="H5" i="43"/>
  <c r="N5" i="43" s="1"/>
  <c r="O5" i="43" s="1"/>
  <c r="G5" i="43"/>
  <c r="G30" i="43" s="1"/>
  <c r="F5" i="43"/>
  <c r="F30" i="43" s="1"/>
  <c r="E5" i="43"/>
  <c r="E30" i="43" s="1"/>
  <c r="D5" i="43"/>
  <c r="D30" i="43" s="1"/>
  <c r="J26" i="42"/>
  <c r="M26" i="42"/>
  <c r="N25" i="42"/>
  <c r="O25" i="42" s="1"/>
  <c r="M24" i="42"/>
  <c r="L24" i="42"/>
  <c r="K24" i="42"/>
  <c r="J24" i="42"/>
  <c r="I24" i="42"/>
  <c r="H24" i="42"/>
  <c r="G24" i="42"/>
  <c r="F24" i="42"/>
  <c r="E24" i="42"/>
  <c r="N24" i="42" s="1"/>
  <c r="O24" i="42" s="1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N20" i="42" s="1"/>
  <c r="O20" i="42" s="1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L26" i="42" s="1"/>
  <c r="K5" i="42"/>
  <c r="N5" i="42" s="1"/>
  <c r="O5" i="42" s="1"/>
  <c r="J5" i="42"/>
  <c r="I5" i="42"/>
  <c r="I26" i="42" s="1"/>
  <c r="H5" i="42"/>
  <c r="H26" i="42" s="1"/>
  <c r="G5" i="42"/>
  <c r="G26" i="42" s="1"/>
  <c r="F5" i="42"/>
  <c r="F26" i="42" s="1"/>
  <c r="E5" i="42"/>
  <c r="E26" i="42" s="1"/>
  <c r="D5" i="42"/>
  <c r="D26" i="42" s="1"/>
  <c r="H24" i="41"/>
  <c r="N23" i="41"/>
  <c r="O23" i="41"/>
  <c r="M22" i="41"/>
  <c r="L22" i="41"/>
  <c r="K22" i="41"/>
  <c r="J22" i="41"/>
  <c r="I22" i="41"/>
  <c r="N22" i="41" s="1"/>
  <c r="O22" i="41" s="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N20" i="41" s="1"/>
  <c r="O20" i="41" s="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N18" i="41" s="1"/>
  <c r="O18" i="41" s="1"/>
  <c r="H18" i="41"/>
  <c r="G18" i="41"/>
  <c r="F18" i="41"/>
  <c r="E18" i="41"/>
  <c r="D18" i="41"/>
  <c r="N17" i="41"/>
  <c r="O17" i="41" s="1"/>
  <c r="N16" i="41"/>
  <c r="O16" i="41"/>
  <c r="N15" i="41"/>
  <c r="O15" i="41"/>
  <c r="M14" i="41"/>
  <c r="N14" i="41" s="1"/>
  <c r="O14" i="41" s="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/>
  <c r="N6" i="41"/>
  <c r="O6" i="41" s="1"/>
  <c r="M5" i="41"/>
  <c r="M24" i="41" s="1"/>
  <c r="L5" i="41"/>
  <c r="L24" i="41" s="1"/>
  <c r="K5" i="41"/>
  <c r="K24" i="41" s="1"/>
  <c r="J5" i="41"/>
  <c r="J24" i="41" s="1"/>
  <c r="I5" i="41"/>
  <c r="H5" i="41"/>
  <c r="G5" i="41"/>
  <c r="G24" i="41" s="1"/>
  <c r="F5" i="41"/>
  <c r="F24" i="41" s="1"/>
  <c r="E5" i="41"/>
  <c r="E24" i="41" s="1"/>
  <c r="D5" i="41"/>
  <c r="D24" i="41" s="1"/>
  <c r="G26" i="40"/>
  <c r="N25" i="40"/>
  <c r="O25" i="40"/>
  <c r="M24" i="40"/>
  <c r="L24" i="40"/>
  <c r="K24" i="40"/>
  <c r="N24" i="40" s="1"/>
  <c r="O24" i="40" s="1"/>
  <c r="J24" i="40"/>
  <c r="I24" i="40"/>
  <c r="H24" i="40"/>
  <c r="G24" i="40"/>
  <c r="F24" i="40"/>
  <c r="E24" i="40"/>
  <c r="D24" i="40"/>
  <c r="N23" i="40"/>
  <c r="O23" i="40"/>
  <c r="M22" i="40"/>
  <c r="L22" i="40"/>
  <c r="K22" i="40"/>
  <c r="N22" i="40" s="1"/>
  <c r="O22" i="40" s="1"/>
  <c r="J22" i="40"/>
  <c r="I22" i="40"/>
  <c r="H22" i="40"/>
  <c r="G22" i="40"/>
  <c r="F22" i="40"/>
  <c r="E22" i="40"/>
  <c r="D22" i="40"/>
  <c r="N21" i="40"/>
  <c r="O21" i="40"/>
  <c r="M20" i="40"/>
  <c r="L20" i="40"/>
  <c r="K20" i="40"/>
  <c r="N20" i="40" s="1"/>
  <c r="O20" i="40" s="1"/>
  <c r="J20" i="40"/>
  <c r="I20" i="40"/>
  <c r="H20" i="40"/>
  <c r="G20" i="40"/>
  <c r="F20" i="40"/>
  <c r="E20" i="40"/>
  <c r="D20" i="40"/>
  <c r="N19" i="40"/>
  <c r="O19" i="40"/>
  <c r="M18" i="40"/>
  <c r="L18" i="40"/>
  <c r="K18" i="40"/>
  <c r="N18" i="40" s="1"/>
  <c r="O18" i="40" s="1"/>
  <c r="J18" i="40"/>
  <c r="I18" i="40"/>
  <c r="H18" i="40"/>
  <c r="G18" i="40"/>
  <c r="F18" i="40"/>
  <c r="E18" i="40"/>
  <c r="D18" i="40"/>
  <c r="N17" i="40"/>
  <c r="O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M26" i="40" s="1"/>
  <c r="L5" i="40"/>
  <c r="L26" i="40" s="1"/>
  <c r="K5" i="40"/>
  <c r="K26" i="40" s="1"/>
  <c r="J5" i="40"/>
  <c r="J26" i="40" s="1"/>
  <c r="I5" i="40"/>
  <c r="I26" i="40" s="1"/>
  <c r="H5" i="40"/>
  <c r="H26" i="40" s="1"/>
  <c r="G5" i="40"/>
  <c r="F5" i="40"/>
  <c r="F26" i="40" s="1"/>
  <c r="E5" i="40"/>
  <c r="N5" i="40" s="1"/>
  <c r="O5" i="40" s="1"/>
  <c r="D5" i="40"/>
  <c r="D26" i="40" s="1"/>
  <c r="N24" i="39"/>
  <c r="O24" i="39" s="1"/>
  <c r="M23" i="39"/>
  <c r="L23" i="39"/>
  <c r="K23" i="39"/>
  <c r="J23" i="39"/>
  <c r="I23" i="39"/>
  <c r="H23" i="39"/>
  <c r="G23" i="39"/>
  <c r="F23" i="39"/>
  <c r="E23" i="39"/>
  <c r="N23" i="39" s="1"/>
  <c r="O23" i="39" s="1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N21" i="39" s="1"/>
  <c r="O21" i="39" s="1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N17" i="39"/>
  <c r="O17" i="39" s="1"/>
  <c r="N16" i="39"/>
  <c r="O16" i="39" s="1"/>
  <c r="N15" i="39"/>
  <c r="O15" i="39"/>
  <c r="M14" i="39"/>
  <c r="L14" i="39"/>
  <c r="K14" i="39"/>
  <c r="N14" i="39" s="1"/>
  <c r="O14" i="39" s="1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M25" i="39" s="1"/>
  <c r="L5" i="39"/>
  <c r="L25" i="39" s="1"/>
  <c r="K5" i="39"/>
  <c r="K25" i="39" s="1"/>
  <c r="J5" i="39"/>
  <c r="J25" i="39" s="1"/>
  <c r="I5" i="39"/>
  <c r="I25" i="39" s="1"/>
  <c r="H5" i="39"/>
  <c r="H25" i="39" s="1"/>
  <c r="G5" i="39"/>
  <c r="G25" i="39" s="1"/>
  <c r="F5" i="39"/>
  <c r="F25" i="39" s="1"/>
  <c r="E5" i="39"/>
  <c r="D5" i="39"/>
  <c r="D25" i="39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H21" i="38"/>
  <c r="G21" i="38"/>
  <c r="F21" i="38"/>
  <c r="F27" i="38" s="1"/>
  <c r="E21" i="38"/>
  <c r="N21" i="38" s="1"/>
  <c r="O21" i="38" s="1"/>
  <c r="D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N14" i="38"/>
  <c r="O14" i="38" s="1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27" i="38" s="1"/>
  <c r="L5" i="38"/>
  <c r="L27" i="38" s="1"/>
  <c r="K5" i="38"/>
  <c r="K27" i="38" s="1"/>
  <c r="J5" i="38"/>
  <c r="J27" i="38" s="1"/>
  <c r="I5" i="38"/>
  <c r="I27" i="38" s="1"/>
  <c r="H5" i="38"/>
  <c r="H27" i="38"/>
  <c r="G5" i="38"/>
  <c r="G27" i="38" s="1"/>
  <c r="F5" i="38"/>
  <c r="E5" i="38"/>
  <c r="E27" i="38" s="1"/>
  <c r="D5" i="38"/>
  <c r="N5" i="38" s="1"/>
  <c r="O5" i="38" s="1"/>
  <c r="D27" i="38"/>
  <c r="N27" i="37"/>
  <c r="O27" i="37" s="1"/>
  <c r="M26" i="37"/>
  <c r="L26" i="37"/>
  <c r="K26" i="37"/>
  <c r="J26" i="37"/>
  <c r="I26" i="37"/>
  <c r="H26" i="37"/>
  <c r="G26" i="37"/>
  <c r="F26" i="37"/>
  <c r="E26" i="37"/>
  <c r="E28" i="37" s="1"/>
  <c r="D26" i="37"/>
  <c r="N26" i="37" s="1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K28" i="37" s="1"/>
  <c r="J21" i="37"/>
  <c r="J28" i="37" s="1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L28" i="37" s="1"/>
  <c r="K19" i="37"/>
  <c r="J19" i="37"/>
  <c r="I19" i="37"/>
  <c r="H19" i="37"/>
  <c r="G19" i="37"/>
  <c r="F19" i="37"/>
  <c r="N19" i="37" s="1"/>
  <c r="O19" i="37" s="1"/>
  <c r="E19" i="37"/>
  <c r="D19" i="37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I28" i="37" s="1"/>
  <c r="H14" i="37"/>
  <c r="H28" i="37" s="1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M28" i="37"/>
  <c r="L5" i="37"/>
  <c r="K5" i="37"/>
  <c r="J5" i="37"/>
  <c r="I5" i="37"/>
  <c r="H5" i="37"/>
  <c r="G5" i="37"/>
  <c r="G28" i="37" s="1"/>
  <c r="F5" i="37"/>
  <c r="F28" i="37"/>
  <c r="E5" i="37"/>
  <c r="D5" i="37"/>
  <c r="N5" i="37" s="1"/>
  <c r="O5" i="37" s="1"/>
  <c r="D5" i="36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N23" i="36"/>
  <c r="O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I28" i="36"/>
  <c r="H19" i="36"/>
  <c r="H28" i="36" s="1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E28" i="36" s="1"/>
  <c r="D14" i="36"/>
  <c r="N14" i="36" s="1"/>
  <c r="O14" i="36" s="1"/>
  <c r="N13" i="36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M28" i="36" s="1"/>
  <c r="L5" i="36"/>
  <c r="L28" i="36" s="1"/>
  <c r="K5" i="36"/>
  <c r="N5" i="36" s="1"/>
  <c r="O5" i="36" s="1"/>
  <c r="K28" i="36"/>
  <c r="J5" i="36"/>
  <c r="J28" i="36" s="1"/>
  <c r="I5" i="36"/>
  <c r="H5" i="36"/>
  <c r="G5" i="36"/>
  <c r="F5" i="36"/>
  <c r="F28" i="36" s="1"/>
  <c r="E5" i="36"/>
  <c r="N26" i="35"/>
  <c r="O26" i="35"/>
  <c r="M25" i="35"/>
  <c r="N25" i="35" s="1"/>
  <c r="O25" i="35" s="1"/>
  <c r="L25" i="35"/>
  <c r="K25" i="35"/>
  <c r="J25" i="35"/>
  <c r="I25" i="35"/>
  <c r="H25" i="35"/>
  <c r="G25" i="35"/>
  <c r="F25" i="35"/>
  <c r="E25" i="35"/>
  <c r="D25" i="35"/>
  <c r="D27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M20" i="35"/>
  <c r="L20" i="35"/>
  <c r="K20" i="35"/>
  <c r="J20" i="35"/>
  <c r="I20" i="35"/>
  <c r="H20" i="35"/>
  <c r="G20" i="35"/>
  <c r="F20" i="35"/>
  <c r="N20" i="35"/>
  <c r="O20" i="35" s="1"/>
  <c r="E20" i="35"/>
  <c r="D20" i="35"/>
  <c r="N19" i="35"/>
  <c r="O19" i="35"/>
  <c r="M18" i="35"/>
  <c r="L18" i="35"/>
  <c r="K18" i="35"/>
  <c r="J18" i="35"/>
  <c r="I18" i="35"/>
  <c r="H18" i="35"/>
  <c r="N18" i="35" s="1"/>
  <c r="O18" i="35" s="1"/>
  <c r="G18" i="35"/>
  <c r="F18" i="35"/>
  <c r="E18" i="35"/>
  <c r="D18" i="35"/>
  <c r="N17" i="35"/>
  <c r="O17" i="35" s="1"/>
  <c r="N16" i="35"/>
  <c r="O16" i="35" s="1"/>
  <c r="N15" i="35"/>
  <c r="O15" i="35"/>
  <c r="M14" i="35"/>
  <c r="M27" i="35" s="1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27" i="35" s="1"/>
  <c r="K5" i="35"/>
  <c r="K27" i="35" s="1"/>
  <c r="J5" i="35"/>
  <c r="J27" i="35" s="1"/>
  <c r="I5" i="35"/>
  <c r="N5" i="35" s="1"/>
  <c r="O5" i="35" s="1"/>
  <c r="I27" i="35"/>
  <c r="H5" i="35"/>
  <c r="H27" i="35" s="1"/>
  <c r="G5" i="35"/>
  <c r="G27" i="35" s="1"/>
  <c r="F5" i="35"/>
  <c r="F27" i="35" s="1"/>
  <c r="E5" i="35"/>
  <c r="D5" i="35"/>
  <c r="N26" i="34"/>
  <c r="O26" i="34" s="1"/>
  <c r="M25" i="34"/>
  <c r="L25" i="34"/>
  <c r="K25" i="34"/>
  <c r="K27" i="34" s="1"/>
  <c r="J25" i="34"/>
  <c r="I25" i="34"/>
  <c r="H25" i="34"/>
  <c r="G25" i="34"/>
  <c r="F25" i="34"/>
  <c r="E25" i="34"/>
  <c r="N25" i="34" s="1"/>
  <c r="O25" i="34" s="1"/>
  <c r="D25" i="34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F27" i="34" s="1"/>
  <c r="E20" i="34"/>
  <c r="E27" i="34" s="1"/>
  <c r="D20" i="34"/>
  <c r="N20" i="34" s="1"/>
  <c r="O20" i="34" s="1"/>
  <c r="N19" i="34"/>
  <c r="O19" i="34" s="1"/>
  <c r="M18" i="34"/>
  <c r="L18" i="34"/>
  <c r="K18" i="34"/>
  <c r="J18" i="34"/>
  <c r="I18" i="34"/>
  <c r="H18" i="34"/>
  <c r="G18" i="34"/>
  <c r="N18" i="34" s="1"/>
  <c r="O18" i="34" s="1"/>
  <c r="F18" i="34"/>
  <c r="E18" i="34"/>
  <c r="D18" i="34"/>
  <c r="N17" i="34"/>
  <c r="O17" i="34" s="1"/>
  <c r="N16" i="34"/>
  <c r="O16" i="34" s="1"/>
  <c r="N15" i="34"/>
  <c r="O15" i="34"/>
  <c r="M14" i="34"/>
  <c r="M27" i="34" s="1"/>
  <c r="L14" i="34"/>
  <c r="K14" i="34"/>
  <c r="J14" i="34"/>
  <c r="I14" i="34"/>
  <c r="H14" i="34"/>
  <c r="G14" i="34"/>
  <c r="F14" i="34"/>
  <c r="E14" i="34"/>
  <c r="D14" i="34"/>
  <c r="D27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27" i="34" s="1"/>
  <c r="K5" i="34"/>
  <c r="J5" i="34"/>
  <c r="J27" i="34"/>
  <c r="I5" i="34"/>
  <c r="H5" i="34"/>
  <c r="H27" i="34" s="1"/>
  <c r="G5" i="34"/>
  <c r="G27" i="34" s="1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2" i="33"/>
  <c r="F22" i="33"/>
  <c r="G22" i="33"/>
  <c r="G27" i="33" s="1"/>
  <c r="H22" i="33"/>
  <c r="I22" i="33"/>
  <c r="J22" i="33"/>
  <c r="K22" i="33"/>
  <c r="L22" i="33"/>
  <c r="M22" i="33"/>
  <c r="E20" i="33"/>
  <c r="F20" i="33"/>
  <c r="G20" i="33"/>
  <c r="H20" i="33"/>
  <c r="N20" i="33" s="1"/>
  <c r="O20" i="33" s="1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N14" i="33"/>
  <c r="O14" i="33"/>
  <c r="I14" i="33"/>
  <c r="J14" i="33"/>
  <c r="K14" i="33"/>
  <c r="L14" i="33"/>
  <c r="M14" i="33"/>
  <c r="E5" i="33"/>
  <c r="N5" i="33" s="1"/>
  <c r="O5" i="33" s="1"/>
  <c r="F5" i="33"/>
  <c r="F27" i="33" s="1"/>
  <c r="G5" i="33"/>
  <c r="H5" i="33"/>
  <c r="H27" i="33" s="1"/>
  <c r="I5" i="33"/>
  <c r="I27" i="33" s="1"/>
  <c r="J5" i="33"/>
  <c r="J27" i="33" s="1"/>
  <c r="K5" i="33"/>
  <c r="K27" i="33" s="1"/>
  <c r="L5" i="33"/>
  <c r="L27" i="33"/>
  <c r="M5" i="33"/>
  <c r="M27" i="33" s="1"/>
  <c r="D22" i="33"/>
  <c r="N22" i="33" s="1"/>
  <c r="O22" i="33" s="1"/>
  <c r="D20" i="33"/>
  <c r="D18" i="33"/>
  <c r="D27" i="33" s="1"/>
  <c r="D14" i="33"/>
  <c r="D5" i="33"/>
  <c r="N26" i="33"/>
  <c r="O26" i="33"/>
  <c r="N23" i="33"/>
  <c r="O23" i="33"/>
  <c r="N24" i="33"/>
  <c r="O24" i="33"/>
  <c r="N21" i="33"/>
  <c r="O21" i="33"/>
  <c r="N16" i="33"/>
  <c r="O16" i="33" s="1"/>
  <c r="N17" i="33"/>
  <c r="O17" i="33" s="1"/>
  <c r="N7" i="33"/>
  <c r="O7" i="33"/>
  <c r="N8" i="33"/>
  <c r="O8" i="33"/>
  <c r="N9" i="33"/>
  <c r="O9" i="33"/>
  <c r="N10" i="33"/>
  <c r="O10" i="33"/>
  <c r="N11" i="33"/>
  <c r="O11" i="33" s="1"/>
  <c r="N12" i="33"/>
  <c r="O12" i="33" s="1"/>
  <c r="N13" i="33"/>
  <c r="O13" i="33"/>
  <c r="N6" i="33"/>
  <c r="O6" i="33"/>
  <c r="N19" i="33"/>
  <c r="O19" i="33"/>
  <c r="N15" i="33"/>
  <c r="O15" i="33"/>
  <c r="I27" i="34"/>
  <c r="N5" i="34"/>
  <c r="O5" i="34"/>
  <c r="G28" i="36"/>
  <c r="D28" i="37"/>
  <c r="N14" i="40"/>
  <c r="O14" i="40" s="1"/>
  <c r="N5" i="39"/>
  <c r="O5" i="39" s="1"/>
  <c r="N5" i="41"/>
  <c r="O5" i="41" s="1"/>
  <c r="N13" i="42"/>
  <c r="O13" i="42" s="1"/>
  <c r="N19" i="43"/>
  <c r="O19" i="43" s="1"/>
  <c r="N21" i="44"/>
  <c r="O21" i="44" s="1"/>
  <c r="N18" i="44"/>
  <c r="O18" i="44"/>
  <c r="N25" i="45"/>
  <c r="O25" i="45" s="1"/>
  <c r="N13" i="45"/>
  <c r="O13" i="45" s="1"/>
  <c r="N5" i="45"/>
  <c r="O5" i="45" s="1"/>
  <c r="N22" i="46"/>
  <c r="O22" i="46" s="1"/>
  <c r="N20" i="46"/>
  <c r="O20" i="46"/>
  <c r="N18" i="46"/>
  <c r="O18" i="46" s="1"/>
  <c r="N24" i="46"/>
  <c r="O24" i="46" s="1"/>
  <c r="O13" i="47"/>
  <c r="P13" i="47"/>
  <c r="O5" i="47"/>
  <c r="P5" i="47" s="1"/>
  <c r="O24" i="48" l="1"/>
  <c r="P24" i="48" s="1"/>
  <c r="N27" i="34"/>
  <c r="O27" i="34" s="1"/>
  <c r="N25" i="39"/>
  <c r="O25" i="39" s="1"/>
  <c r="N27" i="44"/>
  <c r="O27" i="44" s="1"/>
  <c r="N27" i="38"/>
  <c r="O27" i="38" s="1"/>
  <c r="N28" i="37"/>
  <c r="O28" i="37" s="1"/>
  <c r="N27" i="45"/>
  <c r="O27" i="45" s="1"/>
  <c r="N26" i="46"/>
  <c r="O26" i="46" s="1"/>
  <c r="O26" i="47"/>
  <c r="P26" i="47" s="1"/>
  <c r="E25" i="39"/>
  <c r="I24" i="41"/>
  <c r="N24" i="41" s="1"/>
  <c r="O24" i="41" s="1"/>
  <c r="D28" i="36"/>
  <c r="N28" i="36" s="1"/>
  <c r="O28" i="36" s="1"/>
  <c r="N14" i="34"/>
  <c r="O14" i="34" s="1"/>
  <c r="E26" i="40"/>
  <c r="N26" i="40" s="1"/>
  <c r="O26" i="40" s="1"/>
  <c r="K26" i="42"/>
  <c r="N26" i="42" s="1"/>
  <c r="O26" i="42" s="1"/>
  <c r="N5" i="46"/>
  <c r="O5" i="46" s="1"/>
  <c r="N18" i="33"/>
  <c r="O18" i="33" s="1"/>
  <c r="E27" i="33"/>
  <c r="N27" i="33" s="1"/>
  <c r="O27" i="33" s="1"/>
  <c r="H30" i="43"/>
  <c r="N30" i="43" s="1"/>
  <c r="O30" i="43" s="1"/>
  <c r="H27" i="45"/>
  <c r="E27" i="35"/>
  <c r="N27" i="35" s="1"/>
  <c r="O27" i="35" s="1"/>
  <c r="N5" i="44"/>
  <c r="O5" i="44" s="1"/>
</calcChain>
</file>

<file path=xl/sharedStrings.xml><?xml version="1.0" encoding="utf-8"?>
<sst xmlns="http://schemas.openxmlformats.org/spreadsheetml/2006/main" count="725" uniqueCount="91">
  <si>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</si>
  <si>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</si>
  <si>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</si>
  <si>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</si>
  <si>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</si>
  <si>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</si>
  <si>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</si>
  <si>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</si>
  <si>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</si>
  <si>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</si>
  <si>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</si>
  <si>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</si>
  <si>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</si>
  <si>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</si>
  <si>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</si>
  <si>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</si>
  <si>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</si>
  <si>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</si>
  <si>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</si>
  <si>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</si>
  <si>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</si>
  <si>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</si>
  <si>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</si>
  <si>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</si>
  <si>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</si>
  <si>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</si>
  <si>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</si>
  <si>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</si>
  <si>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</si>
  <si>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</si>
  <si>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</si>
  <si>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</si>
  <si>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</si>
  <si>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</si>
  <si>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</si>
  <si>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</si>
  <si>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</si>
  <si>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</si>
  <si>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</si>
  <si>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</si>
  <si>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</si>
  <si>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Melbourne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</si>
  <si>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</si>
  <si>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</si>
  <si>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</si>
  <si>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</si>
  <si>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</si>
  <si>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</si>
  <si>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Public Safety</t>
  </si>
  <si>
    <t>2012 Municipal Population:</t>
  </si>
  <si>
    <t>Local Fiscal Year Ended September 30, 2013</t>
  </si>
  <si>
    <t>2013 Municipal Population:</t>
  </si>
  <si>
    <t>Local Fiscal Year Ended September 30, 2008</t>
  </si>
  <si>
    <t>Flood Control / Stormwater Management</t>
  </si>
  <si>
    <t>2008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</si>
  <si>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</si>
  <si>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</si>
  <si>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</si>
  <si>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</si>
  <si>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</si>
  <si>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</si>
  <si>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</si>
  <si>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</si>
  <si>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</si>
  <si>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</si>
  <si>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</si>
  <si>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</si>
  <si>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</si>
  <si>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</si>
  <si>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</si>
  <si>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</si>
  <si>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Cultural Services</t>
  </si>
  <si>
    <t>Payment to Refunded Bond Escrow Agent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</si>
  <si>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</si>
  <si>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</si>
  <si>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</si>
  <si>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</si>
  <si>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</si>
  <si>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</si>
  <si>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</si>
  <si>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</si>
  <si>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</si>
  <si>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</si>
  <si>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</si>
  <si>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</si>
  <si>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</si>
  <si>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</si>
  <si>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</si>
  <si>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</si>
  <si>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Special Recreation Facilities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</si>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</sst>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1170863</v>
      </c>
      <c r="E5" s="24">
        <f t="shared" si="0"/>
        <v>0</v>
      </c>
      <c r="F5" s="24">
        <f t="shared" si="0"/>
        <v>1060202</v>
      </c>
      <c r="G5" s="24">
        <f t="shared" si="0"/>
        <v>16420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2247485</v>
      </c>
      <c r="P5" s="30">
        <f t="shared" ref="P5:P25" si="1">(O5/P$27)</f>
        <v>691.95966748768478</v>
      </c>
      <c r="Q5" s="6"/>
    </row>
    <row r="6" spans="1:134">
      <c r="A6" s="12"/>
      <c r="B6" s="42">
        <v>511</v>
      </c>
      <c r="C6" s="19" t="s">
        <v>19</v>
      </c>
      <c r="D6" s="43">
        <v>147052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147052</v>
      </c>
      <c r="P6" s="44">
        <f t="shared" si="1"/>
        <v>45.274630541871922</v>
      </c>
      <c r="Q6" s="9"/>
    </row>
    <row r="7" spans="1:134">
      <c r="A7" s="12"/>
      <c r="B7" s="42">
        <v>512</v>
      </c>
      <c r="C7" s="19" t="s">
        <v>20</v>
      </c>
      <c r="D7" s="43">
        <v>184970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184970</v>
      </c>
      <c r="P7" s="44">
        <f t="shared" si="1"/>
        <v>56.948891625615765</v>
      </c>
      <c r="Q7" s="9"/>
    </row>
    <row r="8" spans="1:134">
      <c r="A8" s="12"/>
      <c r="B8" s="42">
        <v>513</v>
      </c>
      <c r="C8" s="19" t="s">
        <v>21</v>
      </c>
      <c r="D8" s="43">
        <v>200707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200707</v>
      </c>
      <c r="P8" s="44">
        <f t="shared" si="1"/>
        <v>61.794027093596057</v>
      </c>
      <c r="Q8" s="9"/>
    </row>
    <row r="9" spans="1:134">
      <c r="A9" s="12"/>
      <c r="B9" s="42">
        <v>514</v>
      </c>
      <c r="C9" s="19" t="s">
        <v>22</v>
      </c>
      <c r="D9" s="43">
        <v>122743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122743</v>
      </c>
      <c r="P9" s="44">
        <f t="shared" si="1"/>
        <v>37.790332512315274</v>
      </c>
      <c r="Q9" s="9"/>
    </row>
    <row r="10" spans="1:134">
      <c r="A10" s="12"/>
      <c r="B10" s="42">
        <v>515</v>
      </c>
      <c r="C10" s="19" t="s">
        <v>23</v>
      </c>
      <c r="D10" s="43">
        <v>10274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10274</v>
      </c>
      <c r="P10" s="44">
        <f t="shared" si="1"/>
        <v>3.1631773399014778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1060202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1060202</v>
      </c>
      <c r="P11" s="44">
        <f t="shared" si="1"/>
        <v>326.41687192118229</v>
      </c>
      <c r="Q11" s="9"/>
    </row>
    <row r="12" spans="1:134">
      <c r="A12" s="12"/>
      <c r="B12" s="42">
        <v>519</v>
      </c>
      <c r="C12" s="19" t="s">
        <v>26</v>
      </c>
      <c r="D12" s="43">
        <v>505117</v>
      </c>
      <c r="E12" s="43">
        <v>0</v>
      </c>
      <c r="F12" s="43">
        <v>0</v>
      </c>
      <c r="G12" s="43">
        <v>16420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521537</v>
      </c>
      <c r="P12" s="44">
        <f t="shared" si="1"/>
        <v>160.57173645320196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1804042</v>
      </c>
      <c r="E13" s="29">
        <f t="shared" si="3"/>
        <v>99722</v>
      </c>
      <c r="F13" s="29">
        <f t="shared" si="3"/>
        <v>0</v>
      </c>
      <c r="G13" s="29">
        <f t="shared" si="3"/>
        <v>38911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331990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2274665</v>
      </c>
      <c r="P13" s="41">
        <f t="shared" si="1"/>
        <v>700.32789408866995</v>
      </c>
      <c r="Q13" s="10"/>
    </row>
    <row r="14" spans="1:134">
      <c r="A14" s="12"/>
      <c r="B14" s="42">
        <v>521</v>
      </c>
      <c r="C14" s="19" t="s">
        <v>28</v>
      </c>
      <c r="D14" s="43">
        <v>1256777</v>
      </c>
      <c r="E14" s="43">
        <v>96656</v>
      </c>
      <c r="F14" s="43">
        <v>0</v>
      </c>
      <c r="G14" s="43">
        <v>22206</v>
      </c>
      <c r="H14" s="43">
        <v>0</v>
      </c>
      <c r="I14" s="43">
        <v>0</v>
      </c>
      <c r="J14" s="43">
        <v>0</v>
      </c>
      <c r="K14" s="43">
        <v>331990</v>
      </c>
      <c r="L14" s="43">
        <v>0</v>
      </c>
      <c r="M14" s="43">
        <v>0</v>
      </c>
      <c r="N14" s="43">
        <v>0</v>
      </c>
      <c r="O14" s="43">
        <f>SUM(D14:N14)</f>
        <v>1707629</v>
      </c>
      <c r="P14" s="44">
        <f t="shared" si="1"/>
        <v>525.74784482758616</v>
      </c>
      <c r="Q14" s="9"/>
    </row>
    <row r="15" spans="1:134">
      <c r="A15" s="12"/>
      <c r="B15" s="42">
        <v>522</v>
      </c>
      <c r="C15" s="19" t="s">
        <v>29</v>
      </c>
      <c r="D15" s="43">
        <v>315103</v>
      </c>
      <c r="E15" s="43">
        <v>0</v>
      </c>
      <c r="F15" s="43">
        <v>0</v>
      </c>
      <c r="G15" s="43">
        <v>16705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331808</v>
      </c>
      <c r="P15" s="44">
        <f t="shared" si="1"/>
        <v>102.1576354679803</v>
      </c>
      <c r="Q15" s="9"/>
    </row>
    <row r="16" spans="1:134">
      <c r="A16" s="12"/>
      <c r="B16" s="42">
        <v>524</v>
      </c>
      <c r="C16" s="19" t="s">
        <v>30</v>
      </c>
      <c r="D16" s="43">
        <v>216171</v>
      </c>
      <c r="E16" s="43">
        <v>3066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219237</v>
      </c>
      <c r="P16" s="44">
        <f t="shared" si="1"/>
        <v>67.499076354679801</v>
      </c>
      <c r="Q16" s="9"/>
    </row>
    <row r="17" spans="1:120">
      <c r="A17" s="12"/>
      <c r="B17" s="42">
        <v>529</v>
      </c>
      <c r="C17" s="19" t="s">
        <v>48</v>
      </c>
      <c r="D17" s="43">
        <v>15991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15991</v>
      </c>
      <c r="P17" s="44">
        <f t="shared" si="1"/>
        <v>4.923337438423645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416960</v>
      </c>
      <c r="E18" s="29">
        <f t="shared" si="5"/>
        <v>785727</v>
      </c>
      <c r="F18" s="29">
        <f t="shared" si="5"/>
        <v>0</v>
      </c>
      <c r="G18" s="29">
        <f t="shared" si="5"/>
        <v>7019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1209706</v>
      </c>
      <c r="P18" s="41">
        <f t="shared" si="1"/>
        <v>372.44642857142856</v>
      </c>
      <c r="Q18" s="10"/>
    </row>
    <row r="19" spans="1:120">
      <c r="A19" s="12"/>
      <c r="B19" s="42">
        <v>539</v>
      </c>
      <c r="C19" s="19" t="s">
        <v>32</v>
      </c>
      <c r="D19" s="43">
        <v>416960</v>
      </c>
      <c r="E19" s="43">
        <v>785727</v>
      </c>
      <c r="F19" s="43">
        <v>0</v>
      </c>
      <c r="G19" s="43">
        <v>7019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2" si="6">SUM(D19:N19)</f>
        <v>1209706</v>
      </c>
      <c r="P19" s="44">
        <f t="shared" si="1"/>
        <v>372.44642857142856</v>
      </c>
      <c r="Q19" s="9"/>
    </row>
    <row r="20" spans="1:120" ht="15.75">
      <c r="A20" s="26" t="s">
        <v>35</v>
      </c>
      <c r="B20" s="27"/>
      <c r="C20" s="28"/>
      <c r="D20" s="29">
        <f t="shared" ref="D20:N20" si="7">SUM(D21:D22)</f>
        <v>231602</v>
      </c>
      <c r="E20" s="29">
        <f t="shared" si="7"/>
        <v>9549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>SUM(D20:N20)</f>
        <v>241151</v>
      </c>
      <c r="P20" s="41">
        <f t="shared" si="1"/>
        <v>74.245997536945808</v>
      </c>
      <c r="Q20" s="9"/>
    </row>
    <row r="21" spans="1:120">
      <c r="A21" s="12"/>
      <c r="B21" s="42">
        <v>572</v>
      </c>
      <c r="C21" s="19" t="s">
        <v>36</v>
      </c>
      <c r="D21" s="43">
        <v>51843</v>
      </c>
      <c r="E21" s="43">
        <v>9549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61392</v>
      </c>
      <c r="P21" s="44">
        <f t="shared" si="1"/>
        <v>18.901477832512317</v>
      </c>
      <c r="Q21" s="9"/>
    </row>
    <row r="22" spans="1:120">
      <c r="A22" s="12"/>
      <c r="B22" s="42">
        <v>575</v>
      </c>
      <c r="C22" s="19" t="s">
        <v>89</v>
      </c>
      <c r="D22" s="43">
        <v>179759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179759</v>
      </c>
      <c r="P22" s="44">
        <f t="shared" si="1"/>
        <v>55.344519704433495</v>
      </c>
      <c r="Q22" s="9"/>
    </row>
    <row r="23" spans="1:120" ht="15.75">
      <c r="A23" s="26" t="s">
        <v>39</v>
      </c>
      <c r="B23" s="27"/>
      <c r="C23" s="28"/>
      <c r="D23" s="29">
        <f t="shared" ref="D23:N23" si="8">SUM(D24:D24)</f>
        <v>641134</v>
      </c>
      <c r="E23" s="29">
        <f t="shared" si="8"/>
        <v>32900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674034</v>
      </c>
      <c r="P23" s="41">
        <f t="shared" si="1"/>
        <v>207.52278325123152</v>
      </c>
      <c r="Q23" s="9"/>
    </row>
    <row r="24" spans="1:120" ht="15.75" thickBot="1">
      <c r="A24" s="12"/>
      <c r="B24" s="42">
        <v>581</v>
      </c>
      <c r="C24" s="19" t="s">
        <v>84</v>
      </c>
      <c r="D24" s="43">
        <v>641134</v>
      </c>
      <c r="E24" s="43">
        <v>32900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674034</v>
      </c>
      <c r="P24" s="44">
        <f t="shared" si="1"/>
        <v>207.52278325123152</v>
      </c>
      <c r="Q24" s="9"/>
    </row>
    <row r="25" spans="1:120" ht="16.5" thickBot="1">
      <c r="A25" s="13" t="s">
        <v>10</v>
      </c>
      <c r="B25" s="21"/>
      <c r="C25" s="20"/>
      <c r="D25" s="14">
        <f>SUM(D5,D13,D18,D20,D23)</f>
        <v>4264601</v>
      </c>
      <c r="E25" s="14">
        <f t="shared" ref="E25:N25" si="9">SUM(E5,E13,E18,E20,E23)</f>
        <v>927898</v>
      </c>
      <c r="F25" s="14">
        <f t="shared" si="9"/>
        <v>1060202</v>
      </c>
      <c r="G25" s="14">
        <f t="shared" si="9"/>
        <v>62350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331990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6647041</v>
      </c>
      <c r="P25" s="35">
        <f t="shared" si="1"/>
        <v>2046.5027709359606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90</v>
      </c>
      <c r="N27" s="90"/>
      <c r="O27" s="90"/>
      <c r="P27" s="39">
        <v>3248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675753</v>
      </c>
      <c r="E5" s="56">
        <f t="shared" si="0"/>
        <v>0</v>
      </c>
      <c r="F5" s="56">
        <f t="shared" si="0"/>
        <v>451450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265612</v>
      </c>
      <c r="L5" s="56">
        <f t="shared" si="0"/>
        <v>0</v>
      </c>
      <c r="M5" s="56">
        <f t="shared" si="0"/>
        <v>0</v>
      </c>
      <c r="N5" s="57">
        <f>SUM(D5:M5)</f>
        <v>1392815</v>
      </c>
      <c r="O5" s="58">
        <f t="shared" ref="O5:O25" si="1">(N5/O$27)</f>
        <v>451.33344134802331</v>
      </c>
      <c r="P5" s="59"/>
    </row>
    <row r="6" spans="1:133">
      <c r="A6" s="61"/>
      <c r="B6" s="62">
        <v>511</v>
      </c>
      <c r="C6" s="63" t="s">
        <v>19</v>
      </c>
      <c r="D6" s="64">
        <v>91373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91373</v>
      </c>
      <c r="O6" s="65">
        <f t="shared" si="1"/>
        <v>29.608878807517822</v>
      </c>
      <c r="P6" s="66"/>
    </row>
    <row r="7" spans="1:133">
      <c r="A7" s="61"/>
      <c r="B7" s="62">
        <v>512</v>
      </c>
      <c r="C7" s="63" t="s">
        <v>20</v>
      </c>
      <c r="D7" s="64">
        <v>167654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167654</v>
      </c>
      <c r="O7" s="65">
        <f t="shared" si="1"/>
        <v>54.327284510693453</v>
      </c>
      <c r="P7" s="66"/>
    </row>
    <row r="8" spans="1:133">
      <c r="A8" s="61"/>
      <c r="B8" s="62">
        <v>513</v>
      </c>
      <c r="C8" s="63" t="s">
        <v>21</v>
      </c>
      <c r="D8" s="64">
        <v>95151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95151</v>
      </c>
      <c r="O8" s="65">
        <f t="shared" si="1"/>
        <v>30.833117303953337</v>
      </c>
      <c r="P8" s="66"/>
    </row>
    <row r="9" spans="1:133">
      <c r="A9" s="61"/>
      <c r="B9" s="62">
        <v>514</v>
      </c>
      <c r="C9" s="63" t="s">
        <v>22</v>
      </c>
      <c r="D9" s="64">
        <v>80109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80109</v>
      </c>
      <c r="O9" s="65">
        <f t="shared" si="1"/>
        <v>25.958846403110822</v>
      </c>
      <c r="P9" s="66"/>
    </row>
    <row r="10" spans="1:133">
      <c r="A10" s="61"/>
      <c r="B10" s="62">
        <v>515</v>
      </c>
      <c r="C10" s="63" t="s">
        <v>23</v>
      </c>
      <c r="D10" s="64">
        <v>27770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27770</v>
      </c>
      <c r="O10" s="65">
        <f t="shared" si="1"/>
        <v>8.9987038237200263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451450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451450</v>
      </c>
      <c r="O11" s="65">
        <f t="shared" si="1"/>
        <v>146.2896953985742</v>
      </c>
      <c r="P11" s="66"/>
    </row>
    <row r="12" spans="1:133">
      <c r="A12" s="61"/>
      <c r="B12" s="62">
        <v>518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265612</v>
      </c>
      <c r="L12" s="64">
        <v>0</v>
      </c>
      <c r="M12" s="64">
        <v>0</v>
      </c>
      <c r="N12" s="64">
        <f t="shared" si="2"/>
        <v>265612</v>
      </c>
      <c r="O12" s="65">
        <f t="shared" si="1"/>
        <v>86.069993519118597</v>
      </c>
      <c r="P12" s="66"/>
    </row>
    <row r="13" spans="1:133">
      <c r="A13" s="61"/>
      <c r="B13" s="62">
        <v>519</v>
      </c>
      <c r="C13" s="63" t="s">
        <v>56</v>
      </c>
      <c r="D13" s="64">
        <v>213696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213696</v>
      </c>
      <c r="O13" s="65">
        <f t="shared" si="1"/>
        <v>69.246921581335059</v>
      </c>
      <c r="P13" s="66"/>
    </row>
    <row r="14" spans="1:133" ht="15.75">
      <c r="A14" s="67" t="s">
        <v>27</v>
      </c>
      <c r="B14" s="68"/>
      <c r="C14" s="69"/>
      <c r="D14" s="70">
        <f t="shared" ref="D14:M14" si="3">SUM(D15:D18)</f>
        <v>1233985</v>
      </c>
      <c r="E14" s="70">
        <f t="shared" si="3"/>
        <v>2434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25" si="4">SUM(D14:M14)</f>
        <v>1236419</v>
      </c>
      <c r="O14" s="72">
        <f t="shared" si="1"/>
        <v>400.65424497731692</v>
      </c>
      <c r="P14" s="73"/>
    </row>
    <row r="15" spans="1:133">
      <c r="A15" s="61"/>
      <c r="B15" s="62">
        <v>521</v>
      </c>
      <c r="C15" s="63" t="s">
        <v>28</v>
      </c>
      <c r="D15" s="64">
        <v>991259</v>
      </c>
      <c r="E15" s="64">
        <v>2434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993693</v>
      </c>
      <c r="O15" s="65">
        <f t="shared" si="1"/>
        <v>322.00032404407</v>
      </c>
      <c r="P15" s="66"/>
    </row>
    <row r="16" spans="1:133">
      <c r="A16" s="61"/>
      <c r="B16" s="62">
        <v>522</v>
      </c>
      <c r="C16" s="63" t="s">
        <v>29</v>
      </c>
      <c r="D16" s="64">
        <v>165069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165069</v>
      </c>
      <c r="O16" s="65">
        <f t="shared" si="1"/>
        <v>53.48963058976021</v>
      </c>
      <c r="P16" s="66"/>
    </row>
    <row r="17" spans="1:119">
      <c r="A17" s="61"/>
      <c r="B17" s="62">
        <v>524</v>
      </c>
      <c r="C17" s="63" t="s">
        <v>30</v>
      </c>
      <c r="D17" s="64">
        <v>71818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71818</v>
      </c>
      <c r="O17" s="65">
        <f t="shared" si="1"/>
        <v>23.272197018794557</v>
      </c>
      <c r="P17" s="66"/>
    </row>
    <row r="18" spans="1:119">
      <c r="A18" s="61"/>
      <c r="B18" s="62">
        <v>529</v>
      </c>
      <c r="C18" s="63" t="s">
        <v>48</v>
      </c>
      <c r="D18" s="64">
        <v>5839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5839</v>
      </c>
      <c r="O18" s="65">
        <f t="shared" si="1"/>
        <v>1.8920933246921581</v>
      </c>
      <c r="P18" s="66"/>
    </row>
    <row r="19" spans="1:119" ht="15.75">
      <c r="A19" s="67" t="s">
        <v>33</v>
      </c>
      <c r="B19" s="68"/>
      <c r="C19" s="69"/>
      <c r="D19" s="70">
        <f t="shared" ref="D19:M19" si="5">SUM(D20:D20)</f>
        <v>242312</v>
      </c>
      <c r="E19" s="70">
        <f t="shared" si="5"/>
        <v>34151</v>
      </c>
      <c r="F19" s="70">
        <f t="shared" si="5"/>
        <v>0</v>
      </c>
      <c r="G19" s="70">
        <f t="shared" si="5"/>
        <v>597093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4"/>
        <v>873556</v>
      </c>
      <c r="O19" s="72">
        <f t="shared" si="1"/>
        <v>283.07064160725861</v>
      </c>
      <c r="P19" s="73"/>
    </row>
    <row r="20" spans="1:119">
      <c r="A20" s="61"/>
      <c r="B20" s="62">
        <v>541</v>
      </c>
      <c r="C20" s="63" t="s">
        <v>58</v>
      </c>
      <c r="D20" s="64">
        <v>242312</v>
      </c>
      <c r="E20" s="64">
        <v>34151</v>
      </c>
      <c r="F20" s="64">
        <v>0</v>
      </c>
      <c r="G20" s="64">
        <v>597093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873556</v>
      </c>
      <c r="O20" s="65">
        <f t="shared" si="1"/>
        <v>283.07064160725861</v>
      </c>
      <c r="P20" s="66"/>
    </row>
    <row r="21" spans="1:119" ht="15.75">
      <c r="A21" s="67" t="s">
        <v>35</v>
      </c>
      <c r="B21" s="68"/>
      <c r="C21" s="69"/>
      <c r="D21" s="70">
        <f t="shared" ref="D21:M21" si="6">SUM(D22:D22)</f>
        <v>9283</v>
      </c>
      <c r="E21" s="70">
        <f t="shared" si="6"/>
        <v>334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9617</v>
      </c>
      <c r="O21" s="72">
        <f t="shared" si="1"/>
        <v>3.1163318211276732</v>
      </c>
      <c r="P21" s="66"/>
    </row>
    <row r="22" spans="1:119">
      <c r="A22" s="61"/>
      <c r="B22" s="62">
        <v>572</v>
      </c>
      <c r="C22" s="63" t="s">
        <v>59</v>
      </c>
      <c r="D22" s="64">
        <v>9283</v>
      </c>
      <c r="E22" s="64">
        <v>334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9617</v>
      </c>
      <c r="O22" s="65">
        <f t="shared" si="1"/>
        <v>3.1163318211276732</v>
      </c>
      <c r="P22" s="66"/>
    </row>
    <row r="23" spans="1:119" ht="15.75">
      <c r="A23" s="67" t="s">
        <v>60</v>
      </c>
      <c r="B23" s="68"/>
      <c r="C23" s="69"/>
      <c r="D23" s="70">
        <f t="shared" ref="D23:M23" si="7">SUM(D24:D24)</f>
        <v>130065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4"/>
        <v>130065</v>
      </c>
      <c r="O23" s="72">
        <f t="shared" si="1"/>
        <v>42.146791963707066</v>
      </c>
      <c r="P23" s="66"/>
    </row>
    <row r="24" spans="1:119" ht="15.75" thickBot="1">
      <c r="A24" s="61"/>
      <c r="B24" s="62">
        <v>581</v>
      </c>
      <c r="C24" s="63" t="s">
        <v>61</v>
      </c>
      <c r="D24" s="64">
        <v>130065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130065</v>
      </c>
      <c r="O24" s="65">
        <f t="shared" si="1"/>
        <v>42.146791963707066</v>
      </c>
      <c r="P24" s="66"/>
    </row>
    <row r="25" spans="1:119" ht="16.5" thickBot="1">
      <c r="A25" s="74" t="s">
        <v>10</v>
      </c>
      <c r="B25" s="75"/>
      <c r="C25" s="76"/>
      <c r="D25" s="77">
        <f>SUM(D5,D14,D19,D21,D23)</f>
        <v>2291398</v>
      </c>
      <c r="E25" s="77">
        <f t="shared" ref="E25:M25" si="8">SUM(E5,E14,E19,E21,E23)</f>
        <v>36919</v>
      </c>
      <c r="F25" s="77">
        <f t="shared" si="8"/>
        <v>451450</v>
      </c>
      <c r="G25" s="77">
        <f t="shared" si="8"/>
        <v>597093</v>
      </c>
      <c r="H25" s="77">
        <f t="shared" si="8"/>
        <v>0</v>
      </c>
      <c r="I25" s="77">
        <f t="shared" si="8"/>
        <v>0</v>
      </c>
      <c r="J25" s="77">
        <f t="shared" si="8"/>
        <v>0</v>
      </c>
      <c r="K25" s="77">
        <f t="shared" si="8"/>
        <v>265612</v>
      </c>
      <c r="L25" s="77">
        <f t="shared" si="8"/>
        <v>0</v>
      </c>
      <c r="M25" s="77">
        <f t="shared" si="8"/>
        <v>0</v>
      </c>
      <c r="N25" s="77">
        <f t="shared" si="4"/>
        <v>3642472</v>
      </c>
      <c r="O25" s="78">
        <f t="shared" si="1"/>
        <v>1180.3214517174335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14" t="s">
        <v>62</v>
      </c>
      <c r="M27" s="114"/>
      <c r="N27" s="114"/>
      <c r="O27" s="88">
        <v>3086</v>
      </c>
    </row>
    <row r="28" spans="1:119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19" ht="15.75" customHeight="1" thickBot="1">
      <c r="A29" s="118" t="s">
        <v>44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681446</v>
      </c>
      <c r="E5" s="24">
        <f t="shared" si="0"/>
        <v>0</v>
      </c>
      <c r="F5" s="24">
        <f t="shared" si="0"/>
        <v>453365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276537</v>
      </c>
      <c r="L5" s="24">
        <f t="shared" si="0"/>
        <v>0</v>
      </c>
      <c r="M5" s="24">
        <f t="shared" si="0"/>
        <v>0</v>
      </c>
      <c r="N5" s="25">
        <f>SUM(D5:M5)</f>
        <v>1411348</v>
      </c>
      <c r="O5" s="30">
        <f t="shared" ref="O5:O28" si="1">(N5/O$30)</f>
        <v>453.08121990369182</v>
      </c>
      <c r="P5" s="6"/>
    </row>
    <row r="6" spans="1:133">
      <c r="A6" s="12"/>
      <c r="B6" s="42">
        <v>511</v>
      </c>
      <c r="C6" s="19" t="s">
        <v>19</v>
      </c>
      <c r="D6" s="43">
        <v>80657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80657</v>
      </c>
      <c r="O6" s="44">
        <f t="shared" si="1"/>
        <v>25.893097913322631</v>
      </c>
      <c r="P6" s="9"/>
    </row>
    <row r="7" spans="1:133">
      <c r="A7" s="12"/>
      <c r="B7" s="42">
        <v>512</v>
      </c>
      <c r="C7" s="19" t="s">
        <v>20</v>
      </c>
      <c r="D7" s="43">
        <v>123770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123770</v>
      </c>
      <c r="O7" s="44">
        <f t="shared" si="1"/>
        <v>39.733547351524876</v>
      </c>
      <c r="P7" s="9"/>
    </row>
    <row r="8" spans="1:133">
      <c r="A8" s="12"/>
      <c r="B8" s="42">
        <v>513</v>
      </c>
      <c r="C8" s="19" t="s">
        <v>21</v>
      </c>
      <c r="D8" s="43">
        <v>88532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88532</v>
      </c>
      <c r="O8" s="44">
        <f t="shared" si="1"/>
        <v>28.421187800963082</v>
      </c>
      <c r="P8" s="9"/>
    </row>
    <row r="9" spans="1:133">
      <c r="A9" s="12"/>
      <c r="B9" s="42">
        <v>514</v>
      </c>
      <c r="C9" s="19" t="s">
        <v>22</v>
      </c>
      <c r="D9" s="43">
        <v>93348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93348</v>
      </c>
      <c r="O9" s="44">
        <f t="shared" si="1"/>
        <v>29.96725521669342</v>
      </c>
      <c r="P9" s="9"/>
    </row>
    <row r="10" spans="1:133">
      <c r="A10" s="12"/>
      <c r="B10" s="42">
        <v>515</v>
      </c>
      <c r="C10" s="19" t="s">
        <v>23</v>
      </c>
      <c r="D10" s="43">
        <v>25700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25700</v>
      </c>
      <c r="O10" s="44">
        <f t="shared" si="1"/>
        <v>8.2504012841091487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453365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453365</v>
      </c>
      <c r="O11" s="44">
        <f t="shared" si="1"/>
        <v>145.54253611556982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276537</v>
      </c>
      <c r="L12" s="43">
        <v>0</v>
      </c>
      <c r="M12" s="43">
        <v>0</v>
      </c>
      <c r="N12" s="43">
        <f t="shared" si="2"/>
        <v>276537</v>
      </c>
      <c r="O12" s="44">
        <f t="shared" si="1"/>
        <v>88.775922953451044</v>
      </c>
      <c r="P12" s="9"/>
    </row>
    <row r="13" spans="1:133">
      <c r="A13" s="12"/>
      <c r="B13" s="42">
        <v>519</v>
      </c>
      <c r="C13" s="19" t="s">
        <v>26</v>
      </c>
      <c r="D13" s="43">
        <v>269439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269439</v>
      </c>
      <c r="O13" s="44">
        <f t="shared" si="1"/>
        <v>86.497271268057787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1216661</v>
      </c>
      <c r="E14" s="29">
        <f t="shared" si="3"/>
        <v>2070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1218731</v>
      </c>
      <c r="O14" s="41">
        <f t="shared" si="1"/>
        <v>391.24590690208669</v>
      </c>
      <c r="P14" s="10"/>
    </row>
    <row r="15" spans="1:133">
      <c r="A15" s="12"/>
      <c r="B15" s="42">
        <v>521</v>
      </c>
      <c r="C15" s="19" t="s">
        <v>28</v>
      </c>
      <c r="D15" s="43">
        <v>993983</v>
      </c>
      <c r="E15" s="43">
        <v>2070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996053</v>
      </c>
      <c r="O15" s="44">
        <f t="shared" si="1"/>
        <v>319.76019261637236</v>
      </c>
      <c r="P15" s="9"/>
    </row>
    <row r="16" spans="1:133">
      <c r="A16" s="12"/>
      <c r="B16" s="42">
        <v>522</v>
      </c>
      <c r="C16" s="19" t="s">
        <v>29</v>
      </c>
      <c r="D16" s="43">
        <v>149719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149719</v>
      </c>
      <c r="O16" s="44">
        <f t="shared" si="1"/>
        <v>48.063884430176564</v>
      </c>
      <c r="P16" s="9"/>
    </row>
    <row r="17" spans="1:119">
      <c r="A17" s="12"/>
      <c r="B17" s="42">
        <v>524</v>
      </c>
      <c r="C17" s="19" t="s">
        <v>30</v>
      </c>
      <c r="D17" s="43">
        <v>68009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68009</v>
      </c>
      <c r="O17" s="44">
        <f t="shared" si="1"/>
        <v>21.83274478330658</v>
      </c>
      <c r="P17" s="9"/>
    </row>
    <row r="18" spans="1:119">
      <c r="A18" s="12"/>
      <c r="B18" s="42">
        <v>529</v>
      </c>
      <c r="C18" s="19" t="s">
        <v>48</v>
      </c>
      <c r="D18" s="43">
        <v>4950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4950</v>
      </c>
      <c r="O18" s="44">
        <f t="shared" si="1"/>
        <v>1.5890850722311396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175535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175535</v>
      </c>
      <c r="O19" s="41">
        <f t="shared" si="1"/>
        <v>56.351524879614765</v>
      </c>
      <c r="P19" s="10"/>
    </row>
    <row r="20" spans="1:119">
      <c r="A20" s="12"/>
      <c r="B20" s="42">
        <v>539</v>
      </c>
      <c r="C20" s="19" t="s">
        <v>32</v>
      </c>
      <c r="D20" s="43">
        <v>175535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175535</v>
      </c>
      <c r="O20" s="44">
        <f t="shared" si="1"/>
        <v>56.351524879614765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63406</v>
      </c>
      <c r="E21" s="29">
        <f t="shared" si="6"/>
        <v>28362</v>
      </c>
      <c r="F21" s="29">
        <f t="shared" si="6"/>
        <v>0</v>
      </c>
      <c r="G21" s="29">
        <f t="shared" si="6"/>
        <v>2239803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2331571</v>
      </c>
      <c r="O21" s="41">
        <f t="shared" si="1"/>
        <v>748.49791332263237</v>
      </c>
      <c r="P21" s="10"/>
    </row>
    <row r="22" spans="1:119">
      <c r="A22" s="12"/>
      <c r="B22" s="42">
        <v>541</v>
      </c>
      <c r="C22" s="19" t="s">
        <v>34</v>
      </c>
      <c r="D22" s="43">
        <v>63406</v>
      </c>
      <c r="E22" s="43">
        <v>28362</v>
      </c>
      <c r="F22" s="43">
        <v>0</v>
      </c>
      <c r="G22" s="43">
        <v>2239803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2331571</v>
      </c>
      <c r="O22" s="44">
        <f t="shared" si="1"/>
        <v>748.49791332263237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SUM(D24:D25)</f>
        <v>9143</v>
      </c>
      <c r="E23" s="29">
        <f t="shared" si="7"/>
        <v>3952</v>
      </c>
      <c r="F23" s="29">
        <f t="shared" si="7"/>
        <v>0</v>
      </c>
      <c r="G23" s="29">
        <f t="shared" si="7"/>
        <v>4552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17647</v>
      </c>
      <c r="O23" s="41">
        <f t="shared" si="1"/>
        <v>5.6651685393258431</v>
      </c>
      <c r="P23" s="9"/>
    </row>
    <row r="24" spans="1:119">
      <c r="A24" s="12"/>
      <c r="B24" s="42">
        <v>572</v>
      </c>
      <c r="C24" s="19" t="s">
        <v>36</v>
      </c>
      <c r="D24" s="43">
        <v>1011</v>
      </c>
      <c r="E24" s="43">
        <v>3952</v>
      </c>
      <c r="F24" s="43">
        <v>0</v>
      </c>
      <c r="G24" s="43">
        <v>4552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9515</v>
      </c>
      <c r="O24" s="44">
        <f t="shared" si="1"/>
        <v>3.0545746388443016</v>
      </c>
      <c r="P24" s="9"/>
    </row>
    <row r="25" spans="1:119">
      <c r="A25" s="12"/>
      <c r="B25" s="42">
        <v>574</v>
      </c>
      <c r="C25" s="19" t="s">
        <v>37</v>
      </c>
      <c r="D25" s="43">
        <v>8132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8132</v>
      </c>
      <c r="O25" s="44">
        <f t="shared" si="1"/>
        <v>2.6105939004815411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147742</v>
      </c>
      <c r="E26" s="29">
        <f t="shared" si="8"/>
        <v>0</v>
      </c>
      <c r="F26" s="29">
        <f t="shared" si="8"/>
        <v>0</v>
      </c>
      <c r="G26" s="29">
        <f t="shared" si="8"/>
        <v>2000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149742</v>
      </c>
      <c r="O26" s="41">
        <f t="shared" si="1"/>
        <v>48.071268057784913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147742</v>
      </c>
      <c r="E27" s="43">
        <v>0</v>
      </c>
      <c r="F27" s="43">
        <v>0</v>
      </c>
      <c r="G27" s="43">
        <v>2000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149742</v>
      </c>
      <c r="O27" s="44">
        <f t="shared" si="1"/>
        <v>48.071268057784913</v>
      </c>
      <c r="P27" s="9"/>
    </row>
    <row r="28" spans="1:119" ht="16.5" thickBot="1">
      <c r="A28" s="13" t="s">
        <v>10</v>
      </c>
      <c r="B28" s="21"/>
      <c r="C28" s="20"/>
      <c r="D28" s="14">
        <f>SUM(D5,D14,D19,D21,D23,D26)</f>
        <v>2293933</v>
      </c>
      <c r="E28" s="14">
        <f t="shared" ref="E28:M28" si="9">SUM(E5,E14,E19,E21,E23,E26)</f>
        <v>34384</v>
      </c>
      <c r="F28" s="14">
        <f t="shared" si="9"/>
        <v>453365</v>
      </c>
      <c r="G28" s="14">
        <f t="shared" si="9"/>
        <v>2246355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276537</v>
      </c>
      <c r="L28" s="14">
        <f t="shared" si="9"/>
        <v>0</v>
      </c>
      <c r="M28" s="14">
        <f t="shared" si="9"/>
        <v>0</v>
      </c>
      <c r="N28" s="14">
        <f t="shared" si="4"/>
        <v>5304574</v>
      </c>
      <c r="O28" s="35">
        <f t="shared" si="1"/>
        <v>1702.9130016051365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51</v>
      </c>
      <c r="M30" s="90"/>
      <c r="N30" s="90"/>
      <c r="O30" s="39">
        <v>3115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683686</v>
      </c>
      <c r="E5" s="24">
        <f t="shared" si="0"/>
        <v>0</v>
      </c>
      <c r="F5" s="24">
        <f t="shared" si="0"/>
        <v>454894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282196</v>
      </c>
      <c r="L5" s="24">
        <f t="shared" si="0"/>
        <v>0</v>
      </c>
      <c r="M5" s="24">
        <f t="shared" si="0"/>
        <v>0</v>
      </c>
      <c r="N5" s="25">
        <f>SUM(D5:M5)</f>
        <v>1420776</v>
      </c>
      <c r="O5" s="30">
        <f t="shared" ref="O5:O28" si="1">(N5/O$30)</f>
        <v>458.61071659134927</v>
      </c>
      <c r="P5" s="6"/>
    </row>
    <row r="6" spans="1:133">
      <c r="A6" s="12"/>
      <c r="B6" s="42">
        <v>511</v>
      </c>
      <c r="C6" s="19" t="s">
        <v>19</v>
      </c>
      <c r="D6" s="43">
        <v>84596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84596</v>
      </c>
      <c r="O6" s="44">
        <f t="shared" si="1"/>
        <v>27.306649451258878</v>
      </c>
      <c r="P6" s="9"/>
    </row>
    <row r="7" spans="1:133">
      <c r="A7" s="12"/>
      <c r="B7" s="42">
        <v>512</v>
      </c>
      <c r="C7" s="19" t="s">
        <v>20</v>
      </c>
      <c r="D7" s="43">
        <v>142639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142639</v>
      </c>
      <c r="O7" s="44">
        <f t="shared" si="1"/>
        <v>46.042285345384116</v>
      </c>
      <c r="P7" s="9"/>
    </row>
    <row r="8" spans="1:133">
      <c r="A8" s="12"/>
      <c r="B8" s="42">
        <v>513</v>
      </c>
      <c r="C8" s="19" t="s">
        <v>21</v>
      </c>
      <c r="D8" s="43">
        <v>104356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104356</v>
      </c>
      <c r="O8" s="44">
        <f t="shared" si="1"/>
        <v>33.684958037443515</v>
      </c>
      <c r="P8" s="9"/>
    </row>
    <row r="9" spans="1:133">
      <c r="A9" s="12"/>
      <c r="B9" s="42">
        <v>514</v>
      </c>
      <c r="C9" s="19" t="s">
        <v>22</v>
      </c>
      <c r="D9" s="43">
        <v>79155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79155</v>
      </c>
      <c r="O9" s="44">
        <f t="shared" si="1"/>
        <v>25.550355067785667</v>
      </c>
      <c r="P9" s="9"/>
    </row>
    <row r="10" spans="1:133">
      <c r="A10" s="12"/>
      <c r="B10" s="42">
        <v>515</v>
      </c>
      <c r="C10" s="19" t="s">
        <v>23</v>
      </c>
      <c r="D10" s="43">
        <v>35145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35145</v>
      </c>
      <c r="O10" s="44">
        <f t="shared" si="1"/>
        <v>11.344415752098127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454894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454894</v>
      </c>
      <c r="O11" s="44">
        <f t="shared" si="1"/>
        <v>146.83473208521627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282196</v>
      </c>
      <c r="L12" s="43">
        <v>0</v>
      </c>
      <c r="M12" s="43">
        <v>0</v>
      </c>
      <c r="N12" s="43">
        <f t="shared" si="2"/>
        <v>282196</v>
      </c>
      <c r="O12" s="44">
        <f t="shared" si="1"/>
        <v>91.089735313105223</v>
      </c>
      <c r="P12" s="9"/>
    </row>
    <row r="13" spans="1:133">
      <c r="A13" s="12"/>
      <c r="B13" s="42">
        <v>519</v>
      </c>
      <c r="C13" s="19" t="s">
        <v>26</v>
      </c>
      <c r="D13" s="43">
        <v>237795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237795</v>
      </c>
      <c r="O13" s="44">
        <f t="shared" si="1"/>
        <v>76.757585539057459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1103228</v>
      </c>
      <c r="E14" s="29">
        <f t="shared" si="3"/>
        <v>7996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1111224</v>
      </c>
      <c r="O14" s="41">
        <f t="shared" si="1"/>
        <v>358.69076823757263</v>
      </c>
      <c r="P14" s="10"/>
    </row>
    <row r="15" spans="1:133">
      <c r="A15" s="12"/>
      <c r="B15" s="42">
        <v>521</v>
      </c>
      <c r="C15" s="19" t="s">
        <v>28</v>
      </c>
      <c r="D15" s="43">
        <v>910319</v>
      </c>
      <c r="E15" s="43">
        <v>7996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918315</v>
      </c>
      <c r="O15" s="44">
        <f t="shared" si="1"/>
        <v>296.42188508715299</v>
      </c>
      <c r="P15" s="9"/>
    </row>
    <row r="16" spans="1:133">
      <c r="A16" s="12"/>
      <c r="B16" s="42">
        <v>522</v>
      </c>
      <c r="C16" s="19" t="s">
        <v>29</v>
      </c>
      <c r="D16" s="43">
        <v>131912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131912</v>
      </c>
      <c r="O16" s="44">
        <f t="shared" si="1"/>
        <v>42.579728857327311</v>
      </c>
      <c r="P16" s="9"/>
    </row>
    <row r="17" spans="1:119">
      <c r="A17" s="12"/>
      <c r="B17" s="42">
        <v>524</v>
      </c>
      <c r="C17" s="19" t="s">
        <v>30</v>
      </c>
      <c r="D17" s="43">
        <v>45704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45704</v>
      </c>
      <c r="O17" s="44">
        <f t="shared" si="1"/>
        <v>14.752743705616528</v>
      </c>
      <c r="P17" s="9"/>
    </row>
    <row r="18" spans="1:119">
      <c r="A18" s="12"/>
      <c r="B18" s="42">
        <v>529</v>
      </c>
      <c r="C18" s="19" t="s">
        <v>48</v>
      </c>
      <c r="D18" s="43">
        <v>15293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15293</v>
      </c>
      <c r="O18" s="44">
        <f t="shared" si="1"/>
        <v>4.9364105874757911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209133</v>
      </c>
      <c r="E19" s="29">
        <f t="shared" si="5"/>
        <v>0</v>
      </c>
      <c r="F19" s="29">
        <f t="shared" si="5"/>
        <v>0</v>
      </c>
      <c r="G19" s="29">
        <f t="shared" si="5"/>
        <v>688626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897759</v>
      </c>
      <c r="O19" s="41">
        <f t="shared" si="1"/>
        <v>289.78663653970301</v>
      </c>
      <c r="P19" s="10"/>
    </row>
    <row r="20" spans="1:119">
      <c r="A20" s="12"/>
      <c r="B20" s="42">
        <v>539</v>
      </c>
      <c r="C20" s="19" t="s">
        <v>32</v>
      </c>
      <c r="D20" s="43">
        <v>209133</v>
      </c>
      <c r="E20" s="43">
        <v>0</v>
      </c>
      <c r="F20" s="43">
        <v>0</v>
      </c>
      <c r="G20" s="43">
        <v>688626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897759</v>
      </c>
      <c r="O20" s="44">
        <f t="shared" si="1"/>
        <v>289.78663653970301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23062</v>
      </c>
      <c r="E21" s="29">
        <f t="shared" si="6"/>
        <v>7951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31013</v>
      </c>
      <c r="O21" s="41">
        <f t="shared" si="1"/>
        <v>10.010652033570045</v>
      </c>
      <c r="P21" s="10"/>
    </row>
    <row r="22" spans="1:119">
      <c r="A22" s="12"/>
      <c r="B22" s="42">
        <v>541</v>
      </c>
      <c r="C22" s="19" t="s">
        <v>34</v>
      </c>
      <c r="D22" s="43">
        <v>23062</v>
      </c>
      <c r="E22" s="43">
        <v>7951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31013</v>
      </c>
      <c r="O22" s="44">
        <f t="shared" si="1"/>
        <v>10.010652033570045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SUM(D24:D25)</f>
        <v>16007</v>
      </c>
      <c r="E23" s="29">
        <f t="shared" si="7"/>
        <v>583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16590</v>
      </c>
      <c r="O23" s="41">
        <f t="shared" si="1"/>
        <v>5.3550677856681732</v>
      </c>
      <c r="P23" s="9"/>
    </row>
    <row r="24" spans="1:119">
      <c r="A24" s="12"/>
      <c r="B24" s="42">
        <v>572</v>
      </c>
      <c r="C24" s="19" t="s">
        <v>36</v>
      </c>
      <c r="D24" s="43">
        <v>9790</v>
      </c>
      <c r="E24" s="43">
        <v>583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10373</v>
      </c>
      <c r="O24" s="44">
        <f t="shared" si="1"/>
        <v>3.3482892188508715</v>
      </c>
      <c r="P24" s="9"/>
    </row>
    <row r="25" spans="1:119">
      <c r="A25" s="12"/>
      <c r="B25" s="42">
        <v>574</v>
      </c>
      <c r="C25" s="19" t="s">
        <v>37</v>
      </c>
      <c r="D25" s="43">
        <v>6217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6217</v>
      </c>
      <c r="O25" s="44">
        <f t="shared" si="1"/>
        <v>2.0067785668173013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132671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132671</v>
      </c>
      <c r="O26" s="41">
        <f t="shared" si="1"/>
        <v>42.824725629438348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132671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132671</v>
      </c>
      <c r="O27" s="44">
        <f t="shared" si="1"/>
        <v>42.824725629438348</v>
      </c>
      <c r="P27" s="9"/>
    </row>
    <row r="28" spans="1:119" ht="16.5" thickBot="1">
      <c r="A28" s="13" t="s">
        <v>10</v>
      </c>
      <c r="B28" s="21"/>
      <c r="C28" s="20"/>
      <c r="D28" s="14">
        <f>SUM(D5,D14,D19,D21,D23,D26)</f>
        <v>2167787</v>
      </c>
      <c r="E28" s="14">
        <f t="shared" ref="E28:M28" si="9">SUM(E5,E14,E19,E21,E23,E26)</f>
        <v>16530</v>
      </c>
      <c r="F28" s="14">
        <f t="shared" si="9"/>
        <v>454894</v>
      </c>
      <c r="G28" s="14">
        <f t="shared" si="9"/>
        <v>688626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282196</v>
      </c>
      <c r="L28" s="14">
        <f t="shared" si="9"/>
        <v>0</v>
      </c>
      <c r="M28" s="14">
        <f t="shared" si="9"/>
        <v>0</v>
      </c>
      <c r="N28" s="14">
        <f t="shared" si="4"/>
        <v>3610033</v>
      </c>
      <c r="O28" s="35">
        <f t="shared" si="1"/>
        <v>1165.2785668173015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49</v>
      </c>
      <c r="M30" s="90"/>
      <c r="N30" s="90"/>
      <c r="O30" s="39">
        <v>3098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625382</v>
      </c>
      <c r="E5" s="24">
        <f t="shared" si="0"/>
        <v>0</v>
      </c>
      <c r="F5" s="24">
        <f t="shared" si="0"/>
        <v>457219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293934</v>
      </c>
      <c r="L5" s="24">
        <f t="shared" si="0"/>
        <v>0</v>
      </c>
      <c r="M5" s="24">
        <f t="shared" si="0"/>
        <v>0</v>
      </c>
      <c r="N5" s="25">
        <f>SUM(D5:M5)</f>
        <v>1376535</v>
      </c>
      <c r="O5" s="30">
        <f t="shared" ref="O5:O27" si="1">(N5/O$29)</f>
        <v>443.32850241545896</v>
      </c>
      <c r="P5" s="6"/>
    </row>
    <row r="6" spans="1:133">
      <c r="A6" s="12"/>
      <c r="B6" s="42">
        <v>511</v>
      </c>
      <c r="C6" s="19" t="s">
        <v>19</v>
      </c>
      <c r="D6" s="43">
        <v>90617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90617</v>
      </c>
      <c r="O6" s="44">
        <f t="shared" si="1"/>
        <v>29.184219001610305</v>
      </c>
      <c r="P6" s="9"/>
    </row>
    <row r="7" spans="1:133">
      <c r="A7" s="12"/>
      <c r="B7" s="42">
        <v>512</v>
      </c>
      <c r="C7" s="19" t="s">
        <v>20</v>
      </c>
      <c r="D7" s="43">
        <v>144266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144266</v>
      </c>
      <c r="O7" s="44">
        <f t="shared" si="1"/>
        <v>46.462479871175525</v>
      </c>
      <c r="P7" s="9"/>
    </row>
    <row r="8" spans="1:133">
      <c r="A8" s="12"/>
      <c r="B8" s="42">
        <v>513</v>
      </c>
      <c r="C8" s="19" t="s">
        <v>21</v>
      </c>
      <c r="D8" s="43">
        <v>109216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109216</v>
      </c>
      <c r="O8" s="44">
        <f t="shared" si="1"/>
        <v>35.17423510466989</v>
      </c>
      <c r="P8" s="9"/>
    </row>
    <row r="9" spans="1:133">
      <c r="A9" s="12"/>
      <c r="B9" s="42">
        <v>514</v>
      </c>
      <c r="C9" s="19" t="s">
        <v>22</v>
      </c>
      <c r="D9" s="43">
        <v>63835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63835</v>
      </c>
      <c r="O9" s="44">
        <f t="shared" si="1"/>
        <v>20.558776167471819</v>
      </c>
      <c r="P9" s="9"/>
    </row>
    <row r="10" spans="1:133">
      <c r="A10" s="12"/>
      <c r="B10" s="42">
        <v>515</v>
      </c>
      <c r="C10" s="19" t="s">
        <v>23</v>
      </c>
      <c r="D10" s="43">
        <v>22744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22744</v>
      </c>
      <c r="O10" s="44">
        <f t="shared" si="1"/>
        <v>7.3249597423510471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457219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457219</v>
      </c>
      <c r="O11" s="44">
        <f t="shared" si="1"/>
        <v>147.2524959742351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293934</v>
      </c>
      <c r="L12" s="43">
        <v>0</v>
      </c>
      <c r="M12" s="43">
        <v>0</v>
      </c>
      <c r="N12" s="43">
        <f t="shared" si="2"/>
        <v>293934</v>
      </c>
      <c r="O12" s="44">
        <f t="shared" si="1"/>
        <v>94.664734299516908</v>
      </c>
      <c r="P12" s="9"/>
    </row>
    <row r="13" spans="1:133">
      <c r="A13" s="12"/>
      <c r="B13" s="42">
        <v>519</v>
      </c>
      <c r="C13" s="19" t="s">
        <v>26</v>
      </c>
      <c r="D13" s="43">
        <v>194704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194704</v>
      </c>
      <c r="O13" s="44">
        <f t="shared" si="1"/>
        <v>62.70660225442834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1111402</v>
      </c>
      <c r="E14" s="29">
        <f t="shared" si="3"/>
        <v>12193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1123595</v>
      </c>
      <c r="O14" s="41">
        <f t="shared" si="1"/>
        <v>361.86634460547504</v>
      </c>
      <c r="P14" s="10"/>
    </row>
    <row r="15" spans="1:133">
      <c r="A15" s="12"/>
      <c r="B15" s="42">
        <v>521</v>
      </c>
      <c r="C15" s="19" t="s">
        <v>28</v>
      </c>
      <c r="D15" s="43">
        <v>919415</v>
      </c>
      <c r="E15" s="43">
        <v>12193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931608</v>
      </c>
      <c r="O15" s="44">
        <f t="shared" si="1"/>
        <v>300.03478260869565</v>
      </c>
      <c r="P15" s="9"/>
    </row>
    <row r="16" spans="1:133">
      <c r="A16" s="12"/>
      <c r="B16" s="42">
        <v>522</v>
      </c>
      <c r="C16" s="19" t="s">
        <v>29</v>
      </c>
      <c r="D16" s="43">
        <v>134899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134899</v>
      </c>
      <c r="O16" s="44">
        <f t="shared" si="1"/>
        <v>43.445732689210949</v>
      </c>
      <c r="P16" s="9"/>
    </row>
    <row r="17" spans="1:119">
      <c r="A17" s="12"/>
      <c r="B17" s="42">
        <v>524</v>
      </c>
      <c r="C17" s="19" t="s">
        <v>30</v>
      </c>
      <c r="D17" s="43">
        <v>57088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57088</v>
      </c>
      <c r="O17" s="44">
        <f t="shared" si="1"/>
        <v>18.385829307568439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71080</v>
      </c>
      <c r="E18" s="29">
        <f t="shared" si="5"/>
        <v>48359</v>
      </c>
      <c r="F18" s="29">
        <f t="shared" si="5"/>
        <v>0</v>
      </c>
      <c r="G18" s="29">
        <f t="shared" si="5"/>
        <v>490908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610347</v>
      </c>
      <c r="O18" s="41">
        <f t="shared" si="1"/>
        <v>196.56908212560387</v>
      </c>
      <c r="P18" s="10"/>
    </row>
    <row r="19" spans="1:119">
      <c r="A19" s="12"/>
      <c r="B19" s="42">
        <v>539</v>
      </c>
      <c r="C19" s="19" t="s">
        <v>32</v>
      </c>
      <c r="D19" s="43">
        <v>71080</v>
      </c>
      <c r="E19" s="43">
        <v>48359</v>
      </c>
      <c r="F19" s="43">
        <v>0</v>
      </c>
      <c r="G19" s="43">
        <v>490908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610347</v>
      </c>
      <c r="O19" s="44">
        <f t="shared" si="1"/>
        <v>196.56908212560387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283910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283910</v>
      </c>
      <c r="O20" s="41">
        <f t="shared" si="1"/>
        <v>91.43639291465378</v>
      </c>
      <c r="P20" s="10"/>
    </row>
    <row r="21" spans="1:119">
      <c r="A21" s="12"/>
      <c r="B21" s="42">
        <v>541</v>
      </c>
      <c r="C21" s="19" t="s">
        <v>34</v>
      </c>
      <c r="D21" s="43">
        <v>283910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283910</v>
      </c>
      <c r="O21" s="44">
        <f t="shared" si="1"/>
        <v>91.43639291465378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9971</v>
      </c>
      <c r="E22" s="29">
        <f t="shared" si="7"/>
        <v>155</v>
      </c>
      <c r="F22" s="29">
        <f t="shared" si="7"/>
        <v>0</v>
      </c>
      <c r="G22" s="29">
        <f t="shared" si="7"/>
        <v>114795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124921</v>
      </c>
      <c r="O22" s="41">
        <f t="shared" si="1"/>
        <v>40.23220611916264</v>
      </c>
      <c r="P22" s="9"/>
    </row>
    <row r="23" spans="1:119">
      <c r="A23" s="12"/>
      <c r="B23" s="42">
        <v>572</v>
      </c>
      <c r="C23" s="19" t="s">
        <v>36</v>
      </c>
      <c r="D23" s="43">
        <v>0</v>
      </c>
      <c r="E23" s="43">
        <v>155</v>
      </c>
      <c r="F23" s="43">
        <v>0</v>
      </c>
      <c r="G23" s="43">
        <v>114795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114950</v>
      </c>
      <c r="O23" s="44">
        <f t="shared" si="1"/>
        <v>37.020933977455719</v>
      </c>
      <c r="P23" s="9"/>
    </row>
    <row r="24" spans="1:119">
      <c r="A24" s="12"/>
      <c r="B24" s="42">
        <v>574</v>
      </c>
      <c r="C24" s="19" t="s">
        <v>37</v>
      </c>
      <c r="D24" s="43">
        <v>9971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9971</v>
      </c>
      <c r="O24" s="44">
        <f t="shared" si="1"/>
        <v>3.2112721417069241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152414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152414</v>
      </c>
      <c r="O25" s="41">
        <f t="shared" si="1"/>
        <v>49.086634460547501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152414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152414</v>
      </c>
      <c r="O26" s="44">
        <f t="shared" si="1"/>
        <v>49.086634460547501</v>
      </c>
      <c r="P26" s="9"/>
    </row>
    <row r="27" spans="1:119" ht="16.5" thickBot="1">
      <c r="A27" s="13" t="s">
        <v>10</v>
      </c>
      <c r="B27" s="21"/>
      <c r="C27" s="20"/>
      <c r="D27" s="14">
        <f>SUM(D5,D14,D18,D20,D22,D25)</f>
        <v>2254159</v>
      </c>
      <c r="E27" s="14">
        <f t="shared" ref="E27:M27" si="9">SUM(E5,E14,E18,E20,E22,E25)</f>
        <v>60707</v>
      </c>
      <c r="F27" s="14">
        <f t="shared" si="9"/>
        <v>457219</v>
      </c>
      <c r="G27" s="14">
        <f t="shared" si="9"/>
        <v>605703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293934</v>
      </c>
      <c r="L27" s="14">
        <f t="shared" si="9"/>
        <v>0</v>
      </c>
      <c r="M27" s="14">
        <f t="shared" si="9"/>
        <v>0</v>
      </c>
      <c r="N27" s="14">
        <f t="shared" si="4"/>
        <v>3671722</v>
      </c>
      <c r="O27" s="35">
        <f t="shared" si="1"/>
        <v>1182.5191626409019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3105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747099</v>
      </c>
      <c r="E5" s="24">
        <f t="shared" ref="E5:M5" si="0">SUM(E6:E13)</f>
        <v>0</v>
      </c>
      <c r="F5" s="24">
        <f t="shared" si="0"/>
        <v>412444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258400</v>
      </c>
      <c r="L5" s="24">
        <f t="shared" si="0"/>
        <v>0</v>
      </c>
      <c r="M5" s="24">
        <f t="shared" si="0"/>
        <v>0</v>
      </c>
      <c r="N5" s="25">
        <f>SUM(D5:M5)</f>
        <v>1417943</v>
      </c>
      <c r="O5" s="30">
        <f t="shared" ref="O5:O27" si="1">(N5/O$29)</f>
        <v>457.25346662366979</v>
      </c>
      <c r="P5" s="6"/>
    </row>
    <row r="6" spans="1:133">
      <c r="A6" s="12"/>
      <c r="B6" s="42">
        <v>511</v>
      </c>
      <c r="C6" s="19" t="s">
        <v>19</v>
      </c>
      <c r="D6" s="43">
        <v>108649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108649</v>
      </c>
      <c r="O6" s="44">
        <f t="shared" si="1"/>
        <v>35.036762334730732</v>
      </c>
      <c r="P6" s="9"/>
    </row>
    <row r="7" spans="1:133">
      <c r="A7" s="12"/>
      <c r="B7" s="42">
        <v>512</v>
      </c>
      <c r="C7" s="19" t="s">
        <v>20</v>
      </c>
      <c r="D7" s="43">
        <v>135232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135232</v>
      </c>
      <c r="O7" s="44">
        <f t="shared" si="1"/>
        <v>43.609158336020641</v>
      </c>
      <c r="P7" s="9"/>
    </row>
    <row r="8" spans="1:133">
      <c r="A8" s="12"/>
      <c r="B8" s="42">
        <v>513</v>
      </c>
      <c r="C8" s="19" t="s">
        <v>21</v>
      </c>
      <c r="D8" s="43">
        <v>99714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99714</v>
      </c>
      <c r="O8" s="44">
        <f t="shared" si="1"/>
        <v>32.155433731054501</v>
      </c>
      <c r="P8" s="9"/>
    </row>
    <row r="9" spans="1:133">
      <c r="A9" s="12"/>
      <c r="B9" s="42">
        <v>514</v>
      </c>
      <c r="C9" s="19" t="s">
        <v>22</v>
      </c>
      <c r="D9" s="43">
        <v>110728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110728</v>
      </c>
      <c r="O9" s="44">
        <f t="shared" si="1"/>
        <v>35.707191228635921</v>
      </c>
      <c r="P9" s="9"/>
    </row>
    <row r="10" spans="1:133">
      <c r="A10" s="12"/>
      <c r="B10" s="42">
        <v>515</v>
      </c>
      <c r="C10" s="19" t="s">
        <v>23</v>
      </c>
      <c r="D10" s="43">
        <v>48639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48639</v>
      </c>
      <c r="O10" s="44">
        <f t="shared" si="1"/>
        <v>15.684940341825218</v>
      </c>
      <c r="P10" s="9"/>
    </row>
    <row r="11" spans="1:133">
      <c r="A11" s="12"/>
      <c r="B11" s="42">
        <v>517</v>
      </c>
      <c r="C11" s="19" t="s">
        <v>24</v>
      </c>
      <c r="D11" s="43">
        <v>97706</v>
      </c>
      <c r="E11" s="43">
        <v>0</v>
      </c>
      <c r="F11" s="43">
        <v>412444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510150</v>
      </c>
      <c r="O11" s="44">
        <f t="shared" si="1"/>
        <v>164.5114479200258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258400</v>
      </c>
      <c r="L12" s="43">
        <v>0</v>
      </c>
      <c r="M12" s="43">
        <v>0</v>
      </c>
      <c r="N12" s="43">
        <f t="shared" si="2"/>
        <v>258400</v>
      </c>
      <c r="O12" s="44">
        <f t="shared" si="1"/>
        <v>83.327958722992577</v>
      </c>
      <c r="P12" s="9"/>
    </row>
    <row r="13" spans="1:133">
      <c r="A13" s="12"/>
      <c r="B13" s="42">
        <v>519</v>
      </c>
      <c r="C13" s="19" t="s">
        <v>26</v>
      </c>
      <c r="D13" s="43">
        <v>146431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146431</v>
      </c>
      <c r="O13" s="44">
        <f t="shared" si="1"/>
        <v>47.220574008384389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948488</v>
      </c>
      <c r="E14" s="29">
        <f t="shared" si="3"/>
        <v>14626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963114</v>
      </c>
      <c r="O14" s="41">
        <f t="shared" si="1"/>
        <v>310.5817478232828</v>
      </c>
      <c r="P14" s="10"/>
    </row>
    <row r="15" spans="1:133">
      <c r="A15" s="12"/>
      <c r="B15" s="42">
        <v>521</v>
      </c>
      <c r="C15" s="19" t="s">
        <v>28</v>
      </c>
      <c r="D15" s="43">
        <v>831754</v>
      </c>
      <c r="E15" s="43">
        <v>14626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846380</v>
      </c>
      <c r="O15" s="44">
        <f t="shared" si="1"/>
        <v>272.9377620122541</v>
      </c>
      <c r="P15" s="9"/>
    </row>
    <row r="16" spans="1:133">
      <c r="A16" s="12"/>
      <c r="B16" s="42">
        <v>522</v>
      </c>
      <c r="C16" s="19" t="s">
        <v>29</v>
      </c>
      <c r="D16" s="43">
        <v>56154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56154</v>
      </c>
      <c r="O16" s="44">
        <f t="shared" si="1"/>
        <v>18.108352144469524</v>
      </c>
      <c r="P16" s="9"/>
    </row>
    <row r="17" spans="1:119">
      <c r="A17" s="12"/>
      <c r="B17" s="42">
        <v>524</v>
      </c>
      <c r="C17" s="19" t="s">
        <v>30</v>
      </c>
      <c r="D17" s="43">
        <v>60580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60580</v>
      </c>
      <c r="O17" s="44">
        <f t="shared" si="1"/>
        <v>19.535633666559175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100723</v>
      </c>
      <c r="F18" s="29">
        <f t="shared" si="5"/>
        <v>0</v>
      </c>
      <c r="G18" s="29">
        <f t="shared" si="5"/>
        <v>634338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735061</v>
      </c>
      <c r="O18" s="41">
        <f t="shared" si="1"/>
        <v>237.03998710093518</v>
      </c>
      <c r="P18" s="10"/>
    </row>
    <row r="19" spans="1:119">
      <c r="A19" s="12"/>
      <c r="B19" s="42">
        <v>539</v>
      </c>
      <c r="C19" s="19" t="s">
        <v>32</v>
      </c>
      <c r="D19" s="43">
        <v>0</v>
      </c>
      <c r="E19" s="43">
        <v>100723</v>
      </c>
      <c r="F19" s="43">
        <v>0</v>
      </c>
      <c r="G19" s="43">
        <v>634338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735061</v>
      </c>
      <c r="O19" s="44">
        <f t="shared" si="1"/>
        <v>237.03998710093518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264088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264088</v>
      </c>
      <c r="O20" s="41">
        <f t="shared" si="1"/>
        <v>85.162205740083849</v>
      </c>
      <c r="P20" s="10"/>
    </row>
    <row r="21" spans="1:119">
      <c r="A21" s="12"/>
      <c r="B21" s="42">
        <v>541</v>
      </c>
      <c r="C21" s="19" t="s">
        <v>34</v>
      </c>
      <c r="D21" s="43">
        <v>264088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264088</v>
      </c>
      <c r="O21" s="44">
        <f t="shared" si="1"/>
        <v>85.162205740083849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10642</v>
      </c>
      <c r="E22" s="29">
        <f t="shared" si="7"/>
        <v>907</v>
      </c>
      <c r="F22" s="29">
        <f t="shared" si="7"/>
        <v>0</v>
      </c>
      <c r="G22" s="29">
        <f t="shared" si="7"/>
        <v>16826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28375</v>
      </c>
      <c r="O22" s="41">
        <f t="shared" si="1"/>
        <v>9.1502741051273784</v>
      </c>
      <c r="P22" s="9"/>
    </row>
    <row r="23" spans="1:119">
      <c r="A23" s="12"/>
      <c r="B23" s="42">
        <v>572</v>
      </c>
      <c r="C23" s="19" t="s">
        <v>36</v>
      </c>
      <c r="D23" s="43">
        <v>0</v>
      </c>
      <c r="E23" s="43">
        <v>907</v>
      </c>
      <c r="F23" s="43">
        <v>0</v>
      </c>
      <c r="G23" s="43">
        <v>16826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17733</v>
      </c>
      <c r="O23" s="44">
        <f t="shared" si="1"/>
        <v>5.7184779103514991</v>
      </c>
      <c r="P23" s="9"/>
    </row>
    <row r="24" spans="1:119">
      <c r="A24" s="12"/>
      <c r="B24" s="42">
        <v>574</v>
      </c>
      <c r="C24" s="19" t="s">
        <v>37</v>
      </c>
      <c r="D24" s="43">
        <v>10642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10642</v>
      </c>
      <c r="O24" s="44">
        <f t="shared" si="1"/>
        <v>3.4317961947758788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141000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141000</v>
      </c>
      <c r="O25" s="41">
        <f t="shared" si="1"/>
        <v>45.469203482747503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141000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141000</v>
      </c>
      <c r="O26" s="44">
        <f t="shared" si="1"/>
        <v>45.469203482747503</v>
      </c>
      <c r="P26" s="9"/>
    </row>
    <row r="27" spans="1:119" ht="16.5" thickBot="1">
      <c r="A27" s="13" t="s">
        <v>10</v>
      </c>
      <c r="B27" s="21"/>
      <c r="C27" s="20"/>
      <c r="D27" s="14">
        <f>SUM(D5,D14,D18,D20,D22,D25)</f>
        <v>2111317</v>
      </c>
      <c r="E27" s="14">
        <f t="shared" ref="E27:M27" si="9">SUM(E5,E14,E18,E20,E22,E25)</f>
        <v>116256</v>
      </c>
      <c r="F27" s="14">
        <f t="shared" si="9"/>
        <v>412444</v>
      </c>
      <c r="G27" s="14">
        <f t="shared" si="9"/>
        <v>651164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258400</v>
      </c>
      <c r="L27" s="14">
        <f t="shared" si="9"/>
        <v>0</v>
      </c>
      <c r="M27" s="14">
        <f t="shared" si="9"/>
        <v>0</v>
      </c>
      <c r="N27" s="14">
        <f t="shared" si="4"/>
        <v>3549581</v>
      </c>
      <c r="O27" s="35">
        <f t="shared" si="1"/>
        <v>1144.6568848758466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43</v>
      </c>
      <c r="M29" s="90"/>
      <c r="N29" s="90"/>
      <c r="O29" s="39">
        <v>3101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699205</v>
      </c>
      <c r="E5" s="24">
        <f t="shared" ref="E5:M5" si="0">SUM(E6:E13)</f>
        <v>0</v>
      </c>
      <c r="F5" s="24">
        <f t="shared" si="0"/>
        <v>215329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330246</v>
      </c>
      <c r="L5" s="24">
        <f t="shared" si="0"/>
        <v>0</v>
      </c>
      <c r="M5" s="24">
        <f t="shared" si="0"/>
        <v>0</v>
      </c>
      <c r="N5" s="25">
        <f>SUM(D5:M5)</f>
        <v>1244780</v>
      </c>
      <c r="O5" s="30">
        <f t="shared" ref="O5:O27" si="1">(N5/O$29)</f>
        <v>378.00789553598543</v>
      </c>
      <c r="P5" s="6"/>
    </row>
    <row r="6" spans="1:133">
      <c r="A6" s="12"/>
      <c r="B6" s="42">
        <v>511</v>
      </c>
      <c r="C6" s="19" t="s">
        <v>19</v>
      </c>
      <c r="D6" s="43">
        <v>95713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95713</v>
      </c>
      <c r="O6" s="44">
        <f t="shared" si="1"/>
        <v>29.065593683571212</v>
      </c>
      <c r="P6" s="9"/>
    </row>
    <row r="7" spans="1:133">
      <c r="A7" s="12"/>
      <c r="B7" s="42">
        <v>512</v>
      </c>
      <c r="C7" s="19" t="s">
        <v>20</v>
      </c>
      <c r="D7" s="43">
        <v>145293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145293</v>
      </c>
      <c r="O7" s="44">
        <f t="shared" si="1"/>
        <v>44.121773458852111</v>
      </c>
      <c r="P7" s="9"/>
    </row>
    <row r="8" spans="1:133">
      <c r="A8" s="12"/>
      <c r="B8" s="42">
        <v>513</v>
      </c>
      <c r="C8" s="19" t="s">
        <v>21</v>
      </c>
      <c r="D8" s="43">
        <v>104704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104704</v>
      </c>
      <c r="O8" s="44">
        <f t="shared" si="1"/>
        <v>31.795930762222898</v>
      </c>
      <c r="P8" s="9"/>
    </row>
    <row r="9" spans="1:133">
      <c r="A9" s="12"/>
      <c r="B9" s="42">
        <v>514</v>
      </c>
      <c r="C9" s="19" t="s">
        <v>22</v>
      </c>
      <c r="D9" s="43">
        <v>69730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69730</v>
      </c>
      <c r="O9" s="44">
        <f t="shared" si="1"/>
        <v>21.175220163984211</v>
      </c>
      <c r="P9" s="9"/>
    </row>
    <row r="10" spans="1:133">
      <c r="A10" s="12"/>
      <c r="B10" s="42">
        <v>515</v>
      </c>
      <c r="C10" s="19" t="s">
        <v>23</v>
      </c>
      <c r="D10" s="43">
        <v>13503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13503</v>
      </c>
      <c r="O10" s="44">
        <f t="shared" si="1"/>
        <v>4.1005162465836626</v>
      </c>
      <c r="P10" s="9"/>
    </row>
    <row r="11" spans="1:133">
      <c r="A11" s="12"/>
      <c r="B11" s="42">
        <v>517</v>
      </c>
      <c r="C11" s="19" t="s">
        <v>24</v>
      </c>
      <c r="D11" s="43">
        <v>98507</v>
      </c>
      <c r="E11" s="43">
        <v>0</v>
      </c>
      <c r="F11" s="43">
        <v>215329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313836</v>
      </c>
      <c r="O11" s="44">
        <f t="shared" si="1"/>
        <v>95.303978135438811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330246</v>
      </c>
      <c r="L12" s="43">
        <v>0</v>
      </c>
      <c r="M12" s="43">
        <v>0</v>
      </c>
      <c r="N12" s="43">
        <f t="shared" si="2"/>
        <v>330246</v>
      </c>
      <c r="O12" s="44">
        <f t="shared" si="1"/>
        <v>100.28727604008503</v>
      </c>
      <c r="P12" s="9"/>
    </row>
    <row r="13" spans="1:133">
      <c r="A13" s="12"/>
      <c r="B13" s="42">
        <v>519</v>
      </c>
      <c r="C13" s="19" t="s">
        <v>26</v>
      </c>
      <c r="D13" s="43">
        <v>171755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171755</v>
      </c>
      <c r="O13" s="44">
        <f t="shared" si="1"/>
        <v>52.157607045247495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876454</v>
      </c>
      <c r="E14" s="29">
        <f t="shared" si="3"/>
        <v>18333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894787</v>
      </c>
      <c r="O14" s="41">
        <f t="shared" si="1"/>
        <v>271.72395991497115</v>
      </c>
      <c r="P14" s="10"/>
    </row>
    <row r="15" spans="1:133">
      <c r="A15" s="12"/>
      <c r="B15" s="42">
        <v>521</v>
      </c>
      <c r="C15" s="19" t="s">
        <v>28</v>
      </c>
      <c r="D15" s="43">
        <v>739802</v>
      </c>
      <c r="E15" s="43">
        <v>18333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758135</v>
      </c>
      <c r="O15" s="44">
        <f t="shared" si="1"/>
        <v>230.22623747342848</v>
      </c>
      <c r="P15" s="9"/>
    </row>
    <row r="16" spans="1:133">
      <c r="A16" s="12"/>
      <c r="B16" s="42">
        <v>522</v>
      </c>
      <c r="C16" s="19" t="s">
        <v>29</v>
      </c>
      <c r="D16" s="43">
        <v>55950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55950</v>
      </c>
      <c r="O16" s="44">
        <f t="shared" si="1"/>
        <v>16.990586091709687</v>
      </c>
      <c r="P16" s="9"/>
    </row>
    <row r="17" spans="1:119">
      <c r="A17" s="12"/>
      <c r="B17" s="42">
        <v>524</v>
      </c>
      <c r="C17" s="19" t="s">
        <v>30</v>
      </c>
      <c r="D17" s="43">
        <v>80702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80702</v>
      </c>
      <c r="O17" s="44">
        <f t="shared" si="1"/>
        <v>24.50713634983298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39518</v>
      </c>
      <c r="F18" s="29">
        <f t="shared" si="5"/>
        <v>0</v>
      </c>
      <c r="G18" s="29">
        <f t="shared" si="5"/>
        <v>9822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49340</v>
      </c>
      <c r="O18" s="41">
        <f t="shared" si="1"/>
        <v>14.98329790464622</v>
      </c>
      <c r="P18" s="10"/>
    </row>
    <row r="19" spans="1:119">
      <c r="A19" s="12"/>
      <c r="B19" s="42">
        <v>539</v>
      </c>
      <c r="C19" s="19" t="s">
        <v>32</v>
      </c>
      <c r="D19" s="43">
        <v>0</v>
      </c>
      <c r="E19" s="43">
        <v>39518</v>
      </c>
      <c r="F19" s="43">
        <v>0</v>
      </c>
      <c r="G19" s="43">
        <v>9822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49340</v>
      </c>
      <c r="O19" s="44">
        <f t="shared" si="1"/>
        <v>14.98329790464622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269766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269766</v>
      </c>
      <c r="O20" s="41">
        <f t="shared" si="1"/>
        <v>81.921044640145766</v>
      </c>
      <c r="P20" s="10"/>
    </row>
    <row r="21" spans="1:119">
      <c r="A21" s="12"/>
      <c r="B21" s="42">
        <v>541</v>
      </c>
      <c r="C21" s="19" t="s">
        <v>34</v>
      </c>
      <c r="D21" s="43">
        <v>269766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269766</v>
      </c>
      <c r="O21" s="44">
        <f t="shared" si="1"/>
        <v>81.921044640145766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11511</v>
      </c>
      <c r="E22" s="29">
        <f t="shared" si="7"/>
        <v>2192</v>
      </c>
      <c r="F22" s="29">
        <f t="shared" si="7"/>
        <v>0</v>
      </c>
      <c r="G22" s="29">
        <f t="shared" si="7"/>
        <v>3175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16878</v>
      </c>
      <c r="O22" s="41">
        <f t="shared" si="1"/>
        <v>5.1254175523838441</v>
      </c>
      <c r="P22" s="9"/>
    </row>
    <row r="23" spans="1:119">
      <c r="A23" s="12"/>
      <c r="B23" s="42">
        <v>572</v>
      </c>
      <c r="C23" s="19" t="s">
        <v>36</v>
      </c>
      <c r="D23" s="43">
        <v>0</v>
      </c>
      <c r="E23" s="43">
        <v>2192</v>
      </c>
      <c r="F23" s="43">
        <v>0</v>
      </c>
      <c r="G23" s="43">
        <v>3175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5367</v>
      </c>
      <c r="O23" s="44">
        <f t="shared" si="1"/>
        <v>1.629820832068023</v>
      </c>
      <c r="P23" s="9"/>
    </row>
    <row r="24" spans="1:119">
      <c r="A24" s="12"/>
      <c r="B24" s="42">
        <v>574</v>
      </c>
      <c r="C24" s="19" t="s">
        <v>37</v>
      </c>
      <c r="D24" s="43">
        <v>11511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11511</v>
      </c>
      <c r="O24" s="44">
        <f t="shared" si="1"/>
        <v>3.4955967203158216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219985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219985</v>
      </c>
      <c r="O25" s="41">
        <f t="shared" si="1"/>
        <v>66.803826298208321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219985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219985</v>
      </c>
      <c r="O26" s="44">
        <f t="shared" si="1"/>
        <v>66.803826298208321</v>
      </c>
      <c r="P26" s="9"/>
    </row>
    <row r="27" spans="1:119" ht="16.5" thickBot="1">
      <c r="A27" s="13" t="s">
        <v>10</v>
      </c>
      <c r="B27" s="21"/>
      <c r="C27" s="20"/>
      <c r="D27" s="14">
        <f>SUM(D5,D14,D18,D20,D22,D25)</f>
        <v>2076921</v>
      </c>
      <c r="E27" s="14">
        <f t="shared" ref="E27:M27" si="9">SUM(E5,E14,E18,E20,E22,E25)</f>
        <v>60043</v>
      </c>
      <c r="F27" s="14">
        <f t="shared" si="9"/>
        <v>215329</v>
      </c>
      <c r="G27" s="14">
        <f t="shared" si="9"/>
        <v>12997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330246</v>
      </c>
      <c r="L27" s="14">
        <f t="shared" si="9"/>
        <v>0</v>
      </c>
      <c r="M27" s="14">
        <f t="shared" si="9"/>
        <v>0</v>
      </c>
      <c r="N27" s="14">
        <f t="shared" si="4"/>
        <v>2695536</v>
      </c>
      <c r="O27" s="35">
        <f t="shared" si="1"/>
        <v>818.56544184634072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40</v>
      </c>
      <c r="M29" s="90"/>
      <c r="N29" s="90"/>
      <c r="O29" s="39">
        <v>3293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618748</v>
      </c>
      <c r="E5" s="24">
        <f t="shared" si="0"/>
        <v>0</v>
      </c>
      <c r="F5" s="24">
        <f t="shared" si="0"/>
        <v>171388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269623</v>
      </c>
      <c r="L5" s="24">
        <f t="shared" si="0"/>
        <v>0</v>
      </c>
      <c r="M5" s="24">
        <f t="shared" si="0"/>
        <v>0</v>
      </c>
      <c r="N5" s="25">
        <f>SUM(D5:M5)</f>
        <v>1059759</v>
      </c>
      <c r="O5" s="30">
        <f t="shared" ref="O5:O27" si="1">(N5/O$29)</f>
        <v>320.26563916591113</v>
      </c>
      <c r="P5" s="6"/>
    </row>
    <row r="6" spans="1:133">
      <c r="A6" s="12"/>
      <c r="B6" s="42">
        <v>511</v>
      </c>
      <c r="C6" s="19" t="s">
        <v>19</v>
      </c>
      <c r="D6" s="43">
        <v>107568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107568</v>
      </c>
      <c r="O6" s="44">
        <f t="shared" si="1"/>
        <v>32.507706255666363</v>
      </c>
      <c r="P6" s="9"/>
    </row>
    <row r="7" spans="1:133">
      <c r="A7" s="12"/>
      <c r="B7" s="42">
        <v>512</v>
      </c>
      <c r="C7" s="19" t="s">
        <v>20</v>
      </c>
      <c r="D7" s="43">
        <v>138179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138179</v>
      </c>
      <c r="O7" s="44">
        <f t="shared" si="1"/>
        <v>41.758537322453911</v>
      </c>
      <c r="P7" s="9"/>
    </row>
    <row r="8" spans="1:133">
      <c r="A8" s="12"/>
      <c r="B8" s="42">
        <v>513</v>
      </c>
      <c r="C8" s="19" t="s">
        <v>21</v>
      </c>
      <c r="D8" s="43">
        <v>94487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94487</v>
      </c>
      <c r="O8" s="44">
        <f t="shared" si="1"/>
        <v>28.554548201873679</v>
      </c>
      <c r="P8" s="9"/>
    </row>
    <row r="9" spans="1:133">
      <c r="A9" s="12"/>
      <c r="B9" s="42">
        <v>514</v>
      </c>
      <c r="C9" s="19" t="s">
        <v>22</v>
      </c>
      <c r="D9" s="43">
        <v>98139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98139</v>
      </c>
      <c r="O9" s="44">
        <f t="shared" si="1"/>
        <v>29.658204895738894</v>
      </c>
      <c r="P9" s="9"/>
    </row>
    <row r="10" spans="1:133">
      <c r="A10" s="12"/>
      <c r="B10" s="42">
        <v>515</v>
      </c>
      <c r="C10" s="19" t="s">
        <v>23</v>
      </c>
      <c r="D10" s="43">
        <v>23947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23947</v>
      </c>
      <c r="O10" s="44">
        <f t="shared" si="1"/>
        <v>7.236929585977637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171388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171388</v>
      </c>
      <c r="O11" s="44">
        <f t="shared" si="1"/>
        <v>51.794499848896947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269623</v>
      </c>
      <c r="L12" s="43">
        <v>0</v>
      </c>
      <c r="M12" s="43">
        <v>0</v>
      </c>
      <c r="N12" s="43">
        <f t="shared" si="2"/>
        <v>269623</v>
      </c>
      <c r="O12" s="44">
        <f t="shared" si="1"/>
        <v>81.481716530673921</v>
      </c>
      <c r="P12" s="9"/>
    </row>
    <row r="13" spans="1:133">
      <c r="A13" s="12"/>
      <c r="B13" s="42">
        <v>519</v>
      </c>
      <c r="C13" s="19" t="s">
        <v>26</v>
      </c>
      <c r="D13" s="43">
        <v>156428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156428</v>
      </c>
      <c r="O13" s="44">
        <f t="shared" si="1"/>
        <v>47.273496524629799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1000847</v>
      </c>
      <c r="E14" s="29">
        <f t="shared" si="3"/>
        <v>27879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1028726</v>
      </c>
      <c r="O14" s="41">
        <f t="shared" si="1"/>
        <v>310.88727712299789</v>
      </c>
      <c r="P14" s="10"/>
    </row>
    <row r="15" spans="1:133">
      <c r="A15" s="12"/>
      <c r="B15" s="42">
        <v>521</v>
      </c>
      <c r="C15" s="19" t="s">
        <v>28</v>
      </c>
      <c r="D15" s="43">
        <v>767532</v>
      </c>
      <c r="E15" s="43">
        <v>27879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795411</v>
      </c>
      <c r="O15" s="44">
        <f t="shared" si="1"/>
        <v>240.37805983680872</v>
      </c>
      <c r="P15" s="9"/>
    </row>
    <row r="16" spans="1:133">
      <c r="A16" s="12"/>
      <c r="B16" s="42">
        <v>522</v>
      </c>
      <c r="C16" s="19" t="s">
        <v>29</v>
      </c>
      <c r="D16" s="43">
        <v>148448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148448</v>
      </c>
      <c r="O16" s="44">
        <f t="shared" si="1"/>
        <v>44.861891810214566</v>
      </c>
      <c r="P16" s="9"/>
    </row>
    <row r="17" spans="1:119">
      <c r="A17" s="12"/>
      <c r="B17" s="42">
        <v>524</v>
      </c>
      <c r="C17" s="19" t="s">
        <v>30</v>
      </c>
      <c r="D17" s="43">
        <v>84867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84867</v>
      </c>
      <c r="O17" s="44">
        <f t="shared" si="1"/>
        <v>25.647325475974615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0</v>
      </c>
      <c r="E18" s="29">
        <f t="shared" si="5"/>
        <v>75759</v>
      </c>
      <c r="F18" s="29">
        <f t="shared" si="5"/>
        <v>0</v>
      </c>
      <c r="G18" s="29">
        <f t="shared" si="5"/>
        <v>24160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99919</v>
      </c>
      <c r="O18" s="41">
        <f t="shared" si="1"/>
        <v>30.19613176186159</v>
      </c>
      <c r="P18" s="10"/>
    </row>
    <row r="19" spans="1:119">
      <c r="A19" s="12"/>
      <c r="B19" s="42">
        <v>538</v>
      </c>
      <c r="C19" s="19" t="s">
        <v>53</v>
      </c>
      <c r="D19" s="43">
        <v>0</v>
      </c>
      <c r="E19" s="43">
        <v>73755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73755</v>
      </c>
      <c r="O19" s="44">
        <f t="shared" si="1"/>
        <v>22.28921124206709</v>
      </c>
      <c r="P19" s="9"/>
    </row>
    <row r="20" spans="1:119">
      <c r="A20" s="12"/>
      <c r="B20" s="42">
        <v>539</v>
      </c>
      <c r="C20" s="19" t="s">
        <v>32</v>
      </c>
      <c r="D20" s="43">
        <v>0</v>
      </c>
      <c r="E20" s="43">
        <v>2004</v>
      </c>
      <c r="F20" s="43">
        <v>0</v>
      </c>
      <c r="G20" s="43">
        <v>24160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26164</v>
      </c>
      <c r="O20" s="44">
        <f t="shared" si="1"/>
        <v>7.9069205197945003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284399</v>
      </c>
      <c r="E21" s="29">
        <f t="shared" si="6"/>
        <v>79373</v>
      </c>
      <c r="F21" s="29">
        <f t="shared" si="6"/>
        <v>0</v>
      </c>
      <c r="G21" s="29">
        <f t="shared" si="6"/>
        <v>97080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460852</v>
      </c>
      <c r="O21" s="41">
        <f t="shared" si="1"/>
        <v>139.27228770021154</v>
      </c>
      <c r="P21" s="10"/>
    </row>
    <row r="22" spans="1:119">
      <c r="A22" s="12"/>
      <c r="B22" s="42">
        <v>541</v>
      </c>
      <c r="C22" s="19" t="s">
        <v>34</v>
      </c>
      <c r="D22" s="43">
        <v>284399</v>
      </c>
      <c r="E22" s="43">
        <v>79373</v>
      </c>
      <c r="F22" s="43">
        <v>0</v>
      </c>
      <c r="G22" s="43">
        <v>97080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460852</v>
      </c>
      <c r="O22" s="44">
        <f t="shared" si="1"/>
        <v>139.27228770021154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10900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10900</v>
      </c>
      <c r="O23" s="41">
        <f t="shared" si="1"/>
        <v>3.2940465397401026</v>
      </c>
      <c r="P23" s="9"/>
    </row>
    <row r="24" spans="1:119">
      <c r="A24" s="12"/>
      <c r="B24" s="42">
        <v>572</v>
      </c>
      <c r="C24" s="19" t="s">
        <v>36</v>
      </c>
      <c r="D24" s="43">
        <v>10900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10900</v>
      </c>
      <c r="O24" s="44">
        <f t="shared" si="1"/>
        <v>3.2940465397401026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194524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194524</v>
      </c>
      <c r="O25" s="41">
        <f t="shared" si="1"/>
        <v>58.786340284073738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194524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194524</v>
      </c>
      <c r="O26" s="44">
        <f t="shared" si="1"/>
        <v>58.786340284073738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2109418</v>
      </c>
      <c r="E27" s="14">
        <f t="shared" ref="E27:M27" si="9">SUM(E5,E14,E18,E21,E23,E25)</f>
        <v>183011</v>
      </c>
      <c r="F27" s="14">
        <f t="shared" si="9"/>
        <v>171388</v>
      </c>
      <c r="G27" s="14">
        <f t="shared" si="9"/>
        <v>121240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269623</v>
      </c>
      <c r="L27" s="14">
        <f t="shared" si="9"/>
        <v>0</v>
      </c>
      <c r="M27" s="14">
        <f t="shared" si="9"/>
        <v>0</v>
      </c>
      <c r="N27" s="14">
        <f t="shared" si="4"/>
        <v>2854680</v>
      </c>
      <c r="O27" s="35">
        <f t="shared" si="1"/>
        <v>862.70172257479601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54</v>
      </c>
      <c r="M29" s="90"/>
      <c r="N29" s="90"/>
      <c r="O29" s="39">
        <v>3309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612631</v>
      </c>
      <c r="E5" s="24">
        <f t="shared" si="0"/>
        <v>0</v>
      </c>
      <c r="F5" s="24">
        <f t="shared" si="0"/>
        <v>178728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278997</v>
      </c>
      <c r="L5" s="24">
        <f t="shared" si="0"/>
        <v>0</v>
      </c>
      <c r="M5" s="24">
        <f t="shared" si="0"/>
        <v>0</v>
      </c>
      <c r="N5" s="25">
        <f>SUM(D5:M5)</f>
        <v>1070356</v>
      </c>
      <c r="O5" s="30">
        <f t="shared" ref="O5:O24" si="1">(N5/O$26)</f>
        <v>317.70733155238941</v>
      </c>
      <c r="P5" s="6"/>
    </row>
    <row r="6" spans="1:133">
      <c r="A6" s="12"/>
      <c r="B6" s="42">
        <v>511</v>
      </c>
      <c r="C6" s="19" t="s">
        <v>19</v>
      </c>
      <c r="D6" s="43">
        <v>109706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109706</v>
      </c>
      <c r="O6" s="44">
        <f t="shared" si="1"/>
        <v>32.563371920451175</v>
      </c>
      <c r="P6" s="9"/>
    </row>
    <row r="7" spans="1:133">
      <c r="A7" s="12"/>
      <c r="B7" s="42">
        <v>512</v>
      </c>
      <c r="C7" s="19" t="s">
        <v>20</v>
      </c>
      <c r="D7" s="43">
        <v>136171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136171</v>
      </c>
      <c r="O7" s="44">
        <f t="shared" si="1"/>
        <v>40.418818640546156</v>
      </c>
      <c r="P7" s="9"/>
    </row>
    <row r="8" spans="1:133">
      <c r="A8" s="12"/>
      <c r="B8" s="42">
        <v>513</v>
      </c>
      <c r="C8" s="19" t="s">
        <v>21</v>
      </c>
      <c r="D8" s="43">
        <v>92417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92417</v>
      </c>
      <c r="O8" s="44">
        <f t="shared" si="1"/>
        <v>27.431582071831404</v>
      </c>
      <c r="P8" s="9"/>
    </row>
    <row r="9" spans="1:133">
      <c r="A9" s="12"/>
      <c r="B9" s="42">
        <v>514</v>
      </c>
      <c r="C9" s="19" t="s">
        <v>22</v>
      </c>
      <c r="D9" s="43">
        <v>56648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56648</v>
      </c>
      <c r="O9" s="44">
        <f t="shared" si="1"/>
        <v>16.814485010388839</v>
      </c>
      <c r="P9" s="9"/>
    </row>
    <row r="10" spans="1:133">
      <c r="A10" s="12"/>
      <c r="B10" s="42">
        <v>515</v>
      </c>
      <c r="C10" s="19" t="s">
        <v>23</v>
      </c>
      <c r="D10" s="43">
        <v>59466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59466</v>
      </c>
      <c r="O10" s="44">
        <f t="shared" si="1"/>
        <v>17.65093499554764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178728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178728</v>
      </c>
      <c r="O11" s="44">
        <f t="shared" si="1"/>
        <v>53.050756901157612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278997</v>
      </c>
      <c r="L12" s="43">
        <v>0</v>
      </c>
      <c r="M12" s="43">
        <v>0</v>
      </c>
      <c r="N12" s="43">
        <f t="shared" si="2"/>
        <v>278997</v>
      </c>
      <c r="O12" s="44">
        <f t="shared" si="1"/>
        <v>82.813000890471955</v>
      </c>
      <c r="P12" s="9"/>
    </row>
    <row r="13" spans="1:133">
      <c r="A13" s="12"/>
      <c r="B13" s="42">
        <v>519</v>
      </c>
      <c r="C13" s="19" t="s">
        <v>26</v>
      </c>
      <c r="D13" s="43">
        <v>158223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158223</v>
      </c>
      <c r="O13" s="44">
        <f t="shared" si="1"/>
        <v>46.964381121994656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1430782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10468</v>
      </c>
      <c r="M14" s="29">
        <f t="shared" si="3"/>
        <v>0</v>
      </c>
      <c r="N14" s="40">
        <f t="shared" ref="N14:N24" si="4">SUM(D14:M14)</f>
        <v>1441250</v>
      </c>
      <c r="O14" s="41">
        <f t="shared" si="1"/>
        <v>427.7975660433363</v>
      </c>
      <c r="P14" s="10"/>
    </row>
    <row r="15" spans="1:133">
      <c r="A15" s="12"/>
      <c r="B15" s="42">
        <v>521</v>
      </c>
      <c r="C15" s="19" t="s">
        <v>28</v>
      </c>
      <c r="D15" s="43">
        <v>743322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10468</v>
      </c>
      <c r="M15" s="43">
        <v>0</v>
      </c>
      <c r="N15" s="43">
        <f t="shared" si="4"/>
        <v>753790</v>
      </c>
      <c r="O15" s="44">
        <f t="shared" si="1"/>
        <v>223.74295043039479</v>
      </c>
      <c r="P15" s="9"/>
    </row>
    <row r="16" spans="1:133">
      <c r="A16" s="12"/>
      <c r="B16" s="42">
        <v>522</v>
      </c>
      <c r="C16" s="19" t="s">
        <v>29</v>
      </c>
      <c r="D16" s="43">
        <v>623602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623602</v>
      </c>
      <c r="O16" s="44">
        <f t="shared" si="1"/>
        <v>185.10002968239834</v>
      </c>
      <c r="P16" s="9"/>
    </row>
    <row r="17" spans="1:119">
      <c r="A17" s="12"/>
      <c r="B17" s="42">
        <v>524</v>
      </c>
      <c r="C17" s="19" t="s">
        <v>30</v>
      </c>
      <c r="D17" s="43">
        <v>63858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63858</v>
      </c>
      <c r="O17" s="44">
        <f t="shared" si="1"/>
        <v>18.954585930543189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311310</v>
      </c>
      <c r="E18" s="29">
        <f t="shared" si="5"/>
        <v>98279</v>
      </c>
      <c r="F18" s="29">
        <f t="shared" si="5"/>
        <v>0</v>
      </c>
      <c r="G18" s="29">
        <f t="shared" si="5"/>
        <v>94718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4"/>
        <v>504307</v>
      </c>
      <c r="O18" s="41">
        <f t="shared" si="1"/>
        <v>149.6904125853369</v>
      </c>
      <c r="P18" s="10"/>
    </row>
    <row r="19" spans="1:119">
      <c r="A19" s="12"/>
      <c r="B19" s="42">
        <v>541</v>
      </c>
      <c r="C19" s="19" t="s">
        <v>34</v>
      </c>
      <c r="D19" s="43">
        <v>311310</v>
      </c>
      <c r="E19" s="43">
        <v>98279</v>
      </c>
      <c r="F19" s="43">
        <v>0</v>
      </c>
      <c r="G19" s="43">
        <v>94718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504307</v>
      </c>
      <c r="O19" s="44">
        <f t="shared" si="1"/>
        <v>149.6904125853369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118214</v>
      </c>
      <c r="E20" s="29">
        <f t="shared" si="6"/>
        <v>16058</v>
      </c>
      <c r="F20" s="29">
        <f t="shared" si="6"/>
        <v>0</v>
      </c>
      <c r="G20" s="29">
        <f t="shared" si="6"/>
        <v>8694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142966</v>
      </c>
      <c r="O20" s="41">
        <f t="shared" si="1"/>
        <v>42.435737607598696</v>
      </c>
      <c r="P20" s="9"/>
    </row>
    <row r="21" spans="1:119">
      <c r="A21" s="12"/>
      <c r="B21" s="42">
        <v>572</v>
      </c>
      <c r="C21" s="19" t="s">
        <v>36</v>
      </c>
      <c r="D21" s="43">
        <v>118214</v>
      </c>
      <c r="E21" s="43">
        <v>16058</v>
      </c>
      <c r="F21" s="43">
        <v>0</v>
      </c>
      <c r="G21" s="43">
        <v>8694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142966</v>
      </c>
      <c r="O21" s="44">
        <f t="shared" si="1"/>
        <v>42.435737607598696</v>
      </c>
      <c r="P21" s="9"/>
    </row>
    <row r="22" spans="1:119" ht="15.75">
      <c r="A22" s="26" t="s">
        <v>39</v>
      </c>
      <c r="B22" s="27"/>
      <c r="C22" s="28"/>
      <c r="D22" s="29">
        <f t="shared" ref="D22:M22" si="7">SUM(D23:D23)</f>
        <v>191026</v>
      </c>
      <c r="E22" s="29">
        <f t="shared" si="7"/>
        <v>13117</v>
      </c>
      <c r="F22" s="29">
        <f t="shared" si="7"/>
        <v>0</v>
      </c>
      <c r="G22" s="29">
        <f t="shared" si="7"/>
        <v>103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204246</v>
      </c>
      <c r="O22" s="41">
        <f t="shared" si="1"/>
        <v>60.625111308993766</v>
      </c>
      <c r="P22" s="9"/>
    </row>
    <row r="23" spans="1:119" ht="15.75" thickBot="1">
      <c r="A23" s="12"/>
      <c r="B23" s="42">
        <v>581</v>
      </c>
      <c r="C23" s="19" t="s">
        <v>38</v>
      </c>
      <c r="D23" s="43">
        <v>191026</v>
      </c>
      <c r="E23" s="43">
        <v>13117</v>
      </c>
      <c r="F23" s="43">
        <v>0</v>
      </c>
      <c r="G23" s="43">
        <v>103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204246</v>
      </c>
      <c r="O23" s="44">
        <f t="shared" si="1"/>
        <v>60.625111308993766</v>
      </c>
      <c r="P23" s="9"/>
    </row>
    <row r="24" spans="1:119" ht="16.5" thickBot="1">
      <c r="A24" s="13" t="s">
        <v>10</v>
      </c>
      <c r="B24" s="21"/>
      <c r="C24" s="20"/>
      <c r="D24" s="14">
        <f>SUM(D5,D14,D18,D20,D22)</f>
        <v>2663963</v>
      </c>
      <c r="E24" s="14">
        <f t="shared" ref="E24:M24" si="8">SUM(E5,E14,E18,E20,E22)</f>
        <v>127454</v>
      </c>
      <c r="F24" s="14">
        <f t="shared" si="8"/>
        <v>178728</v>
      </c>
      <c r="G24" s="14">
        <f t="shared" si="8"/>
        <v>103515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278997</v>
      </c>
      <c r="L24" s="14">
        <f t="shared" si="8"/>
        <v>10468</v>
      </c>
      <c r="M24" s="14">
        <f t="shared" si="8"/>
        <v>0</v>
      </c>
      <c r="N24" s="14">
        <f t="shared" si="4"/>
        <v>3363125</v>
      </c>
      <c r="O24" s="35">
        <f t="shared" si="1"/>
        <v>998.25615909765509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66</v>
      </c>
      <c r="M26" s="90"/>
      <c r="N26" s="90"/>
      <c r="O26" s="39">
        <v>3369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1073451</v>
      </c>
      <c r="E5" s="24">
        <f t="shared" si="0"/>
        <v>0</v>
      </c>
      <c r="F5" s="24">
        <f t="shared" si="0"/>
        <v>395992</v>
      </c>
      <c r="G5" s="24">
        <f t="shared" si="0"/>
        <v>88812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1558255</v>
      </c>
      <c r="P5" s="30">
        <f t="shared" ref="P5:P24" si="1">(O5/P$26)</f>
        <v>481.38863144887239</v>
      </c>
      <c r="Q5" s="6"/>
    </row>
    <row r="6" spans="1:134">
      <c r="A6" s="12"/>
      <c r="B6" s="42">
        <v>511</v>
      </c>
      <c r="C6" s="19" t="s">
        <v>19</v>
      </c>
      <c r="D6" s="43">
        <v>117986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117986</v>
      </c>
      <c r="P6" s="44">
        <f t="shared" si="1"/>
        <v>36.449181340747607</v>
      </c>
      <c r="Q6" s="9"/>
    </row>
    <row r="7" spans="1:134">
      <c r="A7" s="12"/>
      <c r="B7" s="42">
        <v>512</v>
      </c>
      <c r="C7" s="19" t="s">
        <v>20</v>
      </c>
      <c r="D7" s="43">
        <v>140254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140254</v>
      </c>
      <c r="P7" s="44">
        <f t="shared" si="1"/>
        <v>43.328390485016989</v>
      </c>
      <c r="Q7" s="9"/>
    </row>
    <row r="8" spans="1:134">
      <c r="A8" s="12"/>
      <c r="B8" s="42">
        <v>513</v>
      </c>
      <c r="C8" s="19" t="s">
        <v>21</v>
      </c>
      <c r="D8" s="43">
        <v>160352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160352</v>
      </c>
      <c r="P8" s="44">
        <f t="shared" si="1"/>
        <v>49.537225826382453</v>
      </c>
      <c r="Q8" s="9"/>
    </row>
    <row r="9" spans="1:134">
      <c r="A9" s="12"/>
      <c r="B9" s="42">
        <v>514</v>
      </c>
      <c r="C9" s="19" t="s">
        <v>22</v>
      </c>
      <c r="D9" s="43">
        <v>117706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117706</v>
      </c>
      <c r="P9" s="44">
        <f t="shared" si="1"/>
        <v>36.362681495211618</v>
      </c>
      <c r="Q9" s="9"/>
    </row>
    <row r="10" spans="1:134">
      <c r="A10" s="12"/>
      <c r="B10" s="42">
        <v>515</v>
      </c>
      <c r="C10" s="19" t="s">
        <v>23</v>
      </c>
      <c r="D10" s="43">
        <v>12156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12156</v>
      </c>
      <c r="P10" s="44">
        <f t="shared" si="1"/>
        <v>3.7553290083410564</v>
      </c>
      <c r="Q10" s="9"/>
    </row>
    <row r="11" spans="1:134">
      <c r="A11" s="12"/>
      <c r="B11" s="42">
        <v>517</v>
      </c>
      <c r="C11" s="19" t="s">
        <v>24</v>
      </c>
      <c r="D11" s="43">
        <v>33000</v>
      </c>
      <c r="E11" s="43">
        <v>0</v>
      </c>
      <c r="F11" s="43">
        <v>395992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428992</v>
      </c>
      <c r="P11" s="44">
        <f t="shared" si="1"/>
        <v>132.52764905776954</v>
      </c>
      <c r="Q11" s="9"/>
    </row>
    <row r="12" spans="1:134">
      <c r="A12" s="12"/>
      <c r="B12" s="42">
        <v>519</v>
      </c>
      <c r="C12" s="19" t="s">
        <v>26</v>
      </c>
      <c r="D12" s="43">
        <v>491997</v>
      </c>
      <c r="E12" s="43">
        <v>0</v>
      </c>
      <c r="F12" s="43">
        <v>0</v>
      </c>
      <c r="G12" s="43">
        <v>88812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580809</v>
      </c>
      <c r="P12" s="44">
        <f t="shared" si="1"/>
        <v>179.42817423540316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1727216</v>
      </c>
      <c r="E13" s="29">
        <f t="shared" si="3"/>
        <v>3637</v>
      </c>
      <c r="F13" s="29">
        <f t="shared" si="3"/>
        <v>0</v>
      </c>
      <c r="G13" s="29">
        <f t="shared" si="3"/>
        <v>21025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297682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2049560</v>
      </c>
      <c r="P13" s="41">
        <f t="shared" si="1"/>
        <v>633.1665122026568</v>
      </c>
      <c r="Q13" s="10"/>
    </row>
    <row r="14" spans="1:134">
      <c r="A14" s="12"/>
      <c r="B14" s="42">
        <v>521</v>
      </c>
      <c r="C14" s="19" t="s">
        <v>28</v>
      </c>
      <c r="D14" s="43">
        <v>1212693</v>
      </c>
      <c r="E14" s="43">
        <v>3637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297682</v>
      </c>
      <c r="L14" s="43">
        <v>0</v>
      </c>
      <c r="M14" s="43">
        <v>0</v>
      </c>
      <c r="N14" s="43">
        <v>0</v>
      </c>
      <c r="O14" s="43">
        <f>SUM(D14:N14)</f>
        <v>1514012</v>
      </c>
      <c r="P14" s="44">
        <f t="shared" si="1"/>
        <v>467.72072907012665</v>
      </c>
      <c r="Q14" s="9"/>
    </row>
    <row r="15" spans="1:134">
      <c r="A15" s="12"/>
      <c r="B15" s="42">
        <v>522</v>
      </c>
      <c r="C15" s="19" t="s">
        <v>29</v>
      </c>
      <c r="D15" s="43">
        <v>258202</v>
      </c>
      <c r="E15" s="43">
        <v>0</v>
      </c>
      <c r="F15" s="43">
        <v>0</v>
      </c>
      <c r="G15" s="43">
        <v>21025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279227</v>
      </c>
      <c r="P15" s="44">
        <f t="shared" si="1"/>
        <v>86.261044176706832</v>
      </c>
      <c r="Q15" s="9"/>
    </row>
    <row r="16" spans="1:134">
      <c r="A16" s="12"/>
      <c r="B16" s="42">
        <v>524</v>
      </c>
      <c r="C16" s="19" t="s">
        <v>30</v>
      </c>
      <c r="D16" s="43">
        <v>239317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239317</v>
      </c>
      <c r="P16" s="44">
        <f t="shared" si="1"/>
        <v>73.931726907630519</v>
      </c>
      <c r="Q16" s="9"/>
    </row>
    <row r="17" spans="1:120">
      <c r="A17" s="12"/>
      <c r="B17" s="42">
        <v>529</v>
      </c>
      <c r="C17" s="19" t="s">
        <v>48</v>
      </c>
      <c r="D17" s="43">
        <v>17004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17004</v>
      </c>
      <c r="P17" s="44">
        <f t="shared" si="1"/>
        <v>5.2530120481927707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388258</v>
      </c>
      <c r="E18" s="29">
        <f t="shared" si="5"/>
        <v>91749</v>
      </c>
      <c r="F18" s="29">
        <f t="shared" si="5"/>
        <v>0</v>
      </c>
      <c r="G18" s="29">
        <f t="shared" si="5"/>
        <v>301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480308</v>
      </c>
      <c r="P18" s="41">
        <f t="shared" si="1"/>
        <v>148.38059932035836</v>
      </c>
      <c r="Q18" s="10"/>
    </row>
    <row r="19" spans="1:120">
      <c r="A19" s="12"/>
      <c r="B19" s="42">
        <v>539</v>
      </c>
      <c r="C19" s="19" t="s">
        <v>32</v>
      </c>
      <c r="D19" s="43">
        <v>388258</v>
      </c>
      <c r="E19" s="43">
        <v>91749</v>
      </c>
      <c r="F19" s="43">
        <v>0</v>
      </c>
      <c r="G19" s="43">
        <v>301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1" si="6">SUM(D19:N19)</f>
        <v>480308</v>
      </c>
      <c r="P19" s="44">
        <f t="shared" si="1"/>
        <v>148.38059932035836</v>
      </c>
      <c r="Q19" s="9"/>
    </row>
    <row r="20" spans="1:120" ht="15.75">
      <c r="A20" s="26" t="s">
        <v>35</v>
      </c>
      <c r="B20" s="27"/>
      <c r="C20" s="28"/>
      <c r="D20" s="29">
        <f t="shared" ref="D20:N20" si="7">SUM(D21:D21)</f>
        <v>31490</v>
      </c>
      <c r="E20" s="29">
        <f t="shared" si="7"/>
        <v>66508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>SUM(D20:N20)</f>
        <v>97998</v>
      </c>
      <c r="P20" s="41">
        <f t="shared" si="1"/>
        <v>30.274328081556998</v>
      </c>
      <c r="Q20" s="9"/>
    </row>
    <row r="21" spans="1:120">
      <c r="A21" s="12"/>
      <c r="B21" s="42">
        <v>572</v>
      </c>
      <c r="C21" s="19" t="s">
        <v>36</v>
      </c>
      <c r="D21" s="43">
        <v>31490</v>
      </c>
      <c r="E21" s="43">
        <v>66508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97998</v>
      </c>
      <c r="P21" s="44">
        <f t="shared" si="1"/>
        <v>30.274328081556998</v>
      </c>
      <c r="Q21" s="9"/>
    </row>
    <row r="22" spans="1:120" ht="15.75">
      <c r="A22" s="26" t="s">
        <v>39</v>
      </c>
      <c r="B22" s="27"/>
      <c r="C22" s="28"/>
      <c r="D22" s="29">
        <f t="shared" ref="D22:N22" si="8">SUM(D23:D23)</f>
        <v>654039</v>
      </c>
      <c r="E22" s="29">
        <f t="shared" si="8"/>
        <v>0</v>
      </c>
      <c r="F22" s="29">
        <f t="shared" si="8"/>
        <v>1120</v>
      </c>
      <c r="G22" s="29">
        <f t="shared" si="8"/>
        <v>1088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656247</v>
      </c>
      <c r="P22" s="41">
        <f t="shared" si="1"/>
        <v>202.7330861909175</v>
      </c>
      <c r="Q22" s="9"/>
    </row>
    <row r="23" spans="1:120" ht="15.75" thickBot="1">
      <c r="A23" s="12"/>
      <c r="B23" s="42">
        <v>581</v>
      </c>
      <c r="C23" s="19" t="s">
        <v>84</v>
      </c>
      <c r="D23" s="43">
        <v>654039</v>
      </c>
      <c r="E23" s="43">
        <v>0</v>
      </c>
      <c r="F23" s="43">
        <v>1120</v>
      </c>
      <c r="G23" s="43">
        <v>1088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656247</v>
      </c>
      <c r="P23" s="44">
        <f t="shared" si="1"/>
        <v>202.7330861909175</v>
      </c>
      <c r="Q23" s="9"/>
    </row>
    <row r="24" spans="1:120" ht="16.5" thickBot="1">
      <c r="A24" s="13" t="s">
        <v>10</v>
      </c>
      <c r="B24" s="21"/>
      <c r="C24" s="20"/>
      <c r="D24" s="14">
        <f>SUM(D5,D13,D18,D20,D22)</f>
        <v>3874454</v>
      </c>
      <c r="E24" s="14">
        <f t="shared" ref="E24:N24" si="9">SUM(E5,E13,E18,E20,E22)</f>
        <v>161894</v>
      </c>
      <c r="F24" s="14">
        <f t="shared" si="9"/>
        <v>397112</v>
      </c>
      <c r="G24" s="14">
        <f t="shared" si="9"/>
        <v>111226</v>
      </c>
      <c r="H24" s="14">
        <f t="shared" si="9"/>
        <v>0</v>
      </c>
      <c r="I24" s="14">
        <f t="shared" si="9"/>
        <v>0</v>
      </c>
      <c r="J24" s="14">
        <f t="shared" si="9"/>
        <v>0</v>
      </c>
      <c r="K24" s="14">
        <f t="shared" si="9"/>
        <v>297682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>SUM(D24:N24)</f>
        <v>4842368</v>
      </c>
      <c r="P24" s="35">
        <f t="shared" si="1"/>
        <v>1495.9431572443621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90" t="s">
        <v>87</v>
      </c>
      <c r="N26" s="90"/>
      <c r="O26" s="90"/>
      <c r="P26" s="39">
        <v>3237</v>
      </c>
    </row>
    <row r="27" spans="1:120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3"/>
    </row>
    <row r="28" spans="1:120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928337</v>
      </c>
      <c r="E5" s="24">
        <f t="shared" si="0"/>
        <v>0</v>
      </c>
      <c r="F5" s="24">
        <f t="shared" si="0"/>
        <v>395285</v>
      </c>
      <c r="G5" s="24">
        <f t="shared" si="0"/>
        <v>4675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1328297</v>
      </c>
      <c r="P5" s="30">
        <f t="shared" ref="P5:P26" si="1">(O5/P$28)</f>
        <v>410.47496909765141</v>
      </c>
      <c r="Q5" s="6"/>
    </row>
    <row r="6" spans="1:134">
      <c r="A6" s="12"/>
      <c r="B6" s="42">
        <v>511</v>
      </c>
      <c r="C6" s="19" t="s">
        <v>19</v>
      </c>
      <c r="D6" s="43">
        <v>109029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109029</v>
      </c>
      <c r="P6" s="44">
        <f t="shared" si="1"/>
        <v>33.692521631644006</v>
      </c>
      <c r="Q6" s="9"/>
    </row>
    <row r="7" spans="1:134">
      <c r="A7" s="12"/>
      <c r="B7" s="42">
        <v>512</v>
      </c>
      <c r="C7" s="19" t="s">
        <v>20</v>
      </c>
      <c r="D7" s="43">
        <v>167457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167457</v>
      </c>
      <c r="P7" s="44">
        <f t="shared" si="1"/>
        <v>51.748145859085291</v>
      </c>
      <c r="Q7" s="9"/>
    </row>
    <row r="8" spans="1:134">
      <c r="A8" s="12"/>
      <c r="B8" s="42">
        <v>513</v>
      </c>
      <c r="C8" s="19" t="s">
        <v>21</v>
      </c>
      <c r="D8" s="43">
        <v>112435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112435</v>
      </c>
      <c r="P8" s="44">
        <f t="shared" si="1"/>
        <v>34.74505562422744</v>
      </c>
      <c r="Q8" s="9"/>
    </row>
    <row r="9" spans="1:134">
      <c r="A9" s="12"/>
      <c r="B9" s="42">
        <v>514</v>
      </c>
      <c r="C9" s="19" t="s">
        <v>22</v>
      </c>
      <c r="D9" s="43">
        <v>75749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75749</v>
      </c>
      <c r="P9" s="44">
        <f t="shared" si="1"/>
        <v>23.408220024721878</v>
      </c>
      <c r="Q9" s="9"/>
    </row>
    <row r="10" spans="1:134">
      <c r="A10" s="12"/>
      <c r="B10" s="42">
        <v>515</v>
      </c>
      <c r="C10" s="19" t="s">
        <v>23</v>
      </c>
      <c r="D10" s="43">
        <v>16398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16398</v>
      </c>
      <c r="P10" s="44">
        <f t="shared" si="1"/>
        <v>5.0673671199011121</v>
      </c>
      <c r="Q10" s="9"/>
    </row>
    <row r="11" spans="1:134">
      <c r="A11" s="12"/>
      <c r="B11" s="42">
        <v>517</v>
      </c>
      <c r="C11" s="19" t="s">
        <v>24</v>
      </c>
      <c r="D11" s="43">
        <v>48461</v>
      </c>
      <c r="E11" s="43">
        <v>0</v>
      </c>
      <c r="F11" s="43">
        <v>395285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443746</v>
      </c>
      <c r="P11" s="44">
        <f t="shared" si="1"/>
        <v>137.12793572311494</v>
      </c>
      <c r="Q11" s="9"/>
    </row>
    <row r="12" spans="1:134">
      <c r="A12" s="12"/>
      <c r="B12" s="42">
        <v>519</v>
      </c>
      <c r="C12" s="19" t="s">
        <v>26</v>
      </c>
      <c r="D12" s="43">
        <v>398808</v>
      </c>
      <c r="E12" s="43">
        <v>0</v>
      </c>
      <c r="F12" s="43">
        <v>0</v>
      </c>
      <c r="G12" s="43">
        <v>4675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403483</v>
      </c>
      <c r="P12" s="44">
        <f t="shared" si="1"/>
        <v>124.68572311495673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1615727</v>
      </c>
      <c r="E13" s="29">
        <f t="shared" si="3"/>
        <v>388</v>
      </c>
      <c r="F13" s="29">
        <f t="shared" si="3"/>
        <v>0</v>
      </c>
      <c r="G13" s="29">
        <f t="shared" si="3"/>
        <v>30435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295019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6" si="4">SUM(D13:N13)</f>
        <v>1941569</v>
      </c>
      <c r="P13" s="41">
        <f t="shared" si="1"/>
        <v>599.99042027194071</v>
      </c>
      <c r="Q13" s="10"/>
    </row>
    <row r="14" spans="1:134">
      <c r="A14" s="12"/>
      <c r="B14" s="42">
        <v>521</v>
      </c>
      <c r="C14" s="19" t="s">
        <v>28</v>
      </c>
      <c r="D14" s="43">
        <v>1209317</v>
      </c>
      <c r="E14" s="43">
        <v>388</v>
      </c>
      <c r="F14" s="43">
        <v>0</v>
      </c>
      <c r="G14" s="43">
        <v>19435</v>
      </c>
      <c r="H14" s="43">
        <v>0</v>
      </c>
      <c r="I14" s="43">
        <v>0</v>
      </c>
      <c r="J14" s="43">
        <v>0</v>
      </c>
      <c r="K14" s="43">
        <v>295019</v>
      </c>
      <c r="L14" s="43">
        <v>0</v>
      </c>
      <c r="M14" s="43">
        <v>0</v>
      </c>
      <c r="N14" s="43">
        <v>0</v>
      </c>
      <c r="O14" s="43">
        <f t="shared" si="4"/>
        <v>1524159</v>
      </c>
      <c r="P14" s="44">
        <f t="shared" si="1"/>
        <v>471.00092707045735</v>
      </c>
      <c r="Q14" s="9"/>
    </row>
    <row r="15" spans="1:134">
      <c r="A15" s="12"/>
      <c r="B15" s="42">
        <v>522</v>
      </c>
      <c r="C15" s="19" t="s">
        <v>29</v>
      </c>
      <c r="D15" s="43">
        <v>222256</v>
      </c>
      <c r="E15" s="43">
        <v>0</v>
      </c>
      <c r="F15" s="43">
        <v>0</v>
      </c>
      <c r="G15" s="43">
        <v>11000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233256</v>
      </c>
      <c r="P15" s="44">
        <f t="shared" si="1"/>
        <v>72.081582200247212</v>
      </c>
      <c r="Q15" s="9"/>
    </row>
    <row r="16" spans="1:134">
      <c r="A16" s="12"/>
      <c r="B16" s="42">
        <v>524</v>
      </c>
      <c r="C16" s="19" t="s">
        <v>30</v>
      </c>
      <c r="D16" s="43">
        <v>166995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166995</v>
      </c>
      <c r="P16" s="44">
        <f t="shared" si="1"/>
        <v>51.60537700865266</v>
      </c>
      <c r="Q16" s="9"/>
    </row>
    <row r="17" spans="1:120">
      <c r="A17" s="12"/>
      <c r="B17" s="42">
        <v>529</v>
      </c>
      <c r="C17" s="19" t="s">
        <v>48</v>
      </c>
      <c r="D17" s="43">
        <v>17159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17159</v>
      </c>
      <c r="P17" s="44">
        <f t="shared" si="1"/>
        <v>5.3025339925834363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291536</v>
      </c>
      <c r="E18" s="29">
        <f t="shared" si="5"/>
        <v>93669</v>
      </c>
      <c r="F18" s="29">
        <f t="shared" si="5"/>
        <v>0</v>
      </c>
      <c r="G18" s="29">
        <f t="shared" si="5"/>
        <v>281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385486</v>
      </c>
      <c r="P18" s="41">
        <f t="shared" si="1"/>
        <v>119.12422744128554</v>
      </c>
      <c r="Q18" s="10"/>
    </row>
    <row r="19" spans="1:120">
      <c r="A19" s="12"/>
      <c r="B19" s="42">
        <v>539</v>
      </c>
      <c r="C19" s="19" t="s">
        <v>32</v>
      </c>
      <c r="D19" s="43">
        <v>291536</v>
      </c>
      <c r="E19" s="43">
        <v>93669</v>
      </c>
      <c r="F19" s="43">
        <v>0</v>
      </c>
      <c r="G19" s="43">
        <v>281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385486</v>
      </c>
      <c r="P19" s="44">
        <f t="shared" si="1"/>
        <v>119.12422744128554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695239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695239</v>
      </c>
      <c r="P20" s="41">
        <f t="shared" si="1"/>
        <v>214.84517923362176</v>
      </c>
      <c r="Q20" s="10"/>
    </row>
    <row r="21" spans="1:120">
      <c r="A21" s="12"/>
      <c r="B21" s="42">
        <v>541</v>
      </c>
      <c r="C21" s="19" t="s">
        <v>34</v>
      </c>
      <c r="D21" s="43">
        <v>0</v>
      </c>
      <c r="E21" s="43">
        <v>0</v>
      </c>
      <c r="F21" s="43">
        <v>0</v>
      </c>
      <c r="G21" s="43">
        <v>695239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695239</v>
      </c>
      <c r="P21" s="44">
        <f t="shared" si="1"/>
        <v>214.84517923362176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SUM(D23:D23)</f>
        <v>72626</v>
      </c>
      <c r="E22" s="29">
        <f t="shared" si="7"/>
        <v>56611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129237</v>
      </c>
      <c r="P22" s="41">
        <f t="shared" si="1"/>
        <v>39.937268232385662</v>
      </c>
      <c r="Q22" s="9"/>
    </row>
    <row r="23" spans="1:120">
      <c r="A23" s="12"/>
      <c r="B23" s="42">
        <v>572</v>
      </c>
      <c r="C23" s="19" t="s">
        <v>36</v>
      </c>
      <c r="D23" s="43">
        <v>72626</v>
      </c>
      <c r="E23" s="43">
        <v>56611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129237</v>
      </c>
      <c r="P23" s="44">
        <f t="shared" si="1"/>
        <v>39.937268232385662</v>
      </c>
      <c r="Q23" s="9"/>
    </row>
    <row r="24" spans="1:120" ht="15.75">
      <c r="A24" s="26" t="s">
        <v>39</v>
      </c>
      <c r="B24" s="27"/>
      <c r="C24" s="28"/>
      <c r="D24" s="29">
        <f t="shared" ref="D24:N24" si="8">SUM(D25:D25)</f>
        <v>550715</v>
      </c>
      <c r="E24" s="29">
        <f t="shared" si="8"/>
        <v>51429</v>
      </c>
      <c r="F24" s="29">
        <f t="shared" si="8"/>
        <v>0</v>
      </c>
      <c r="G24" s="29">
        <f t="shared" si="8"/>
        <v>3000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605144</v>
      </c>
      <c r="P24" s="41">
        <f t="shared" si="1"/>
        <v>187.00370828182943</v>
      </c>
      <c r="Q24" s="9"/>
    </row>
    <row r="25" spans="1:120" ht="15.75" thickBot="1">
      <c r="A25" s="12"/>
      <c r="B25" s="42">
        <v>581</v>
      </c>
      <c r="C25" s="19" t="s">
        <v>84</v>
      </c>
      <c r="D25" s="43">
        <v>550715</v>
      </c>
      <c r="E25" s="43">
        <v>51429</v>
      </c>
      <c r="F25" s="43">
        <v>0</v>
      </c>
      <c r="G25" s="43">
        <v>3000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605144</v>
      </c>
      <c r="P25" s="44">
        <f t="shared" si="1"/>
        <v>187.00370828182943</v>
      </c>
      <c r="Q25" s="9"/>
    </row>
    <row r="26" spans="1:120" ht="16.5" thickBot="1">
      <c r="A26" s="13" t="s">
        <v>10</v>
      </c>
      <c r="B26" s="21"/>
      <c r="C26" s="20"/>
      <c r="D26" s="14">
        <f>SUM(D5,D13,D18,D20,D22,D24)</f>
        <v>3458941</v>
      </c>
      <c r="E26" s="14">
        <f t="shared" ref="E26:N26" si="9">SUM(E5,E13,E18,E20,E22,E24)</f>
        <v>202097</v>
      </c>
      <c r="F26" s="14">
        <f t="shared" si="9"/>
        <v>395285</v>
      </c>
      <c r="G26" s="14">
        <f t="shared" si="9"/>
        <v>733630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295019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4"/>
        <v>5084972</v>
      </c>
      <c r="P26" s="35">
        <f t="shared" si="1"/>
        <v>1571.3757725587145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85</v>
      </c>
      <c r="N28" s="90"/>
      <c r="O28" s="90"/>
      <c r="P28" s="39">
        <v>3236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1043355</v>
      </c>
      <c r="E5" s="24">
        <f t="shared" si="0"/>
        <v>0</v>
      </c>
      <c r="F5" s="24">
        <f t="shared" si="0"/>
        <v>393908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1437263</v>
      </c>
      <c r="O5" s="30">
        <f t="shared" ref="O5:O26" si="1">(N5/O$28)</f>
        <v>456.27396825396823</v>
      </c>
      <c r="P5" s="6"/>
    </row>
    <row r="6" spans="1:133">
      <c r="A6" s="12"/>
      <c r="B6" s="42">
        <v>511</v>
      </c>
      <c r="C6" s="19" t="s">
        <v>19</v>
      </c>
      <c r="D6" s="43">
        <v>131317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131317</v>
      </c>
      <c r="O6" s="44">
        <f t="shared" si="1"/>
        <v>41.687936507936506</v>
      </c>
      <c r="P6" s="9"/>
    </row>
    <row r="7" spans="1:133">
      <c r="A7" s="12"/>
      <c r="B7" s="42">
        <v>512</v>
      </c>
      <c r="C7" s="19" t="s">
        <v>20</v>
      </c>
      <c r="D7" s="43">
        <v>162571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162571</v>
      </c>
      <c r="O7" s="44">
        <f t="shared" si="1"/>
        <v>51.609841269841269</v>
      </c>
      <c r="P7" s="9"/>
    </row>
    <row r="8" spans="1:133">
      <c r="A8" s="12"/>
      <c r="B8" s="42">
        <v>513</v>
      </c>
      <c r="C8" s="19" t="s">
        <v>21</v>
      </c>
      <c r="D8" s="43">
        <v>107428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107428</v>
      </c>
      <c r="O8" s="44">
        <f t="shared" si="1"/>
        <v>34.104126984126985</v>
      </c>
      <c r="P8" s="9"/>
    </row>
    <row r="9" spans="1:133">
      <c r="A9" s="12"/>
      <c r="B9" s="42">
        <v>514</v>
      </c>
      <c r="C9" s="19" t="s">
        <v>22</v>
      </c>
      <c r="D9" s="43">
        <v>104853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104853</v>
      </c>
      <c r="O9" s="44">
        <f t="shared" si="1"/>
        <v>33.286666666666669</v>
      </c>
      <c r="P9" s="9"/>
    </row>
    <row r="10" spans="1:133">
      <c r="A10" s="12"/>
      <c r="B10" s="42">
        <v>515</v>
      </c>
      <c r="C10" s="19" t="s">
        <v>23</v>
      </c>
      <c r="D10" s="43">
        <v>61678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61678</v>
      </c>
      <c r="O10" s="44">
        <f t="shared" si="1"/>
        <v>19.58031746031746</v>
      </c>
      <c r="P10" s="9"/>
    </row>
    <row r="11" spans="1:133">
      <c r="A11" s="12"/>
      <c r="B11" s="42">
        <v>517</v>
      </c>
      <c r="C11" s="19" t="s">
        <v>24</v>
      </c>
      <c r="D11" s="43">
        <v>85176</v>
      </c>
      <c r="E11" s="43">
        <v>0</v>
      </c>
      <c r="F11" s="43">
        <v>393908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479084</v>
      </c>
      <c r="O11" s="44">
        <f t="shared" si="1"/>
        <v>152.09015873015872</v>
      </c>
      <c r="P11" s="9"/>
    </row>
    <row r="12" spans="1:133">
      <c r="A12" s="12"/>
      <c r="B12" s="42">
        <v>519</v>
      </c>
      <c r="C12" s="19" t="s">
        <v>56</v>
      </c>
      <c r="D12" s="43">
        <v>390332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390332</v>
      </c>
      <c r="O12" s="44">
        <f t="shared" si="1"/>
        <v>123.91492063492063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1623950</v>
      </c>
      <c r="E13" s="29">
        <f t="shared" si="3"/>
        <v>3933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294066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1921949</v>
      </c>
      <c r="O13" s="41">
        <f t="shared" si="1"/>
        <v>610.14253968253968</v>
      </c>
      <c r="P13" s="10"/>
    </row>
    <row r="14" spans="1:133">
      <c r="A14" s="12"/>
      <c r="B14" s="42">
        <v>521</v>
      </c>
      <c r="C14" s="19" t="s">
        <v>28</v>
      </c>
      <c r="D14" s="43">
        <v>1166290</v>
      </c>
      <c r="E14" s="43">
        <v>3933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294066</v>
      </c>
      <c r="L14" s="43">
        <v>0</v>
      </c>
      <c r="M14" s="43">
        <v>0</v>
      </c>
      <c r="N14" s="43">
        <f t="shared" si="4"/>
        <v>1464289</v>
      </c>
      <c r="O14" s="44">
        <f t="shared" si="1"/>
        <v>464.85365079365079</v>
      </c>
      <c r="P14" s="9"/>
    </row>
    <row r="15" spans="1:133">
      <c r="A15" s="12"/>
      <c r="B15" s="42">
        <v>522</v>
      </c>
      <c r="C15" s="19" t="s">
        <v>29</v>
      </c>
      <c r="D15" s="43">
        <v>254049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254049</v>
      </c>
      <c r="O15" s="44">
        <f t="shared" si="1"/>
        <v>80.650476190476184</v>
      </c>
      <c r="P15" s="9"/>
    </row>
    <row r="16" spans="1:133">
      <c r="A16" s="12"/>
      <c r="B16" s="42">
        <v>524</v>
      </c>
      <c r="C16" s="19" t="s">
        <v>30</v>
      </c>
      <c r="D16" s="43">
        <v>183709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183709</v>
      </c>
      <c r="O16" s="44">
        <f t="shared" si="1"/>
        <v>58.320317460317462</v>
      </c>
      <c r="P16" s="9"/>
    </row>
    <row r="17" spans="1:119">
      <c r="A17" s="12"/>
      <c r="B17" s="42">
        <v>529</v>
      </c>
      <c r="C17" s="19" t="s">
        <v>48</v>
      </c>
      <c r="D17" s="43">
        <v>19902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19902</v>
      </c>
      <c r="O17" s="44">
        <f t="shared" si="1"/>
        <v>6.3180952380952382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262472</v>
      </c>
      <c r="E18" s="29">
        <f t="shared" si="5"/>
        <v>23854</v>
      </c>
      <c r="F18" s="29">
        <f t="shared" si="5"/>
        <v>0</v>
      </c>
      <c r="G18" s="29">
        <f t="shared" si="5"/>
        <v>1028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287354</v>
      </c>
      <c r="O18" s="41">
        <f t="shared" si="1"/>
        <v>91.22349206349206</v>
      </c>
      <c r="P18" s="10"/>
    </row>
    <row r="19" spans="1:119">
      <c r="A19" s="12"/>
      <c r="B19" s="42">
        <v>539</v>
      </c>
      <c r="C19" s="19" t="s">
        <v>32</v>
      </c>
      <c r="D19" s="43">
        <v>262472</v>
      </c>
      <c r="E19" s="43">
        <v>23854</v>
      </c>
      <c r="F19" s="43">
        <v>0</v>
      </c>
      <c r="G19" s="43">
        <v>1028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287354</v>
      </c>
      <c r="O19" s="44">
        <f t="shared" si="1"/>
        <v>91.22349206349206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40952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40952</v>
      </c>
      <c r="O20" s="41">
        <f t="shared" si="1"/>
        <v>13.000634920634921</v>
      </c>
      <c r="P20" s="10"/>
    </row>
    <row r="21" spans="1:119">
      <c r="A21" s="12"/>
      <c r="B21" s="42">
        <v>541</v>
      </c>
      <c r="C21" s="19" t="s">
        <v>58</v>
      </c>
      <c r="D21" s="43">
        <v>40952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40952</v>
      </c>
      <c r="O21" s="44">
        <f t="shared" si="1"/>
        <v>13.000634920634921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5923</v>
      </c>
      <c r="E22" s="29">
        <f t="shared" si="7"/>
        <v>782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6705</v>
      </c>
      <c r="O22" s="41">
        <f t="shared" si="1"/>
        <v>2.1285714285714286</v>
      </c>
      <c r="P22" s="9"/>
    </row>
    <row r="23" spans="1:119">
      <c r="A23" s="12"/>
      <c r="B23" s="42">
        <v>572</v>
      </c>
      <c r="C23" s="19" t="s">
        <v>59</v>
      </c>
      <c r="D23" s="43">
        <v>5923</v>
      </c>
      <c r="E23" s="43">
        <v>782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6705</v>
      </c>
      <c r="O23" s="44">
        <f t="shared" si="1"/>
        <v>2.1285714285714286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116700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116700</v>
      </c>
      <c r="O24" s="41">
        <f t="shared" si="1"/>
        <v>37.047619047619051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116700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116700</v>
      </c>
      <c r="O25" s="44">
        <f t="shared" si="1"/>
        <v>37.047619047619051</v>
      </c>
      <c r="P25" s="9"/>
    </row>
    <row r="26" spans="1:119" ht="16.5" thickBot="1">
      <c r="A26" s="13" t="s">
        <v>10</v>
      </c>
      <c r="B26" s="21"/>
      <c r="C26" s="20"/>
      <c r="D26" s="14">
        <f>SUM(D5,D13,D18,D20,D22,D24)</f>
        <v>3093352</v>
      </c>
      <c r="E26" s="14">
        <f t="shared" ref="E26:M26" si="9">SUM(E5,E13,E18,E20,E22,E24)</f>
        <v>28569</v>
      </c>
      <c r="F26" s="14">
        <f t="shared" si="9"/>
        <v>393908</v>
      </c>
      <c r="G26" s="14">
        <f t="shared" si="9"/>
        <v>1028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294066</v>
      </c>
      <c r="L26" s="14">
        <f t="shared" si="9"/>
        <v>0</v>
      </c>
      <c r="M26" s="14">
        <f t="shared" si="9"/>
        <v>0</v>
      </c>
      <c r="N26" s="14">
        <f t="shared" si="4"/>
        <v>3810923</v>
      </c>
      <c r="O26" s="35">
        <f t="shared" si="1"/>
        <v>1209.8168253968254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79</v>
      </c>
      <c r="M28" s="90"/>
      <c r="N28" s="90"/>
      <c r="O28" s="39">
        <v>3150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843249</v>
      </c>
      <c r="E5" s="24">
        <f t="shared" si="0"/>
        <v>0</v>
      </c>
      <c r="F5" s="24">
        <f t="shared" si="0"/>
        <v>392422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1235671</v>
      </c>
      <c r="O5" s="30">
        <f t="shared" ref="O5:O27" si="1">(N5/O$29)</f>
        <v>397.19414979106398</v>
      </c>
      <c r="P5" s="6"/>
    </row>
    <row r="6" spans="1:133">
      <c r="A6" s="12"/>
      <c r="B6" s="42">
        <v>511</v>
      </c>
      <c r="C6" s="19" t="s">
        <v>19</v>
      </c>
      <c r="D6" s="43">
        <v>121632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121632</v>
      </c>
      <c r="O6" s="44">
        <f t="shared" si="1"/>
        <v>39.097396335583412</v>
      </c>
      <c r="P6" s="9"/>
    </row>
    <row r="7" spans="1:133">
      <c r="A7" s="12"/>
      <c r="B7" s="42">
        <v>512</v>
      </c>
      <c r="C7" s="19" t="s">
        <v>20</v>
      </c>
      <c r="D7" s="43">
        <v>138204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138204</v>
      </c>
      <c r="O7" s="44">
        <f t="shared" si="1"/>
        <v>44.424300867888142</v>
      </c>
      <c r="P7" s="9"/>
    </row>
    <row r="8" spans="1:133">
      <c r="A8" s="12"/>
      <c r="B8" s="42">
        <v>513</v>
      </c>
      <c r="C8" s="19" t="s">
        <v>21</v>
      </c>
      <c r="D8" s="43">
        <v>77857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77857</v>
      </c>
      <c r="O8" s="44">
        <f t="shared" si="1"/>
        <v>25.026358084217293</v>
      </c>
      <c r="P8" s="9"/>
    </row>
    <row r="9" spans="1:133">
      <c r="A9" s="12"/>
      <c r="B9" s="42">
        <v>514</v>
      </c>
      <c r="C9" s="19" t="s">
        <v>22</v>
      </c>
      <c r="D9" s="43">
        <v>88446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88446</v>
      </c>
      <c r="O9" s="44">
        <f t="shared" si="1"/>
        <v>28.430086788813885</v>
      </c>
      <c r="P9" s="9"/>
    </row>
    <row r="10" spans="1:133">
      <c r="A10" s="12"/>
      <c r="B10" s="42">
        <v>515</v>
      </c>
      <c r="C10" s="19" t="s">
        <v>23</v>
      </c>
      <c r="D10" s="43">
        <v>27272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27272</v>
      </c>
      <c r="O10" s="44">
        <f t="shared" si="1"/>
        <v>8.7663130826100932</v>
      </c>
      <c r="P10" s="9"/>
    </row>
    <row r="11" spans="1:133">
      <c r="A11" s="12"/>
      <c r="B11" s="42">
        <v>517</v>
      </c>
      <c r="C11" s="19" t="s">
        <v>24</v>
      </c>
      <c r="D11" s="43">
        <v>124844</v>
      </c>
      <c r="E11" s="43">
        <v>0</v>
      </c>
      <c r="F11" s="43">
        <v>392422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517266</v>
      </c>
      <c r="O11" s="44">
        <f t="shared" si="1"/>
        <v>166.27000964320155</v>
      </c>
      <c r="P11" s="9"/>
    </row>
    <row r="12" spans="1:133">
      <c r="A12" s="12"/>
      <c r="B12" s="42">
        <v>519</v>
      </c>
      <c r="C12" s="19" t="s">
        <v>56</v>
      </c>
      <c r="D12" s="43">
        <v>264994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264994</v>
      </c>
      <c r="O12" s="44">
        <f t="shared" si="1"/>
        <v>85.179684988749599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1430727</v>
      </c>
      <c r="E13" s="29">
        <f t="shared" si="3"/>
        <v>1863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295446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1728036</v>
      </c>
      <c r="O13" s="41">
        <f t="shared" si="1"/>
        <v>555.45998071359691</v>
      </c>
      <c r="P13" s="10"/>
    </row>
    <row r="14" spans="1:133">
      <c r="A14" s="12"/>
      <c r="B14" s="42">
        <v>521</v>
      </c>
      <c r="C14" s="19" t="s">
        <v>28</v>
      </c>
      <c r="D14" s="43">
        <v>1133918</v>
      </c>
      <c r="E14" s="43">
        <v>165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295446</v>
      </c>
      <c r="L14" s="43">
        <v>0</v>
      </c>
      <c r="M14" s="43">
        <v>0</v>
      </c>
      <c r="N14" s="43">
        <f t="shared" si="4"/>
        <v>1429529</v>
      </c>
      <c r="O14" s="44">
        <f t="shared" si="1"/>
        <v>459.50787528126006</v>
      </c>
      <c r="P14" s="9"/>
    </row>
    <row r="15" spans="1:133">
      <c r="A15" s="12"/>
      <c r="B15" s="42">
        <v>522</v>
      </c>
      <c r="C15" s="19" t="s">
        <v>29</v>
      </c>
      <c r="D15" s="43">
        <v>119604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119604</v>
      </c>
      <c r="O15" s="44">
        <f t="shared" si="1"/>
        <v>38.445515911282548</v>
      </c>
      <c r="P15" s="9"/>
    </row>
    <row r="16" spans="1:133">
      <c r="A16" s="12"/>
      <c r="B16" s="42">
        <v>524</v>
      </c>
      <c r="C16" s="19" t="s">
        <v>30</v>
      </c>
      <c r="D16" s="43">
        <v>172192</v>
      </c>
      <c r="E16" s="43">
        <v>1698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173890</v>
      </c>
      <c r="O16" s="44">
        <f t="shared" si="1"/>
        <v>55.895210543233688</v>
      </c>
      <c r="P16" s="9"/>
    </row>
    <row r="17" spans="1:119">
      <c r="A17" s="12"/>
      <c r="B17" s="42">
        <v>525</v>
      </c>
      <c r="C17" s="19" t="s">
        <v>70</v>
      </c>
      <c r="D17" s="43">
        <v>5013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5013</v>
      </c>
      <c r="O17" s="44">
        <f t="shared" si="1"/>
        <v>1.6113789778206364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419776</v>
      </c>
      <c r="E18" s="29">
        <f t="shared" si="5"/>
        <v>56883</v>
      </c>
      <c r="F18" s="29">
        <f t="shared" si="5"/>
        <v>0</v>
      </c>
      <c r="G18" s="29">
        <f t="shared" si="5"/>
        <v>9909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486568</v>
      </c>
      <c r="O18" s="41">
        <f t="shared" si="1"/>
        <v>156.40244294439088</v>
      </c>
      <c r="P18" s="10"/>
    </row>
    <row r="19" spans="1:119">
      <c r="A19" s="12"/>
      <c r="B19" s="42">
        <v>538</v>
      </c>
      <c r="C19" s="19" t="s">
        <v>57</v>
      </c>
      <c r="D19" s="43">
        <v>0</v>
      </c>
      <c r="E19" s="43">
        <v>56883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56883</v>
      </c>
      <c r="O19" s="44">
        <f t="shared" si="1"/>
        <v>18.284474445515912</v>
      </c>
      <c r="P19" s="9"/>
    </row>
    <row r="20" spans="1:119">
      <c r="A20" s="12"/>
      <c r="B20" s="42">
        <v>539</v>
      </c>
      <c r="C20" s="19" t="s">
        <v>32</v>
      </c>
      <c r="D20" s="43">
        <v>419776</v>
      </c>
      <c r="E20" s="43">
        <v>0</v>
      </c>
      <c r="F20" s="43">
        <v>0</v>
      </c>
      <c r="G20" s="43">
        <v>9909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429685</v>
      </c>
      <c r="O20" s="44">
        <f t="shared" si="1"/>
        <v>138.11796849887497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171608</v>
      </c>
      <c r="E21" s="29">
        <f t="shared" si="6"/>
        <v>0</v>
      </c>
      <c r="F21" s="29">
        <f t="shared" si="6"/>
        <v>0</v>
      </c>
      <c r="G21" s="29">
        <f t="shared" si="6"/>
        <v>756730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928338</v>
      </c>
      <c r="O21" s="41">
        <f t="shared" si="1"/>
        <v>298.40501446480232</v>
      </c>
      <c r="P21" s="10"/>
    </row>
    <row r="22" spans="1:119">
      <c r="A22" s="12"/>
      <c r="B22" s="42">
        <v>541</v>
      </c>
      <c r="C22" s="19" t="s">
        <v>58</v>
      </c>
      <c r="D22" s="43">
        <v>171608</v>
      </c>
      <c r="E22" s="43">
        <v>0</v>
      </c>
      <c r="F22" s="43">
        <v>0</v>
      </c>
      <c r="G22" s="43">
        <v>756730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928338</v>
      </c>
      <c r="O22" s="44">
        <f t="shared" si="1"/>
        <v>298.40501446480232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8454</v>
      </c>
      <c r="E23" s="29">
        <f t="shared" si="7"/>
        <v>2430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10884</v>
      </c>
      <c r="O23" s="41">
        <f t="shared" si="1"/>
        <v>3.4985535197685631</v>
      </c>
      <c r="P23" s="9"/>
    </row>
    <row r="24" spans="1:119">
      <c r="A24" s="12"/>
      <c r="B24" s="42">
        <v>572</v>
      </c>
      <c r="C24" s="19" t="s">
        <v>59</v>
      </c>
      <c r="D24" s="43">
        <v>8454</v>
      </c>
      <c r="E24" s="43">
        <v>2430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10884</v>
      </c>
      <c r="O24" s="44">
        <f t="shared" si="1"/>
        <v>3.4985535197685631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SUM(D26:D26)</f>
        <v>223371</v>
      </c>
      <c r="E25" s="29">
        <f t="shared" si="8"/>
        <v>28751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252122</v>
      </c>
      <c r="O25" s="41">
        <f t="shared" si="1"/>
        <v>81.04210864673739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223371</v>
      </c>
      <c r="E26" s="43">
        <v>28751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252122</v>
      </c>
      <c r="O26" s="44">
        <f t="shared" si="1"/>
        <v>81.04210864673739</v>
      </c>
      <c r="P26" s="9"/>
    </row>
    <row r="27" spans="1:119" ht="16.5" thickBot="1">
      <c r="A27" s="13" t="s">
        <v>10</v>
      </c>
      <c r="B27" s="21"/>
      <c r="C27" s="20"/>
      <c r="D27" s="14">
        <f>SUM(D5,D13,D18,D21,D23,D25)</f>
        <v>3097185</v>
      </c>
      <c r="E27" s="14">
        <f t="shared" ref="E27:M27" si="9">SUM(E5,E13,E18,E21,E23,E25)</f>
        <v>89927</v>
      </c>
      <c r="F27" s="14">
        <f t="shared" si="9"/>
        <v>392422</v>
      </c>
      <c r="G27" s="14">
        <f t="shared" si="9"/>
        <v>766639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295446</v>
      </c>
      <c r="L27" s="14">
        <f t="shared" si="9"/>
        <v>0</v>
      </c>
      <c r="M27" s="14">
        <f t="shared" si="9"/>
        <v>0</v>
      </c>
      <c r="N27" s="14">
        <f t="shared" si="4"/>
        <v>4641619</v>
      </c>
      <c r="O27" s="35">
        <f t="shared" si="1"/>
        <v>1492.00225008036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77</v>
      </c>
      <c r="M29" s="90"/>
      <c r="N29" s="90"/>
      <c r="O29" s="39">
        <v>3111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722069</v>
      </c>
      <c r="E5" s="24">
        <f t="shared" si="0"/>
        <v>0</v>
      </c>
      <c r="F5" s="24">
        <f t="shared" si="0"/>
        <v>398733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1120802</v>
      </c>
      <c r="O5" s="30">
        <f t="shared" ref="O5:O27" si="1">(N5/O$29)</f>
        <v>362.13311793214865</v>
      </c>
      <c r="P5" s="6"/>
    </row>
    <row r="6" spans="1:133">
      <c r="A6" s="12"/>
      <c r="B6" s="42">
        <v>511</v>
      </c>
      <c r="C6" s="19" t="s">
        <v>19</v>
      </c>
      <c r="D6" s="43">
        <v>102737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102737</v>
      </c>
      <c r="O6" s="44">
        <f t="shared" si="1"/>
        <v>33.19450726978998</v>
      </c>
      <c r="P6" s="9"/>
    </row>
    <row r="7" spans="1:133">
      <c r="A7" s="12"/>
      <c r="B7" s="42">
        <v>512</v>
      </c>
      <c r="C7" s="19" t="s">
        <v>20</v>
      </c>
      <c r="D7" s="43">
        <v>124537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124537</v>
      </c>
      <c r="O7" s="44">
        <f t="shared" si="1"/>
        <v>40.238126009693055</v>
      </c>
      <c r="P7" s="9"/>
    </row>
    <row r="8" spans="1:133">
      <c r="A8" s="12"/>
      <c r="B8" s="42">
        <v>513</v>
      </c>
      <c r="C8" s="19" t="s">
        <v>21</v>
      </c>
      <c r="D8" s="43">
        <v>99474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99474</v>
      </c>
      <c r="O8" s="44">
        <f t="shared" si="1"/>
        <v>32.140226171243938</v>
      </c>
      <c r="P8" s="9"/>
    </row>
    <row r="9" spans="1:133">
      <c r="A9" s="12"/>
      <c r="B9" s="42">
        <v>514</v>
      </c>
      <c r="C9" s="19" t="s">
        <v>22</v>
      </c>
      <c r="D9" s="43">
        <v>70743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70743</v>
      </c>
      <c r="O9" s="44">
        <f t="shared" si="1"/>
        <v>22.857189014539578</v>
      </c>
      <c r="P9" s="9"/>
    </row>
    <row r="10" spans="1:133">
      <c r="A10" s="12"/>
      <c r="B10" s="42">
        <v>515</v>
      </c>
      <c r="C10" s="19" t="s">
        <v>23</v>
      </c>
      <c r="D10" s="43">
        <v>8280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8280</v>
      </c>
      <c r="O10" s="44">
        <f t="shared" si="1"/>
        <v>2.6752827140549273</v>
      </c>
      <c r="P10" s="9"/>
    </row>
    <row r="11" spans="1:133">
      <c r="A11" s="12"/>
      <c r="B11" s="42">
        <v>517</v>
      </c>
      <c r="C11" s="19" t="s">
        <v>24</v>
      </c>
      <c r="D11" s="43">
        <v>84124</v>
      </c>
      <c r="E11" s="43">
        <v>0</v>
      </c>
      <c r="F11" s="43">
        <v>398733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482857</v>
      </c>
      <c r="O11" s="44">
        <f t="shared" si="1"/>
        <v>156.0119547657512</v>
      </c>
      <c r="P11" s="9"/>
    </row>
    <row r="12" spans="1:133">
      <c r="A12" s="12"/>
      <c r="B12" s="42">
        <v>519</v>
      </c>
      <c r="C12" s="19" t="s">
        <v>56</v>
      </c>
      <c r="D12" s="43">
        <v>232174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232174</v>
      </c>
      <c r="O12" s="44">
        <f t="shared" si="1"/>
        <v>75.015831987075927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1405507</v>
      </c>
      <c r="E13" s="29">
        <f t="shared" si="3"/>
        <v>2471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322073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1730051</v>
      </c>
      <c r="O13" s="41">
        <f t="shared" si="1"/>
        <v>558.98255250403872</v>
      </c>
      <c r="P13" s="10"/>
    </row>
    <row r="14" spans="1:133">
      <c r="A14" s="12"/>
      <c r="B14" s="42">
        <v>521</v>
      </c>
      <c r="C14" s="19" t="s">
        <v>28</v>
      </c>
      <c r="D14" s="43">
        <v>1101313</v>
      </c>
      <c r="E14" s="43">
        <v>2471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322073</v>
      </c>
      <c r="L14" s="43">
        <v>0</v>
      </c>
      <c r="M14" s="43">
        <v>0</v>
      </c>
      <c r="N14" s="43">
        <f t="shared" si="4"/>
        <v>1425857</v>
      </c>
      <c r="O14" s="44">
        <f t="shared" si="1"/>
        <v>460.69693053311795</v>
      </c>
      <c r="P14" s="9"/>
    </row>
    <row r="15" spans="1:133">
      <c r="A15" s="12"/>
      <c r="B15" s="42">
        <v>522</v>
      </c>
      <c r="C15" s="19" t="s">
        <v>29</v>
      </c>
      <c r="D15" s="43">
        <v>133338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133338</v>
      </c>
      <c r="O15" s="44">
        <f t="shared" si="1"/>
        <v>43.081744749596126</v>
      </c>
      <c r="P15" s="9"/>
    </row>
    <row r="16" spans="1:133">
      <c r="A16" s="12"/>
      <c r="B16" s="42">
        <v>524</v>
      </c>
      <c r="C16" s="19" t="s">
        <v>30</v>
      </c>
      <c r="D16" s="43">
        <v>157561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157561</v>
      </c>
      <c r="O16" s="44">
        <f t="shared" si="1"/>
        <v>50.908239095315025</v>
      </c>
      <c r="P16" s="9"/>
    </row>
    <row r="17" spans="1:119">
      <c r="A17" s="12"/>
      <c r="B17" s="42">
        <v>525</v>
      </c>
      <c r="C17" s="19" t="s">
        <v>70</v>
      </c>
      <c r="D17" s="43">
        <v>13295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13295</v>
      </c>
      <c r="O17" s="44">
        <f t="shared" si="1"/>
        <v>4.2956381260096927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264409</v>
      </c>
      <c r="E18" s="29">
        <f t="shared" si="5"/>
        <v>284003</v>
      </c>
      <c r="F18" s="29">
        <f t="shared" si="5"/>
        <v>0</v>
      </c>
      <c r="G18" s="29">
        <f t="shared" si="5"/>
        <v>4074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552486</v>
      </c>
      <c r="O18" s="41">
        <f t="shared" si="1"/>
        <v>178.5092084006462</v>
      </c>
      <c r="P18" s="10"/>
    </row>
    <row r="19" spans="1:119">
      <c r="A19" s="12"/>
      <c r="B19" s="42">
        <v>538</v>
      </c>
      <c r="C19" s="19" t="s">
        <v>57</v>
      </c>
      <c r="D19" s="43">
        <v>0</v>
      </c>
      <c r="E19" s="43">
        <v>284003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284003</v>
      </c>
      <c r="O19" s="44">
        <f t="shared" si="1"/>
        <v>91.761873990306952</v>
      </c>
      <c r="P19" s="9"/>
    </row>
    <row r="20" spans="1:119">
      <c r="A20" s="12"/>
      <c r="B20" s="42">
        <v>539</v>
      </c>
      <c r="C20" s="19" t="s">
        <v>32</v>
      </c>
      <c r="D20" s="43">
        <v>264409</v>
      </c>
      <c r="E20" s="43">
        <v>0</v>
      </c>
      <c r="F20" s="43">
        <v>0</v>
      </c>
      <c r="G20" s="43">
        <v>4074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268483</v>
      </c>
      <c r="O20" s="44">
        <f t="shared" si="1"/>
        <v>86.747334410339263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87579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87579</v>
      </c>
      <c r="O21" s="41">
        <f t="shared" si="1"/>
        <v>28.296930533117933</v>
      </c>
      <c r="P21" s="10"/>
    </row>
    <row r="22" spans="1:119">
      <c r="A22" s="12"/>
      <c r="B22" s="42">
        <v>541</v>
      </c>
      <c r="C22" s="19" t="s">
        <v>58</v>
      </c>
      <c r="D22" s="43">
        <v>0</v>
      </c>
      <c r="E22" s="43">
        <v>0</v>
      </c>
      <c r="F22" s="43">
        <v>0</v>
      </c>
      <c r="G22" s="43">
        <v>87579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87579</v>
      </c>
      <c r="O22" s="44">
        <f t="shared" si="1"/>
        <v>28.296930533117933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62273</v>
      </c>
      <c r="E23" s="29">
        <f t="shared" si="7"/>
        <v>338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62611</v>
      </c>
      <c r="O23" s="41">
        <f t="shared" si="1"/>
        <v>20.2297253634895</v>
      </c>
      <c r="P23" s="9"/>
    </row>
    <row r="24" spans="1:119">
      <c r="A24" s="12"/>
      <c r="B24" s="42">
        <v>572</v>
      </c>
      <c r="C24" s="19" t="s">
        <v>59</v>
      </c>
      <c r="D24" s="43">
        <v>62273</v>
      </c>
      <c r="E24" s="43">
        <v>338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62611</v>
      </c>
      <c r="O24" s="44">
        <f t="shared" si="1"/>
        <v>20.2297253634895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SUM(D26:D26)</f>
        <v>401752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401752</v>
      </c>
      <c r="O25" s="41">
        <f t="shared" si="1"/>
        <v>129.80678513731826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401752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401752</v>
      </c>
      <c r="O26" s="44">
        <f t="shared" si="1"/>
        <v>129.80678513731826</v>
      </c>
      <c r="P26" s="9"/>
    </row>
    <row r="27" spans="1:119" ht="16.5" thickBot="1">
      <c r="A27" s="13" t="s">
        <v>10</v>
      </c>
      <c r="B27" s="21"/>
      <c r="C27" s="20"/>
      <c r="D27" s="14">
        <f>SUM(D5,D13,D18,D21,D23,D25)</f>
        <v>2856010</v>
      </c>
      <c r="E27" s="14">
        <f t="shared" ref="E27:M27" si="9">SUM(E5,E13,E18,E21,E23,E25)</f>
        <v>286812</v>
      </c>
      <c r="F27" s="14">
        <f t="shared" si="9"/>
        <v>398733</v>
      </c>
      <c r="G27" s="14">
        <f t="shared" si="9"/>
        <v>91653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322073</v>
      </c>
      <c r="L27" s="14">
        <f t="shared" si="9"/>
        <v>0</v>
      </c>
      <c r="M27" s="14">
        <f t="shared" si="9"/>
        <v>0</v>
      </c>
      <c r="N27" s="14">
        <f t="shared" si="4"/>
        <v>3955281</v>
      </c>
      <c r="O27" s="35">
        <f t="shared" si="1"/>
        <v>1277.9583198707594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75</v>
      </c>
      <c r="M29" s="90"/>
      <c r="N29" s="90"/>
      <c r="O29" s="39">
        <v>3095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736042</v>
      </c>
      <c r="E5" s="24">
        <f t="shared" si="0"/>
        <v>0</v>
      </c>
      <c r="F5" s="24">
        <f t="shared" si="0"/>
        <v>466295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14945</v>
      </c>
      <c r="L5" s="24">
        <f t="shared" si="0"/>
        <v>0</v>
      </c>
      <c r="M5" s="24">
        <f t="shared" si="0"/>
        <v>0</v>
      </c>
      <c r="N5" s="25">
        <f>SUM(D5:M5)</f>
        <v>1217282</v>
      </c>
      <c r="O5" s="30">
        <f t="shared" ref="O5:O30" si="1">(N5/O$32)</f>
        <v>394.3252348558471</v>
      </c>
      <c r="P5" s="6"/>
    </row>
    <row r="6" spans="1:133">
      <c r="A6" s="12"/>
      <c r="B6" s="42">
        <v>511</v>
      </c>
      <c r="C6" s="19" t="s">
        <v>19</v>
      </c>
      <c r="D6" s="43">
        <v>92315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92315</v>
      </c>
      <c r="O6" s="44">
        <f t="shared" si="1"/>
        <v>29.904437965662456</v>
      </c>
      <c r="P6" s="9"/>
    </row>
    <row r="7" spans="1:133">
      <c r="A7" s="12"/>
      <c r="B7" s="42">
        <v>512</v>
      </c>
      <c r="C7" s="19" t="s">
        <v>20</v>
      </c>
      <c r="D7" s="43">
        <v>139322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139322</v>
      </c>
      <c r="O7" s="44">
        <f t="shared" si="1"/>
        <v>45.131843213475868</v>
      </c>
      <c r="P7" s="9"/>
    </row>
    <row r="8" spans="1:133">
      <c r="A8" s="12"/>
      <c r="B8" s="42">
        <v>513</v>
      </c>
      <c r="C8" s="19" t="s">
        <v>21</v>
      </c>
      <c r="D8" s="43">
        <v>91245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91245</v>
      </c>
      <c r="O8" s="44">
        <f t="shared" si="1"/>
        <v>29.557823129251702</v>
      </c>
      <c r="P8" s="9"/>
    </row>
    <row r="9" spans="1:133">
      <c r="A9" s="12"/>
      <c r="B9" s="42">
        <v>514</v>
      </c>
      <c r="C9" s="19" t="s">
        <v>22</v>
      </c>
      <c r="D9" s="43">
        <v>77111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77111</v>
      </c>
      <c r="O9" s="44">
        <f t="shared" si="1"/>
        <v>24.979267897635246</v>
      </c>
      <c r="P9" s="9"/>
    </row>
    <row r="10" spans="1:133">
      <c r="A10" s="12"/>
      <c r="B10" s="42">
        <v>515</v>
      </c>
      <c r="C10" s="19" t="s">
        <v>23</v>
      </c>
      <c r="D10" s="43">
        <v>12555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12555</v>
      </c>
      <c r="O10" s="44">
        <f t="shared" si="1"/>
        <v>4.0670553935860054</v>
      </c>
      <c r="P10" s="9"/>
    </row>
    <row r="11" spans="1:133">
      <c r="A11" s="12"/>
      <c r="B11" s="42">
        <v>517</v>
      </c>
      <c r="C11" s="19" t="s">
        <v>24</v>
      </c>
      <c r="D11" s="43">
        <v>93923</v>
      </c>
      <c r="E11" s="43">
        <v>0</v>
      </c>
      <c r="F11" s="43">
        <v>466295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560218</v>
      </c>
      <c r="O11" s="44">
        <f t="shared" si="1"/>
        <v>181.47651441528993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14945</v>
      </c>
      <c r="L12" s="43">
        <v>0</v>
      </c>
      <c r="M12" s="43">
        <v>0</v>
      </c>
      <c r="N12" s="43">
        <f t="shared" si="2"/>
        <v>14945</v>
      </c>
      <c r="O12" s="44">
        <f t="shared" si="1"/>
        <v>4.8412698412698409</v>
      </c>
      <c r="P12" s="9"/>
    </row>
    <row r="13" spans="1:133">
      <c r="A13" s="12"/>
      <c r="B13" s="42">
        <v>519</v>
      </c>
      <c r="C13" s="19" t="s">
        <v>56</v>
      </c>
      <c r="D13" s="43">
        <v>229571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229571</v>
      </c>
      <c r="O13" s="44">
        <f t="shared" si="1"/>
        <v>74.367022999676067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1419250</v>
      </c>
      <c r="E14" s="29">
        <f t="shared" si="3"/>
        <v>131353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1550603</v>
      </c>
      <c r="O14" s="41">
        <f t="shared" si="1"/>
        <v>502.3009394233884</v>
      </c>
      <c r="P14" s="10"/>
    </row>
    <row r="15" spans="1:133">
      <c r="A15" s="12"/>
      <c r="B15" s="42">
        <v>521</v>
      </c>
      <c r="C15" s="19" t="s">
        <v>28</v>
      </c>
      <c r="D15" s="43">
        <v>1116219</v>
      </c>
      <c r="E15" s="43">
        <v>1161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1117380</v>
      </c>
      <c r="O15" s="44">
        <f t="shared" si="1"/>
        <v>361.9630709426628</v>
      </c>
      <c r="P15" s="9"/>
    </row>
    <row r="16" spans="1:133">
      <c r="A16" s="12"/>
      <c r="B16" s="42">
        <v>522</v>
      </c>
      <c r="C16" s="19" t="s">
        <v>29</v>
      </c>
      <c r="D16" s="43">
        <v>270864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270864</v>
      </c>
      <c r="O16" s="44">
        <f t="shared" si="1"/>
        <v>87.743440233236157</v>
      </c>
      <c r="P16" s="9"/>
    </row>
    <row r="17" spans="1:119">
      <c r="A17" s="12"/>
      <c r="B17" s="42">
        <v>524</v>
      </c>
      <c r="C17" s="19" t="s">
        <v>30</v>
      </c>
      <c r="D17" s="43">
        <v>7280</v>
      </c>
      <c r="E17" s="43">
        <v>130192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137472</v>
      </c>
      <c r="O17" s="44">
        <f t="shared" si="1"/>
        <v>44.532555879494652</v>
      </c>
      <c r="P17" s="9"/>
    </row>
    <row r="18" spans="1:119">
      <c r="A18" s="12"/>
      <c r="B18" s="42">
        <v>525</v>
      </c>
      <c r="C18" s="19" t="s">
        <v>70</v>
      </c>
      <c r="D18" s="43">
        <v>24887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24887</v>
      </c>
      <c r="O18" s="44">
        <f t="shared" si="1"/>
        <v>8.0618723679948161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0</v>
      </c>
      <c r="E19" s="29">
        <f t="shared" si="5"/>
        <v>140892</v>
      </c>
      <c r="F19" s="29">
        <f t="shared" si="5"/>
        <v>0</v>
      </c>
      <c r="G19" s="29">
        <f t="shared" si="5"/>
        <v>14650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155542</v>
      </c>
      <c r="O19" s="41">
        <f t="shared" si="1"/>
        <v>50.386135406543566</v>
      </c>
      <c r="P19" s="10"/>
    </row>
    <row r="20" spans="1:119">
      <c r="A20" s="12"/>
      <c r="B20" s="42">
        <v>538</v>
      </c>
      <c r="C20" s="19" t="s">
        <v>57</v>
      </c>
      <c r="D20" s="43">
        <v>0</v>
      </c>
      <c r="E20" s="43">
        <v>140892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140892</v>
      </c>
      <c r="O20" s="44">
        <f t="shared" si="1"/>
        <v>45.640427599611272</v>
      </c>
      <c r="P20" s="9"/>
    </row>
    <row r="21" spans="1:119">
      <c r="A21" s="12"/>
      <c r="B21" s="42">
        <v>539</v>
      </c>
      <c r="C21" s="19" t="s">
        <v>32</v>
      </c>
      <c r="D21" s="43">
        <v>0</v>
      </c>
      <c r="E21" s="43">
        <v>0</v>
      </c>
      <c r="F21" s="43">
        <v>0</v>
      </c>
      <c r="G21" s="43">
        <v>14650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14650</v>
      </c>
      <c r="O21" s="44">
        <f t="shared" si="1"/>
        <v>4.7457078069322964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246690</v>
      </c>
      <c r="E22" s="29">
        <f t="shared" si="6"/>
        <v>0</v>
      </c>
      <c r="F22" s="29">
        <f t="shared" si="6"/>
        <v>0</v>
      </c>
      <c r="G22" s="29">
        <f t="shared" si="6"/>
        <v>566195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812885</v>
      </c>
      <c r="O22" s="41">
        <f t="shared" si="1"/>
        <v>263.3252348558471</v>
      </c>
      <c r="P22" s="10"/>
    </row>
    <row r="23" spans="1:119">
      <c r="A23" s="12"/>
      <c r="B23" s="42">
        <v>541</v>
      </c>
      <c r="C23" s="19" t="s">
        <v>58</v>
      </c>
      <c r="D23" s="43">
        <v>246690</v>
      </c>
      <c r="E23" s="43">
        <v>0</v>
      </c>
      <c r="F23" s="43">
        <v>0</v>
      </c>
      <c r="G23" s="43">
        <v>566195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812885</v>
      </c>
      <c r="O23" s="44">
        <f t="shared" si="1"/>
        <v>263.3252348558471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SUM(D25:D26)</f>
        <v>43073</v>
      </c>
      <c r="E24" s="29">
        <f t="shared" si="7"/>
        <v>569</v>
      </c>
      <c r="F24" s="29">
        <f t="shared" si="7"/>
        <v>0</v>
      </c>
      <c r="G24" s="29">
        <f t="shared" si="7"/>
        <v>1208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44850</v>
      </c>
      <c r="O24" s="41">
        <f t="shared" si="1"/>
        <v>14.528668610301263</v>
      </c>
      <c r="P24" s="9"/>
    </row>
    <row r="25" spans="1:119">
      <c r="A25" s="12"/>
      <c r="B25" s="42">
        <v>572</v>
      </c>
      <c r="C25" s="19" t="s">
        <v>59</v>
      </c>
      <c r="D25" s="43">
        <v>43073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43073</v>
      </c>
      <c r="O25" s="44">
        <f t="shared" si="1"/>
        <v>13.953028830579852</v>
      </c>
      <c r="P25" s="9"/>
    </row>
    <row r="26" spans="1:119">
      <c r="A26" s="12"/>
      <c r="B26" s="42">
        <v>573</v>
      </c>
      <c r="C26" s="19" t="s">
        <v>71</v>
      </c>
      <c r="D26" s="43">
        <v>0</v>
      </c>
      <c r="E26" s="43">
        <v>569</v>
      </c>
      <c r="F26" s="43">
        <v>0</v>
      </c>
      <c r="G26" s="43">
        <v>1208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1777</v>
      </c>
      <c r="O26" s="44">
        <f t="shared" si="1"/>
        <v>0.57563977972141234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SUM(D28:D29)</f>
        <v>160598</v>
      </c>
      <c r="E27" s="29">
        <f t="shared" si="8"/>
        <v>18000</v>
      </c>
      <c r="F27" s="29">
        <f t="shared" si="8"/>
        <v>1220213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1398811</v>
      </c>
      <c r="O27" s="41">
        <f t="shared" si="1"/>
        <v>453.12957563977972</v>
      </c>
      <c r="P27" s="9"/>
    </row>
    <row r="28" spans="1:119">
      <c r="A28" s="12"/>
      <c r="B28" s="42">
        <v>581</v>
      </c>
      <c r="C28" s="19" t="s">
        <v>61</v>
      </c>
      <c r="D28" s="43">
        <v>160598</v>
      </c>
      <c r="E28" s="43">
        <v>18000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178598</v>
      </c>
      <c r="O28" s="44">
        <f t="shared" si="1"/>
        <v>57.854875283446709</v>
      </c>
      <c r="P28" s="9"/>
    </row>
    <row r="29" spans="1:119" ht="15.75" thickBot="1">
      <c r="A29" s="12"/>
      <c r="B29" s="42">
        <v>585</v>
      </c>
      <c r="C29" s="19" t="s">
        <v>72</v>
      </c>
      <c r="D29" s="43">
        <v>0</v>
      </c>
      <c r="E29" s="43">
        <v>0</v>
      </c>
      <c r="F29" s="43">
        <v>1220213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1220213</v>
      </c>
      <c r="O29" s="44">
        <f t="shared" si="1"/>
        <v>395.27470035633303</v>
      </c>
      <c r="P29" s="9"/>
    </row>
    <row r="30" spans="1:119" ht="16.5" thickBot="1">
      <c r="A30" s="13" t="s">
        <v>10</v>
      </c>
      <c r="B30" s="21"/>
      <c r="C30" s="20"/>
      <c r="D30" s="14">
        <f>SUM(D5,D14,D19,D22,D24,D27)</f>
        <v>2605653</v>
      </c>
      <c r="E30" s="14">
        <f t="shared" ref="E30:M30" si="9">SUM(E5,E14,E19,E22,E24,E27)</f>
        <v>290814</v>
      </c>
      <c r="F30" s="14">
        <f t="shared" si="9"/>
        <v>1686508</v>
      </c>
      <c r="G30" s="14">
        <f t="shared" si="9"/>
        <v>582053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14945</v>
      </c>
      <c r="L30" s="14">
        <f t="shared" si="9"/>
        <v>0</v>
      </c>
      <c r="M30" s="14">
        <f t="shared" si="9"/>
        <v>0</v>
      </c>
      <c r="N30" s="14">
        <f t="shared" si="4"/>
        <v>5179973</v>
      </c>
      <c r="O30" s="35">
        <f t="shared" si="1"/>
        <v>1677.9957887917071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73</v>
      </c>
      <c r="M32" s="90"/>
      <c r="N32" s="90"/>
      <c r="O32" s="39">
        <v>3087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44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759561</v>
      </c>
      <c r="E5" s="24">
        <f t="shared" si="0"/>
        <v>0</v>
      </c>
      <c r="F5" s="24">
        <f t="shared" si="0"/>
        <v>400250</v>
      </c>
      <c r="G5" s="24">
        <f t="shared" si="0"/>
        <v>78367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1238178</v>
      </c>
      <c r="O5" s="30">
        <f t="shared" ref="O5:O26" si="1">(N5/O$28)</f>
        <v>402.52860858257475</v>
      </c>
      <c r="P5" s="6"/>
    </row>
    <row r="6" spans="1:133">
      <c r="A6" s="12"/>
      <c r="B6" s="42">
        <v>511</v>
      </c>
      <c r="C6" s="19" t="s">
        <v>19</v>
      </c>
      <c r="D6" s="43">
        <v>88169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88169</v>
      </c>
      <c r="O6" s="44">
        <f t="shared" si="1"/>
        <v>28.663524057217167</v>
      </c>
      <c r="P6" s="9"/>
    </row>
    <row r="7" spans="1:133">
      <c r="A7" s="12"/>
      <c r="B7" s="42">
        <v>512</v>
      </c>
      <c r="C7" s="19" t="s">
        <v>20</v>
      </c>
      <c r="D7" s="43">
        <v>127067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127067</v>
      </c>
      <c r="O7" s="44">
        <f t="shared" si="1"/>
        <v>41.309167750325095</v>
      </c>
      <c r="P7" s="9"/>
    </row>
    <row r="8" spans="1:133">
      <c r="A8" s="12"/>
      <c r="B8" s="42">
        <v>513</v>
      </c>
      <c r="C8" s="19" t="s">
        <v>21</v>
      </c>
      <c r="D8" s="43">
        <v>121363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121363</v>
      </c>
      <c r="O8" s="44">
        <f t="shared" si="1"/>
        <v>39.45481144343303</v>
      </c>
      <c r="P8" s="9"/>
    </row>
    <row r="9" spans="1:133">
      <c r="A9" s="12"/>
      <c r="B9" s="42">
        <v>514</v>
      </c>
      <c r="C9" s="19" t="s">
        <v>22</v>
      </c>
      <c r="D9" s="43">
        <v>85285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85285</v>
      </c>
      <c r="O9" s="44">
        <f t="shared" si="1"/>
        <v>27.725942782834849</v>
      </c>
      <c r="P9" s="9"/>
    </row>
    <row r="10" spans="1:133">
      <c r="A10" s="12"/>
      <c r="B10" s="42">
        <v>515</v>
      </c>
      <c r="C10" s="19" t="s">
        <v>23</v>
      </c>
      <c r="D10" s="43">
        <v>16138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16138</v>
      </c>
      <c r="O10" s="44">
        <f t="shared" si="1"/>
        <v>5.2464239271781539</v>
      </c>
      <c r="P10" s="9"/>
    </row>
    <row r="11" spans="1:133">
      <c r="A11" s="12"/>
      <c r="B11" s="42">
        <v>517</v>
      </c>
      <c r="C11" s="19" t="s">
        <v>24</v>
      </c>
      <c r="D11" s="43">
        <v>91773</v>
      </c>
      <c r="E11" s="43">
        <v>0</v>
      </c>
      <c r="F11" s="43">
        <v>400250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492023</v>
      </c>
      <c r="O11" s="44">
        <f t="shared" si="1"/>
        <v>159.95546163849156</v>
      </c>
      <c r="P11" s="9"/>
    </row>
    <row r="12" spans="1:133">
      <c r="A12" s="12"/>
      <c r="B12" s="42">
        <v>519</v>
      </c>
      <c r="C12" s="19" t="s">
        <v>56</v>
      </c>
      <c r="D12" s="43">
        <v>229766</v>
      </c>
      <c r="E12" s="43">
        <v>0</v>
      </c>
      <c r="F12" s="43">
        <v>0</v>
      </c>
      <c r="G12" s="43">
        <v>78367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308133</v>
      </c>
      <c r="O12" s="44">
        <f t="shared" si="1"/>
        <v>100.17327698309492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1167078</v>
      </c>
      <c r="E13" s="29">
        <f t="shared" si="3"/>
        <v>140778</v>
      </c>
      <c r="F13" s="29">
        <f t="shared" si="3"/>
        <v>0</v>
      </c>
      <c r="G13" s="29">
        <f t="shared" si="3"/>
        <v>15700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1323556</v>
      </c>
      <c r="O13" s="41">
        <f t="shared" si="1"/>
        <v>430.28478543563068</v>
      </c>
      <c r="P13" s="10"/>
    </row>
    <row r="14" spans="1:133">
      <c r="A14" s="12"/>
      <c r="B14" s="42">
        <v>521</v>
      </c>
      <c r="C14" s="19" t="s">
        <v>28</v>
      </c>
      <c r="D14" s="43">
        <v>970915</v>
      </c>
      <c r="E14" s="43">
        <v>3380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974295</v>
      </c>
      <c r="O14" s="44">
        <f t="shared" si="1"/>
        <v>316.74089726918078</v>
      </c>
      <c r="P14" s="9"/>
    </row>
    <row r="15" spans="1:133">
      <c r="A15" s="12"/>
      <c r="B15" s="42">
        <v>522</v>
      </c>
      <c r="C15" s="19" t="s">
        <v>29</v>
      </c>
      <c r="D15" s="43">
        <v>181258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181258</v>
      </c>
      <c r="O15" s="44">
        <f t="shared" si="1"/>
        <v>58.926527958387517</v>
      </c>
      <c r="P15" s="9"/>
    </row>
    <row r="16" spans="1:133">
      <c r="A16" s="12"/>
      <c r="B16" s="42">
        <v>524</v>
      </c>
      <c r="C16" s="19" t="s">
        <v>30</v>
      </c>
      <c r="D16" s="43">
        <v>0</v>
      </c>
      <c r="E16" s="43">
        <v>137398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137398</v>
      </c>
      <c r="O16" s="44">
        <f t="shared" si="1"/>
        <v>44.667750325097529</v>
      </c>
      <c r="P16" s="9"/>
    </row>
    <row r="17" spans="1:119">
      <c r="A17" s="12"/>
      <c r="B17" s="42">
        <v>529</v>
      </c>
      <c r="C17" s="19" t="s">
        <v>48</v>
      </c>
      <c r="D17" s="43">
        <v>14905</v>
      </c>
      <c r="E17" s="43">
        <v>0</v>
      </c>
      <c r="F17" s="43">
        <v>0</v>
      </c>
      <c r="G17" s="43">
        <v>15700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30605</v>
      </c>
      <c r="O17" s="44">
        <f t="shared" si="1"/>
        <v>9.9496098829648894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27858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27858</v>
      </c>
      <c r="O18" s="41">
        <f t="shared" si="1"/>
        <v>9.0565669700910281</v>
      </c>
      <c r="P18" s="10"/>
    </row>
    <row r="19" spans="1:119">
      <c r="A19" s="12"/>
      <c r="B19" s="42">
        <v>538</v>
      </c>
      <c r="C19" s="19" t="s">
        <v>57</v>
      </c>
      <c r="D19" s="43">
        <v>0</v>
      </c>
      <c r="E19" s="43">
        <v>27858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27858</v>
      </c>
      <c r="O19" s="44">
        <f t="shared" si="1"/>
        <v>9.0565669700910281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310845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310845</v>
      </c>
      <c r="O20" s="41">
        <f t="shared" si="1"/>
        <v>101.05494148244473</v>
      </c>
      <c r="P20" s="10"/>
    </row>
    <row r="21" spans="1:119">
      <c r="A21" s="12"/>
      <c r="B21" s="42">
        <v>541</v>
      </c>
      <c r="C21" s="19" t="s">
        <v>58</v>
      </c>
      <c r="D21" s="43">
        <v>310845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310845</v>
      </c>
      <c r="O21" s="44">
        <f t="shared" si="1"/>
        <v>101.05494148244473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9512</v>
      </c>
      <c r="E22" s="29">
        <f t="shared" si="7"/>
        <v>375</v>
      </c>
      <c r="F22" s="29">
        <f t="shared" si="7"/>
        <v>0</v>
      </c>
      <c r="G22" s="29">
        <f t="shared" si="7"/>
        <v>2481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12368</v>
      </c>
      <c r="O22" s="41">
        <f t="shared" si="1"/>
        <v>4.0208062418725614</v>
      </c>
      <c r="P22" s="9"/>
    </row>
    <row r="23" spans="1:119">
      <c r="A23" s="12"/>
      <c r="B23" s="42">
        <v>572</v>
      </c>
      <c r="C23" s="19" t="s">
        <v>59</v>
      </c>
      <c r="D23" s="43">
        <v>9512</v>
      </c>
      <c r="E23" s="43">
        <v>375</v>
      </c>
      <c r="F23" s="43">
        <v>0</v>
      </c>
      <c r="G23" s="43">
        <v>2481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12368</v>
      </c>
      <c r="O23" s="44">
        <f t="shared" si="1"/>
        <v>4.0208062418725614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178548</v>
      </c>
      <c r="E24" s="29">
        <f t="shared" si="8"/>
        <v>18000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196548</v>
      </c>
      <c r="O24" s="41">
        <f t="shared" si="1"/>
        <v>63.897269180754229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178548</v>
      </c>
      <c r="E25" s="43">
        <v>18000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196548</v>
      </c>
      <c r="O25" s="44">
        <f t="shared" si="1"/>
        <v>63.897269180754229</v>
      </c>
      <c r="P25" s="9"/>
    </row>
    <row r="26" spans="1:119" ht="16.5" thickBot="1">
      <c r="A26" s="13" t="s">
        <v>10</v>
      </c>
      <c r="B26" s="21"/>
      <c r="C26" s="20"/>
      <c r="D26" s="14">
        <f>SUM(D5,D13,D18,D20,D22,D24)</f>
        <v>2425544</v>
      </c>
      <c r="E26" s="14">
        <f t="shared" ref="E26:M26" si="9">SUM(E5,E13,E18,E20,E22,E24)</f>
        <v>187011</v>
      </c>
      <c r="F26" s="14">
        <f t="shared" si="9"/>
        <v>400250</v>
      </c>
      <c r="G26" s="14">
        <f t="shared" si="9"/>
        <v>96548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3109353</v>
      </c>
      <c r="O26" s="35">
        <f t="shared" si="1"/>
        <v>1010.842977893368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68</v>
      </c>
      <c r="M28" s="90"/>
      <c r="N28" s="90"/>
      <c r="O28" s="39">
        <v>3076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625196</v>
      </c>
      <c r="E5" s="24">
        <f t="shared" si="0"/>
        <v>0</v>
      </c>
      <c r="F5" s="24">
        <f t="shared" si="0"/>
        <v>401599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296476</v>
      </c>
      <c r="L5" s="24">
        <f t="shared" si="0"/>
        <v>0</v>
      </c>
      <c r="M5" s="24">
        <f t="shared" si="0"/>
        <v>0</v>
      </c>
      <c r="N5" s="25">
        <f>SUM(D5:M5)</f>
        <v>1323271</v>
      </c>
      <c r="O5" s="30">
        <f t="shared" ref="O5:O26" si="1">(N5/O$28)</f>
        <v>429.91260558804419</v>
      </c>
      <c r="P5" s="6"/>
    </row>
    <row r="6" spans="1:133">
      <c r="A6" s="12"/>
      <c r="B6" s="42">
        <v>511</v>
      </c>
      <c r="C6" s="19" t="s">
        <v>19</v>
      </c>
      <c r="D6" s="43">
        <v>105255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105255</v>
      </c>
      <c r="O6" s="44">
        <f t="shared" si="1"/>
        <v>34.195906432748536</v>
      </c>
      <c r="P6" s="9"/>
    </row>
    <row r="7" spans="1:133">
      <c r="A7" s="12"/>
      <c r="B7" s="42">
        <v>512</v>
      </c>
      <c r="C7" s="19" t="s">
        <v>20</v>
      </c>
      <c r="D7" s="43">
        <v>157343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157343</v>
      </c>
      <c r="O7" s="44">
        <f t="shared" si="1"/>
        <v>51.118583495776477</v>
      </c>
      <c r="P7" s="9"/>
    </row>
    <row r="8" spans="1:133">
      <c r="A8" s="12"/>
      <c r="B8" s="42">
        <v>513</v>
      </c>
      <c r="C8" s="19" t="s">
        <v>21</v>
      </c>
      <c r="D8" s="43">
        <v>87007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87007</v>
      </c>
      <c r="O8" s="44">
        <f t="shared" si="1"/>
        <v>28.267381416504225</v>
      </c>
      <c r="P8" s="9"/>
    </row>
    <row r="9" spans="1:133">
      <c r="A9" s="12"/>
      <c r="B9" s="42">
        <v>514</v>
      </c>
      <c r="C9" s="19" t="s">
        <v>22</v>
      </c>
      <c r="D9" s="43">
        <v>42995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42995</v>
      </c>
      <c r="O9" s="44">
        <f t="shared" si="1"/>
        <v>13.968486029889538</v>
      </c>
      <c r="P9" s="9"/>
    </row>
    <row r="10" spans="1:133">
      <c r="A10" s="12"/>
      <c r="B10" s="42">
        <v>515</v>
      </c>
      <c r="C10" s="19" t="s">
        <v>23</v>
      </c>
      <c r="D10" s="43">
        <v>22065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22065</v>
      </c>
      <c r="O10" s="44">
        <f t="shared" si="1"/>
        <v>7.1686159844054584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401599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401599</v>
      </c>
      <c r="O11" s="44">
        <f t="shared" si="1"/>
        <v>130.4740090968161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296476</v>
      </c>
      <c r="L12" s="43">
        <v>0</v>
      </c>
      <c r="M12" s="43">
        <v>0</v>
      </c>
      <c r="N12" s="43">
        <f t="shared" si="2"/>
        <v>296476</v>
      </c>
      <c r="O12" s="44">
        <f t="shared" si="1"/>
        <v>96.320987654320987</v>
      </c>
      <c r="P12" s="9"/>
    </row>
    <row r="13" spans="1:133">
      <c r="A13" s="12"/>
      <c r="B13" s="42">
        <v>519</v>
      </c>
      <c r="C13" s="19" t="s">
        <v>56</v>
      </c>
      <c r="D13" s="43">
        <v>210531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210531</v>
      </c>
      <c r="O13" s="44">
        <f t="shared" si="1"/>
        <v>68.398635477582843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1205390</v>
      </c>
      <c r="E14" s="29">
        <f t="shared" si="3"/>
        <v>86142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1291532</v>
      </c>
      <c r="O14" s="41">
        <f t="shared" si="1"/>
        <v>419.60103963612738</v>
      </c>
      <c r="P14" s="10"/>
    </row>
    <row r="15" spans="1:133">
      <c r="A15" s="12"/>
      <c r="B15" s="42">
        <v>521</v>
      </c>
      <c r="C15" s="19" t="s">
        <v>28</v>
      </c>
      <c r="D15" s="43">
        <v>1036028</v>
      </c>
      <c r="E15" s="43">
        <v>567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1036595</v>
      </c>
      <c r="O15" s="44">
        <f t="shared" si="1"/>
        <v>336.77550357374918</v>
      </c>
      <c r="P15" s="9"/>
    </row>
    <row r="16" spans="1:133">
      <c r="A16" s="12"/>
      <c r="B16" s="42">
        <v>522</v>
      </c>
      <c r="C16" s="19" t="s">
        <v>29</v>
      </c>
      <c r="D16" s="43">
        <v>155265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155265</v>
      </c>
      <c r="O16" s="44">
        <f t="shared" si="1"/>
        <v>50.443469785575047</v>
      </c>
      <c r="P16" s="9"/>
    </row>
    <row r="17" spans="1:119">
      <c r="A17" s="12"/>
      <c r="B17" s="42">
        <v>524</v>
      </c>
      <c r="C17" s="19" t="s">
        <v>30</v>
      </c>
      <c r="D17" s="43">
        <v>14097</v>
      </c>
      <c r="E17" s="43">
        <v>85575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99672</v>
      </c>
      <c r="O17" s="44">
        <f t="shared" si="1"/>
        <v>32.382066276803116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205126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205126</v>
      </c>
      <c r="O18" s="41">
        <f t="shared" si="1"/>
        <v>66.642625081221567</v>
      </c>
      <c r="P18" s="10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205126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205126</v>
      </c>
      <c r="O19" s="44">
        <f t="shared" si="1"/>
        <v>66.642625081221567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257743</v>
      </c>
      <c r="E20" s="29">
        <f t="shared" si="6"/>
        <v>30601</v>
      </c>
      <c r="F20" s="29">
        <f t="shared" si="6"/>
        <v>0</v>
      </c>
      <c r="G20" s="29">
        <f t="shared" si="6"/>
        <v>10559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298903</v>
      </c>
      <c r="O20" s="41">
        <f t="shared" si="1"/>
        <v>97.109486679662112</v>
      </c>
      <c r="P20" s="10"/>
    </row>
    <row r="21" spans="1:119">
      <c r="A21" s="12"/>
      <c r="B21" s="42">
        <v>541</v>
      </c>
      <c r="C21" s="19" t="s">
        <v>58</v>
      </c>
      <c r="D21" s="43">
        <v>257743</v>
      </c>
      <c r="E21" s="43">
        <v>30601</v>
      </c>
      <c r="F21" s="43">
        <v>0</v>
      </c>
      <c r="G21" s="43">
        <v>10559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298903</v>
      </c>
      <c r="O21" s="44">
        <f t="shared" si="1"/>
        <v>97.109486679662112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14570</v>
      </c>
      <c r="E22" s="29">
        <f t="shared" si="7"/>
        <v>260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14830</v>
      </c>
      <c r="O22" s="41">
        <f t="shared" si="1"/>
        <v>4.8180636777128001</v>
      </c>
      <c r="P22" s="9"/>
    </row>
    <row r="23" spans="1:119">
      <c r="A23" s="12"/>
      <c r="B23" s="42">
        <v>572</v>
      </c>
      <c r="C23" s="19" t="s">
        <v>59</v>
      </c>
      <c r="D23" s="43">
        <v>14570</v>
      </c>
      <c r="E23" s="43">
        <v>260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14830</v>
      </c>
      <c r="O23" s="44">
        <f t="shared" si="1"/>
        <v>4.8180636777128001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173898</v>
      </c>
      <c r="E24" s="29">
        <f t="shared" si="8"/>
        <v>15396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189294</v>
      </c>
      <c r="O24" s="41">
        <f t="shared" si="1"/>
        <v>61.499025341130604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173898</v>
      </c>
      <c r="E25" s="43">
        <v>15396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189294</v>
      </c>
      <c r="O25" s="44">
        <f t="shared" si="1"/>
        <v>61.499025341130604</v>
      </c>
      <c r="P25" s="9"/>
    </row>
    <row r="26" spans="1:119" ht="16.5" thickBot="1">
      <c r="A26" s="13" t="s">
        <v>10</v>
      </c>
      <c r="B26" s="21"/>
      <c r="C26" s="20"/>
      <c r="D26" s="14">
        <f>SUM(D5,D14,D18,D20,D22,D24)</f>
        <v>2276797</v>
      </c>
      <c r="E26" s="14">
        <f t="shared" ref="E26:M26" si="9">SUM(E5,E14,E18,E20,E22,E24)</f>
        <v>132399</v>
      </c>
      <c r="F26" s="14">
        <f t="shared" si="9"/>
        <v>401599</v>
      </c>
      <c r="G26" s="14">
        <f t="shared" si="9"/>
        <v>215685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296476</v>
      </c>
      <c r="L26" s="14">
        <f t="shared" si="9"/>
        <v>0</v>
      </c>
      <c r="M26" s="14">
        <f t="shared" si="9"/>
        <v>0</v>
      </c>
      <c r="N26" s="14">
        <f t="shared" si="4"/>
        <v>3322956</v>
      </c>
      <c r="O26" s="35">
        <f t="shared" si="1"/>
        <v>1079.5828460038986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64</v>
      </c>
      <c r="M28" s="90"/>
      <c r="N28" s="90"/>
      <c r="O28" s="39">
        <v>3078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2024-07-24T18:26:59Z</cp:lastPrinted>
  <dcterms:created xsi:type="dcterms:W3CDTF">2000-08-31T21:26:31Z</dcterms:created>
  <dcterms:modified xsi:type="dcterms:W3CDTF">2024-07-24T21:05:59Z</dcterms:modified>
</cp:coreProperties>
</file>