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1" documentId="11_9D9149C2B672591D36F8C93C2DAFDD922CFEED60" xr6:coauthVersionLast="47" xr6:coauthVersionMax="47" xr10:uidLastSave="{529EA1B8-8344-4FEA-BD54-72C512740171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'2008'!$A$1:$O$34</definedName>
    <definedName name="_xlnm.Print_Area" localSheetId="14">'2009'!$A$1:$O$34</definedName>
    <definedName name="_xlnm.Print_Area" localSheetId="13">'2010'!$A$1:$O$33</definedName>
    <definedName name="_xlnm.Print_Area" localSheetId="12">'2011'!$A$1:$O$35</definedName>
    <definedName name="_xlnm.Print_Area" localSheetId="11">'2012'!$A$1:$O$35</definedName>
    <definedName name="_xlnm.Print_Area" localSheetId="10">'2013'!$A$1:$O$34</definedName>
    <definedName name="_xlnm.Print_Area" localSheetId="9">'2014'!$A$1:$O$33</definedName>
    <definedName name="_xlnm.Print_Area" localSheetId="8">'2015'!$A$1:$O$36</definedName>
    <definedName name="_xlnm.Print_Area" localSheetId="7">'2016'!$A$1:$O$34</definedName>
    <definedName name="_xlnm.Print_Area" localSheetId="6">'2017'!$A$1:$O$35</definedName>
    <definedName name="_xlnm.Print_Area" localSheetId="5">'2018'!$A$1:$O$32</definedName>
    <definedName name="_xlnm.Print_Area" localSheetId="4">'2019'!$A$1:$O$34</definedName>
    <definedName name="_xlnm.Print_Area" localSheetId="3">'2020'!$A$1:$O$30</definedName>
    <definedName name="_xlnm.Print_Area" localSheetId="2">'2021'!$A$1:$P$33</definedName>
    <definedName name="_xlnm.Print_Area" localSheetId="1">'2022'!$A$1:$P$21</definedName>
    <definedName name="_xlnm.Print_Area" localSheetId="0">'2023'!$A$1:$P$28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48" l="1"/>
  <c r="F24" i="48"/>
  <c r="G24" i="48"/>
  <c r="H24" i="48"/>
  <c r="I24" i="48"/>
  <c r="J24" i="48"/>
  <c r="K24" i="48"/>
  <c r="L24" i="48"/>
  <c r="M24" i="48"/>
  <c r="N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3" i="48" l="1"/>
  <c r="P13" i="48" s="1"/>
  <c r="O5" i="48"/>
  <c r="P5" i="48" s="1"/>
  <c r="O19" i="48"/>
  <c r="P19" i="48" s="1"/>
  <c r="O16" i="48"/>
  <c r="P16" i="48" s="1"/>
  <c r="O22" i="48"/>
  <c r="P22" i="48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N8" i="47"/>
  <c r="M8" i="47"/>
  <c r="L8" i="47"/>
  <c r="K8" i="47"/>
  <c r="J8" i="47"/>
  <c r="I8" i="47"/>
  <c r="H8" i="47"/>
  <c r="G8" i="47"/>
  <c r="F8" i="47"/>
  <c r="E8" i="47"/>
  <c r="D8" i="47"/>
  <c r="O7" i="47"/>
  <c r="P7" i="47" s="1"/>
  <c r="O6" i="47"/>
  <c r="P6" i="47" s="1"/>
  <c r="N5" i="47"/>
  <c r="M5" i="47"/>
  <c r="L5" i="47"/>
  <c r="K5" i="47"/>
  <c r="J5" i="47"/>
  <c r="I5" i="47"/>
  <c r="H5" i="47"/>
  <c r="H17" i="47" s="1"/>
  <c r="G5" i="47"/>
  <c r="G17" i="47" s="1"/>
  <c r="F5" i="47"/>
  <c r="F17" i="47" s="1"/>
  <c r="E5" i="47"/>
  <c r="D5" i="47"/>
  <c r="O24" i="48" l="1"/>
  <c r="P24" i="48" s="1"/>
  <c r="J17" i="47"/>
  <c r="I17" i="47"/>
  <c r="K17" i="47"/>
  <c r="L17" i="47"/>
  <c r="M17" i="47"/>
  <c r="N17" i="47"/>
  <c r="D17" i="47"/>
  <c r="E17" i="47"/>
  <c r="O14" i="47"/>
  <c r="P14" i="47" s="1"/>
  <c r="O12" i="47"/>
  <c r="P12" i="47" s="1"/>
  <c r="O10" i="47"/>
  <c r="P10" i="47" s="1"/>
  <c r="O8" i="47"/>
  <c r="P8" i="47" s="1"/>
  <c r="O5" i="47"/>
  <c r="P5" i="47" s="1"/>
  <c r="O28" i="46"/>
  <c r="P28" i="46" s="1"/>
  <c r="O27" i="46"/>
  <c r="P27" i="46"/>
  <c r="O26" i="46"/>
  <c r="P26" i="46" s="1"/>
  <c r="N25" i="46"/>
  <c r="M25" i="46"/>
  <c r="L25" i="46"/>
  <c r="K25" i="46"/>
  <c r="J25" i="46"/>
  <c r="I25" i="46"/>
  <c r="H25" i="46"/>
  <c r="G25" i="46"/>
  <c r="F25" i="46"/>
  <c r="E25" i="46"/>
  <c r="O25" i="46" s="1"/>
  <c r="P25" i="46" s="1"/>
  <c r="D25" i="46"/>
  <c r="O24" i="46"/>
  <c r="P24" i="46" s="1"/>
  <c r="O23" i="46"/>
  <c r="P23" i="46"/>
  <c r="O22" i="46"/>
  <c r="P22" i="46" s="1"/>
  <c r="N21" i="46"/>
  <c r="M21" i="46"/>
  <c r="L21" i="46"/>
  <c r="K21" i="46"/>
  <c r="J21" i="46"/>
  <c r="I21" i="46"/>
  <c r="H21" i="46"/>
  <c r="G21" i="46"/>
  <c r="F21" i="46"/>
  <c r="E21" i="46"/>
  <c r="D21" i="46"/>
  <c r="O20" i="46"/>
  <c r="P20" i="46"/>
  <c r="O19" i="46"/>
  <c r="P19" i="46"/>
  <c r="O18" i="46"/>
  <c r="P18" i="46"/>
  <c r="N17" i="46"/>
  <c r="M17" i="46"/>
  <c r="L17" i="46"/>
  <c r="K17" i="46"/>
  <c r="J17" i="46"/>
  <c r="I17" i="46"/>
  <c r="H17" i="46"/>
  <c r="G17" i="46"/>
  <c r="F17" i="46"/>
  <c r="E17" i="46"/>
  <c r="D17" i="46"/>
  <c r="O16" i="46"/>
  <c r="P16" i="46" s="1"/>
  <c r="O15" i="46"/>
  <c r="P15" i="46" s="1"/>
  <c r="N14" i="46"/>
  <c r="M14" i="46"/>
  <c r="L14" i="46"/>
  <c r="K14" i="46"/>
  <c r="J14" i="46"/>
  <c r="O14" i="46" s="1"/>
  <c r="P14" i="46" s="1"/>
  <c r="I14" i="46"/>
  <c r="H14" i="46"/>
  <c r="G14" i="46"/>
  <c r="F14" i="46"/>
  <c r="E14" i="46"/>
  <c r="D14" i="46"/>
  <c r="O13" i="46"/>
  <c r="P13" i="46"/>
  <c r="O12" i="46"/>
  <c r="P12" i="46"/>
  <c r="O11" i="46"/>
  <c r="P11" i="46"/>
  <c r="O10" i="46"/>
  <c r="P10" i="46"/>
  <c r="O9" i="46"/>
  <c r="P9" i="46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25" i="45"/>
  <c r="O25" i="45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/>
  <c r="M19" i="45"/>
  <c r="L19" i="45"/>
  <c r="L26" i="45" s="1"/>
  <c r="K19" i="45"/>
  <c r="J19" i="45"/>
  <c r="I19" i="45"/>
  <c r="H19" i="45"/>
  <c r="G19" i="45"/>
  <c r="F19" i="45"/>
  <c r="E19" i="45"/>
  <c r="D19" i="45"/>
  <c r="N19" i="45" s="1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M13" i="45"/>
  <c r="L13" i="45"/>
  <c r="K13" i="45"/>
  <c r="J13" i="45"/>
  <c r="I13" i="45"/>
  <c r="N13" i="45" s="1"/>
  <c r="O13" i="45" s="1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H26" i="45" s="1"/>
  <c r="G5" i="45"/>
  <c r="F5" i="45"/>
  <c r="E5" i="45"/>
  <c r="E26" i="45" s="1"/>
  <c r="D5" i="45"/>
  <c r="N29" i="44"/>
  <c r="O29" i="44" s="1"/>
  <c r="M28" i="44"/>
  <c r="L28" i="44"/>
  <c r="K28" i="44"/>
  <c r="J28" i="44"/>
  <c r="I28" i="44"/>
  <c r="H28" i="44"/>
  <c r="G28" i="44"/>
  <c r="N28" i="44" s="1"/>
  <c r="O28" i="44" s="1"/>
  <c r="F28" i="44"/>
  <c r="E28" i="44"/>
  <c r="D28" i="44"/>
  <c r="N27" i="44"/>
  <c r="O27" i="44" s="1"/>
  <c r="N26" i="44"/>
  <c r="O26" i="44" s="1"/>
  <c r="N25" i="44"/>
  <c r="O25" i="44"/>
  <c r="M24" i="44"/>
  <c r="L24" i="44"/>
  <c r="K24" i="44"/>
  <c r="J24" i="44"/>
  <c r="I24" i="44"/>
  <c r="H24" i="44"/>
  <c r="G24" i="44"/>
  <c r="F24" i="44"/>
  <c r="E24" i="44"/>
  <c r="D24" i="44"/>
  <c r="N24" i="44" s="1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N21" i="44" s="1"/>
  <c r="O21" i="44" s="1"/>
  <c r="D21" i="44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M30" i="44" s="1"/>
  <c r="L5" i="44"/>
  <c r="K5" i="44"/>
  <c r="J5" i="44"/>
  <c r="I5" i="44"/>
  <c r="H5" i="44"/>
  <c r="G5" i="44"/>
  <c r="F5" i="44"/>
  <c r="E5" i="44"/>
  <c r="D5" i="44"/>
  <c r="D30" i="44" s="1"/>
  <c r="N27" i="43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/>
  <c r="M15" i="43"/>
  <c r="L15" i="43"/>
  <c r="K15" i="43"/>
  <c r="J15" i="43"/>
  <c r="I15" i="43"/>
  <c r="H15" i="43"/>
  <c r="G15" i="43"/>
  <c r="F15" i="43"/>
  <c r="E15" i="43"/>
  <c r="D15" i="43"/>
  <c r="N14" i="43"/>
  <c r="O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G28" i="43" s="1"/>
  <c r="F5" i="43"/>
  <c r="E5" i="43"/>
  <c r="D5" i="43"/>
  <c r="N30" i="42"/>
  <c r="O30" i="42" s="1"/>
  <c r="N29" i="42"/>
  <c r="O29" i="42" s="1"/>
  <c r="N28" i="42"/>
  <c r="O28" i="42" s="1"/>
  <c r="M27" i="42"/>
  <c r="L27" i="42"/>
  <c r="K27" i="42"/>
  <c r="K31" i="42" s="1"/>
  <c r="J27" i="42"/>
  <c r="N27" i="42" s="1"/>
  <c r="O27" i="42" s="1"/>
  <c r="I27" i="42"/>
  <c r="H27" i="42"/>
  <c r="G27" i="42"/>
  <c r="F27" i="42"/>
  <c r="E27" i="42"/>
  <c r="D27" i="42"/>
  <c r="N26" i="42"/>
  <c r="O26" i="42" s="1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/>
  <c r="N20" i="42"/>
  <c r="O20" i="42" s="1"/>
  <c r="N19" i="42"/>
  <c r="O19" i="42" s="1"/>
  <c r="N18" i="42"/>
  <c r="O18" i="42"/>
  <c r="N17" i="42"/>
  <c r="O17" i="42" s="1"/>
  <c r="M16" i="42"/>
  <c r="L16" i="42"/>
  <c r="K16" i="42"/>
  <c r="J16" i="42"/>
  <c r="I16" i="42"/>
  <c r="H16" i="42"/>
  <c r="H31" i="42" s="1"/>
  <c r="G16" i="42"/>
  <c r="F16" i="42"/>
  <c r="E16" i="42"/>
  <c r="D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M31" i="42" s="1"/>
  <c r="L5" i="42"/>
  <c r="K5" i="42"/>
  <c r="J5" i="42"/>
  <c r="I5" i="42"/>
  <c r="I31" i="42" s="1"/>
  <c r="H5" i="42"/>
  <c r="G5" i="42"/>
  <c r="F5" i="42"/>
  <c r="E5" i="42"/>
  <c r="D5" i="42"/>
  <c r="N29" i="41"/>
  <c r="O29" i="41" s="1"/>
  <c r="N28" i="41"/>
  <c r="O28" i="41" s="1"/>
  <c r="N27" i="41"/>
  <c r="O27" i="41"/>
  <c r="M26" i="41"/>
  <c r="L26" i="41"/>
  <c r="K26" i="41"/>
  <c r="J26" i="41"/>
  <c r="I26" i="41"/>
  <c r="H26" i="41"/>
  <c r="N26" i="41" s="1"/>
  <c r="O26" i="41" s="1"/>
  <c r="G26" i="41"/>
  <c r="F26" i="41"/>
  <c r="E26" i="41"/>
  <c r="D26" i="41"/>
  <c r="N25" i="41"/>
  <c r="O25" i="41"/>
  <c r="N24" i="41"/>
  <c r="O24" i="4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N20" i="41"/>
  <c r="O20" i="41"/>
  <c r="M19" i="41"/>
  <c r="L19" i="41"/>
  <c r="K19" i="41"/>
  <c r="J19" i="41"/>
  <c r="I19" i="41"/>
  <c r="H19" i="41"/>
  <c r="G19" i="41"/>
  <c r="F19" i="41"/>
  <c r="E19" i="41"/>
  <c r="D19" i="41"/>
  <c r="N18" i="41"/>
  <c r="O18" i="41"/>
  <c r="N17" i="41"/>
  <c r="O17" i="41" s="1"/>
  <c r="M16" i="41"/>
  <c r="L16" i="41"/>
  <c r="K16" i="41"/>
  <c r="J16" i="41"/>
  <c r="N16" i="41" s="1"/>
  <c r="O16" i="41" s="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J30" i="41" s="1"/>
  <c r="I5" i="41"/>
  <c r="H5" i="41"/>
  <c r="G5" i="41"/>
  <c r="G30" i="41" s="1"/>
  <c r="F5" i="41"/>
  <c r="F30" i="41" s="1"/>
  <c r="E5" i="41"/>
  <c r="D5" i="41"/>
  <c r="N31" i="40"/>
  <c r="O31" i="40" s="1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 s="1"/>
  <c r="N22" i="40"/>
  <c r="O22" i="40" s="1"/>
  <c r="N21" i="40"/>
  <c r="O21" i="40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/>
  <c r="M15" i="40"/>
  <c r="L15" i="40"/>
  <c r="K15" i="40"/>
  <c r="N15" i="40" s="1"/>
  <c r="O15" i="40" s="1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E32" i="40" s="1"/>
  <c r="D5" i="40"/>
  <c r="N5" i="40" s="1"/>
  <c r="O5" i="40" s="1"/>
  <c r="D5" i="39"/>
  <c r="N28" i="39"/>
  <c r="O28" i="39" s="1"/>
  <c r="N27" i="39"/>
  <c r="O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 s="1"/>
  <c r="N20" i="39"/>
  <c r="O20" i="39" s="1"/>
  <c r="N19" i="39"/>
  <c r="O19" i="39"/>
  <c r="M18" i="39"/>
  <c r="L18" i="39"/>
  <c r="K18" i="39"/>
  <c r="J18" i="39"/>
  <c r="I18" i="39"/>
  <c r="H18" i="39"/>
  <c r="G18" i="39"/>
  <c r="F18" i="39"/>
  <c r="E18" i="39"/>
  <c r="D18" i="39"/>
  <c r="N17" i="39"/>
  <c r="O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/>
  <c r="M5" i="39"/>
  <c r="M29" i="39" s="1"/>
  <c r="L5" i="39"/>
  <c r="K5" i="39"/>
  <c r="J5" i="39"/>
  <c r="I5" i="39"/>
  <c r="H5" i="39"/>
  <c r="G5" i="39"/>
  <c r="F5" i="39"/>
  <c r="F29" i="39" s="1"/>
  <c r="E5" i="39"/>
  <c r="N29" i="38"/>
  <c r="O29" i="38" s="1"/>
  <c r="N28" i="38"/>
  <c r="O28" i="38"/>
  <c r="N27" i="38"/>
  <c r="O27" i="38" s="1"/>
  <c r="M26" i="38"/>
  <c r="L26" i="38"/>
  <c r="K26" i="38"/>
  <c r="J26" i="38"/>
  <c r="I26" i="38"/>
  <c r="H26" i="38"/>
  <c r="G26" i="38"/>
  <c r="G30" i="38" s="1"/>
  <c r="F26" i="38"/>
  <c r="E26" i="38"/>
  <c r="D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/>
  <c r="N22" i="38"/>
  <c r="O22" i="38" s="1"/>
  <c r="N21" i="38"/>
  <c r="O21" i="38"/>
  <c r="M20" i="38"/>
  <c r="L20" i="38"/>
  <c r="K20" i="38"/>
  <c r="J20" i="38"/>
  <c r="I20" i="38"/>
  <c r="H20" i="38"/>
  <c r="G20" i="38"/>
  <c r="F20" i="38"/>
  <c r="N20" i="38" s="1"/>
  <c r="O20" i="38" s="1"/>
  <c r="E20" i="38"/>
  <c r="D20" i="38"/>
  <c r="N19" i="38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/>
  <c r="N9" i="38"/>
  <c r="O9" i="38"/>
  <c r="N8" i="38"/>
  <c r="O8" i="38"/>
  <c r="N7" i="38"/>
  <c r="O7" i="38"/>
  <c r="N6" i="38"/>
  <c r="O6" i="38" s="1"/>
  <c r="M5" i="38"/>
  <c r="L5" i="38"/>
  <c r="K5" i="38"/>
  <c r="K30" i="38" s="1"/>
  <c r="J5" i="38"/>
  <c r="I5" i="38"/>
  <c r="H5" i="38"/>
  <c r="G5" i="38"/>
  <c r="F5" i="38"/>
  <c r="F30" i="38"/>
  <c r="E5" i="38"/>
  <c r="D5" i="38"/>
  <c r="N29" i="37"/>
  <c r="O29" i="37" s="1"/>
  <c r="N28" i="37"/>
  <c r="O28" i="37" s="1"/>
  <c r="N27" i="37"/>
  <c r="O27" i="37" s="1"/>
  <c r="M26" i="37"/>
  <c r="N26" i="37" s="1"/>
  <c r="O26" i="37" s="1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/>
  <c r="N23" i="37"/>
  <c r="O23" i="37" s="1"/>
  <c r="M22" i="37"/>
  <c r="L22" i="37"/>
  <c r="K22" i="37"/>
  <c r="J22" i="37"/>
  <c r="I22" i="37"/>
  <c r="H22" i="37"/>
  <c r="G22" i="37"/>
  <c r="N22" i="37" s="1"/>
  <c r="O22" i="37" s="1"/>
  <c r="F22" i="37"/>
  <c r="E22" i="37"/>
  <c r="D22" i="37"/>
  <c r="N21" i="37"/>
  <c r="O21" i="37" s="1"/>
  <c r="N20" i="37"/>
  <c r="O20" i="37"/>
  <c r="N19" i="37"/>
  <c r="O19" i="37" s="1"/>
  <c r="M18" i="37"/>
  <c r="L18" i="37"/>
  <c r="K18" i="37"/>
  <c r="J18" i="37"/>
  <c r="I18" i="37"/>
  <c r="I30" i="37" s="1"/>
  <c r="H18" i="37"/>
  <c r="G18" i="37"/>
  <c r="F18" i="37"/>
  <c r="E18" i="37"/>
  <c r="D18" i="37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/>
  <c r="N10" i="37"/>
  <c r="O10" i="37" s="1"/>
  <c r="N9" i="37"/>
  <c r="O9" i="37"/>
  <c r="N8" i="37"/>
  <c r="O8" i="37" s="1"/>
  <c r="N7" i="37"/>
  <c r="O7" i="37" s="1"/>
  <c r="N6" i="37"/>
  <c r="O6" i="37"/>
  <c r="M5" i="37"/>
  <c r="M30" i="37" s="1"/>
  <c r="L5" i="37"/>
  <c r="L30" i="37" s="1"/>
  <c r="K5" i="37"/>
  <c r="K30" i="37" s="1"/>
  <c r="J5" i="37"/>
  <c r="I5" i="37"/>
  <c r="H5" i="37"/>
  <c r="H30" i="37" s="1"/>
  <c r="G5" i="37"/>
  <c r="F5" i="37"/>
  <c r="E5" i="37"/>
  <c r="D5" i="37"/>
  <c r="N30" i="36"/>
  <c r="O30" i="36" s="1"/>
  <c r="N29" i="36"/>
  <c r="O29" i="36" s="1"/>
  <c r="N28" i="36"/>
  <c r="O28" i="36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 s="1"/>
  <c r="M18" i="36"/>
  <c r="M31" i="36" s="1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N14" i="36" s="1"/>
  <c r="O14" i="36" s="1"/>
  <c r="D14" i="36"/>
  <c r="N13" i="36"/>
  <c r="O13" i="36" s="1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D5" i="36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E31" i="35" s="1"/>
  <c r="D18" i="35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H31" i="35" s="1"/>
  <c r="G14" i="35"/>
  <c r="F14" i="35"/>
  <c r="E14" i="35"/>
  <c r="D14" i="35"/>
  <c r="N13" i="35"/>
  <c r="O13" i="35"/>
  <c r="N12" i="35"/>
  <c r="O12" i="35" s="1"/>
  <c r="N11" i="35"/>
  <c r="O11" i="35" s="1"/>
  <c r="N10" i="35"/>
  <c r="O10" i="35"/>
  <c r="N9" i="35"/>
  <c r="O9" i="35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28" i="34"/>
  <c r="O28" i="34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N23" i="34"/>
  <c r="O23" i="34" s="1"/>
  <c r="N22" i="34"/>
  <c r="O22" i="34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 s="1"/>
  <c r="N10" i="34"/>
  <c r="O10" i="34"/>
  <c r="N9" i="34"/>
  <c r="O9" i="34" s="1"/>
  <c r="N8" i="34"/>
  <c r="O8" i="34" s="1"/>
  <c r="N7" i="34"/>
  <c r="O7" i="34"/>
  <c r="N6" i="34"/>
  <c r="O6" i="34"/>
  <c r="M5" i="34"/>
  <c r="M29" i="34" s="1"/>
  <c r="L5" i="34"/>
  <c r="K5" i="34"/>
  <c r="J5" i="34"/>
  <c r="I5" i="34"/>
  <c r="H5" i="34"/>
  <c r="G5" i="34"/>
  <c r="F5" i="34"/>
  <c r="E5" i="34"/>
  <c r="D5" i="34"/>
  <c r="N21" i="33"/>
  <c r="O21" i="33"/>
  <c r="N22" i="33"/>
  <c r="O22" i="33" s="1"/>
  <c r="N23" i="33"/>
  <c r="O23" i="33" s="1"/>
  <c r="N17" i="33"/>
  <c r="O17" i="33"/>
  <c r="N18" i="33"/>
  <c r="O18" i="33" s="1"/>
  <c r="N19" i="33"/>
  <c r="O19" i="33" s="1"/>
  <c r="E20" i="33"/>
  <c r="F20" i="33"/>
  <c r="G20" i="33"/>
  <c r="H20" i="33"/>
  <c r="I20" i="33"/>
  <c r="J20" i="33"/>
  <c r="K20" i="33"/>
  <c r="L20" i="33"/>
  <c r="M20" i="33"/>
  <c r="D20" i="33"/>
  <c r="E16" i="33"/>
  <c r="F16" i="33"/>
  <c r="G16" i="33"/>
  <c r="H16" i="33"/>
  <c r="I16" i="33"/>
  <c r="J16" i="33"/>
  <c r="K16" i="33"/>
  <c r="K30" i="33" s="1"/>
  <c r="L16" i="33"/>
  <c r="M16" i="33"/>
  <c r="D16" i="33"/>
  <c r="E12" i="33"/>
  <c r="F12" i="33"/>
  <c r="G12" i="33"/>
  <c r="H12" i="33"/>
  <c r="I12" i="33"/>
  <c r="J12" i="33"/>
  <c r="K12" i="33"/>
  <c r="L12" i="33"/>
  <c r="M12" i="33"/>
  <c r="D12" i="33"/>
  <c r="N12" i="33" s="1"/>
  <c r="O12" i="33" s="1"/>
  <c r="E5" i="33"/>
  <c r="E30" i="33"/>
  <c r="F5" i="33"/>
  <c r="G5" i="33"/>
  <c r="G30" i="33" s="1"/>
  <c r="H5" i="33"/>
  <c r="H30" i="33" s="1"/>
  <c r="I5" i="33"/>
  <c r="I30" i="33" s="1"/>
  <c r="J5" i="33"/>
  <c r="K5" i="33"/>
  <c r="L5" i="33"/>
  <c r="M5" i="33"/>
  <c r="D5" i="33"/>
  <c r="N28" i="33"/>
  <c r="O28" i="33" s="1"/>
  <c r="N29" i="33"/>
  <c r="O29" i="33" s="1"/>
  <c r="N27" i="33"/>
  <c r="O27" i="33"/>
  <c r="E26" i="33"/>
  <c r="F26" i="33"/>
  <c r="G26" i="33"/>
  <c r="H26" i="33"/>
  <c r="I26" i="33"/>
  <c r="J26" i="33"/>
  <c r="K26" i="33"/>
  <c r="L26" i="33"/>
  <c r="M26" i="33"/>
  <c r="D26" i="33"/>
  <c r="E24" i="33"/>
  <c r="F24" i="33"/>
  <c r="G24" i="33"/>
  <c r="H24" i="33"/>
  <c r="I24" i="33"/>
  <c r="J24" i="33"/>
  <c r="K24" i="33"/>
  <c r="L24" i="33"/>
  <c r="M24" i="33"/>
  <c r="D24" i="33"/>
  <c r="N25" i="33"/>
  <c r="O25" i="33"/>
  <c r="N13" i="33"/>
  <c r="O13" i="33" s="1"/>
  <c r="N14" i="33"/>
  <c r="O14" i="33"/>
  <c r="N15" i="33"/>
  <c r="O15" i="33" s="1"/>
  <c r="N7" i="33"/>
  <c r="O7" i="33" s="1"/>
  <c r="N8" i="33"/>
  <c r="O8" i="33"/>
  <c r="N9" i="33"/>
  <c r="O9" i="33"/>
  <c r="N10" i="33"/>
  <c r="O10" i="33" s="1"/>
  <c r="N11" i="33"/>
  <c r="O11" i="33"/>
  <c r="N6" i="33"/>
  <c r="O6" i="33" s="1"/>
  <c r="F30" i="37"/>
  <c r="F30" i="33"/>
  <c r="L29" i="34"/>
  <c r="N24" i="43"/>
  <c r="O24" i="43" s="1"/>
  <c r="N5" i="43"/>
  <c r="O5" i="43" s="1"/>
  <c r="H31" i="36" l="1"/>
  <c r="N29" i="35"/>
  <c r="O29" i="35" s="1"/>
  <c r="E30" i="44"/>
  <c r="H29" i="46"/>
  <c r="N28" i="40"/>
  <c r="O28" i="40" s="1"/>
  <c r="N5" i="42"/>
  <c r="O5" i="42" s="1"/>
  <c r="N14" i="37"/>
  <c r="O14" i="37" s="1"/>
  <c r="N16" i="45"/>
  <c r="O16" i="45" s="1"/>
  <c r="N17" i="34"/>
  <c r="O17" i="34" s="1"/>
  <c r="N18" i="35"/>
  <c r="O18" i="35" s="1"/>
  <c r="E29" i="39"/>
  <c r="N29" i="39" s="1"/>
  <c r="O29" i="39" s="1"/>
  <c r="J31" i="36"/>
  <c r="N24" i="38"/>
  <c r="O24" i="38" s="1"/>
  <c r="N23" i="41"/>
  <c r="O23" i="41" s="1"/>
  <c r="N18" i="43"/>
  <c r="O18" i="43" s="1"/>
  <c r="N21" i="43"/>
  <c r="O21" i="43" s="1"/>
  <c r="F30" i="44"/>
  <c r="N30" i="44" s="1"/>
  <c r="O30" i="44" s="1"/>
  <c r="J26" i="45"/>
  <c r="I29" i="46"/>
  <c r="J30" i="38"/>
  <c r="G30" i="44"/>
  <c r="N15" i="44"/>
  <c r="O15" i="44" s="1"/>
  <c r="N22" i="45"/>
  <c r="O22" i="45" s="1"/>
  <c r="J29" i="46"/>
  <c r="J30" i="37"/>
  <c r="K29" i="46"/>
  <c r="I31" i="36"/>
  <c r="D31" i="42"/>
  <c r="N31" i="42" s="1"/>
  <c r="O31" i="42" s="1"/>
  <c r="E29" i="34"/>
  <c r="D29" i="34"/>
  <c r="N5" i="35"/>
  <c r="O5" i="35" s="1"/>
  <c r="N20" i="33"/>
  <c r="O20" i="33" s="1"/>
  <c r="N23" i="36"/>
  <c r="O23" i="36" s="1"/>
  <c r="N5" i="44"/>
  <c r="O5" i="44" s="1"/>
  <c r="D26" i="45"/>
  <c r="N26" i="45" s="1"/>
  <c r="O26" i="45" s="1"/>
  <c r="F29" i="46"/>
  <c r="H29" i="34"/>
  <c r="N5" i="36"/>
  <c r="O5" i="36" s="1"/>
  <c r="N5" i="34"/>
  <c r="O5" i="34" s="1"/>
  <c r="D31" i="35"/>
  <c r="G29" i="34"/>
  <c r="K31" i="36"/>
  <c r="L30" i="38"/>
  <c r="D29" i="39"/>
  <c r="D28" i="43"/>
  <c r="J30" i="44"/>
  <c r="H30" i="44"/>
  <c r="O5" i="46"/>
  <c r="P5" i="46" s="1"/>
  <c r="E29" i="46"/>
  <c r="N27" i="36"/>
  <c r="O27" i="36" s="1"/>
  <c r="N12" i="38"/>
  <c r="O12" i="38" s="1"/>
  <c r="O17" i="46"/>
  <c r="P17" i="46" s="1"/>
  <c r="G31" i="35"/>
  <c r="N25" i="35"/>
  <c r="O25" i="35" s="1"/>
  <c r="N5" i="38"/>
  <c r="O5" i="38" s="1"/>
  <c r="G29" i="39"/>
  <c r="L29" i="39"/>
  <c r="D30" i="41"/>
  <c r="N30" i="41" s="1"/>
  <c r="O30" i="41" s="1"/>
  <c r="E28" i="43"/>
  <c r="N28" i="43" s="1"/>
  <c r="O28" i="43" s="1"/>
  <c r="K30" i="44"/>
  <c r="F26" i="45"/>
  <c r="N29" i="46"/>
  <c r="N15" i="39"/>
  <c r="O15" i="39" s="1"/>
  <c r="N25" i="34"/>
  <c r="O25" i="34" s="1"/>
  <c r="N14" i="35"/>
  <c r="O14" i="35" s="1"/>
  <c r="G31" i="36"/>
  <c r="D32" i="40"/>
  <c r="N18" i="40"/>
  <c r="O18" i="40" s="1"/>
  <c r="M32" i="40"/>
  <c r="N13" i="42"/>
  <c r="O13" i="42" s="1"/>
  <c r="N16" i="42"/>
  <c r="O16" i="42" s="1"/>
  <c r="F28" i="43"/>
  <c r="L30" i="44"/>
  <c r="N23" i="42"/>
  <c r="O23" i="42" s="1"/>
  <c r="N16" i="38"/>
  <c r="O16" i="38" s="1"/>
  <c r="I29" i="34"/>
  <c r="E31" i="42"/>
  <c r="N15" i="43"/>
  <c r="O15" i="43" s="1"/>
  <c r="J31" i="35"/>
  <c r="N18" i="36"/>
  <c r="O18" i="36" s="1"/>
  <c r="N5" i="33"/>
  <c r="O5" i="33" s="1"/>
  <c r="K29" i="34"/>
  <c r="K31" i="35"/>
  <c r="H30" i="38"/>
  <c r="N18" i="39"/>
  <c r="O18" i="39" s="1"/>
  <c r="G32" i="40"/>
  <c r="N19" i="41"/>
  <c r="O19" i="41" s="1"/>
  <c r="G31" i="42"/>
  <c r="I28" i="43"/>
  <c r="L29" i="46"/>
  <c r="I31" i="35"/>
  <c r="F31" i="42"/>
  <c r="I26" i="45"/>
  <c r="N21" i="35"/>
  <c r="O21" i="35" s="1"/>
  <c r="I30" i="38"/>
  <c r="N5" i="39"/>
  <c r="O5" i="39" s="1"/>
  <c r="H32" i="40"/>
  <c r="F32" i="40"/>
  <c r="I30" i="41"/>
  <c r="J28" i="43"/>
  <c r="H28" i="43"/>
  <c r="K26" i="45"/>
  <c r="J29" i="34"/>
  <c r="M30" i="33"/>
  <c r="L31" i="35"/>
  <c r="D31" i="36"/>
  <c r="N5" i="37"/>
  <c r="O5" i="37" s="1"/>
  <c r="I32" i="40"/>
  <c r="K28" i="43"/>
  <c r="O21" i="46"/>
  <c r="P21" i="46" s="1"/>
  <c r="N26" i="38"/>
  <c r="O26" i="38" s="1"/>
  <c r="J29" i="39"/>
  <c r="J32" i="40"/>
  <c r="K30" i="41"/>
  <c r="E30" i="41"/>
  <c r="J31" i="42"/>
  <c r="L28" i="43"/>
  <c r="M26" i="45"/>
  <c r="D30" i="37"/>
  <c r="N30" i="37" s="1"/>
  <c r="O30" i="37" s="1"/>
  <c r="L30" i="33"/>
  <c r="N21" i="34"/>
  <c r="O21" i="34" s="1"/>
  <c r="M31" i="35"/>
  <c r="I29" i="39"/>
  <c r="K29" i="39"/>
  <c r="L30" i="41"/>
  <c r="H30" i="41"/>
  <c r="M28" i="43"/>
  <c r="N24" i="33"/>
  <c r="O24" i="33" s="1"/>
  <c r="E31" i="36"/>
  <c r="N31" i="36" s="1"/>
  <c r="O31" i="36" s="1"/>
  <c r="E30" i="37"/>
  <c r="N16" i="33"/>
  <c r="O16" i="33" s="1"/>
  <c r="N26" i="33"/>
  <c r="O26" i="33" s="1"/>
  <c r="J30" i="33"/>
  <c r="F31" i="36"/>
  <c r="E30" i="38"/>
  <c r="N25" i="39"/>
  <c r="O25" i="39" s="1"/>
  <c r="L32" i="40"/>
  <c r="M30" i="41"/>
  <c r="L31" i="42"/>
  <c r="N18" i="44"/>
  <c r="O18" i="44" s="1"/>
  <c r="O17" i="47"/>
  <c r="P17" i="47" s="1"/>
  <c r="D30" i="38"/>
  <c r="N30" i="38" s="1"/>
  <c r="O30" i="38" s="1"/>
  <c r="L31" i="36"/>
  <c r="M30" i="38"/>
  <c r="H29" i="39"/>
  <c r="G26" i="45"/>
  <c r="D29" i="46"/>
  <c r="F29" i="34"/>
  <c r="N18" i="37"/>
  <c r="O18" i="37" s="1"/>
  <c r="K32" i="40"/>
  <c r="N13" i="34"/>
  <c r="O13" i="34" s="1"/>
  <c r="M29" i="46"/>
  <c r="D30" i="33"/>
  <c r="F31" i="35"/>
  <c r="I30" i="44"/>
  <c r="N5" i="45"/>
  <c r="O5" i="45" s="1"/>
  <c r="N5" i="41"/>
  <c r="O5" i="41" s="1"/>
  <c r="G30" i="37"/>
  <c r="G29" i="46"/>
  <c r="N32" i="40" l="1"/>
  <c r="O32" i="40" s="1"/>
  <c r="N29" i="34"/>
  <c r="O29" i="34" s="1"/>
  <c r="N31" i="35"/>
  <c r="O31" i="35" s="1"/>
  <c r="N30" i="33"/>
  <c r="O30" i="33" s="1"/>
  <c r="O29" i="46"/>
  <c r="P29" i="46" s="1"/>
</calcChain>
</file>

<file path=xl/sharedStrings.xml><?xml version="1.0" encoding="utf-8"?>
<sst xmlns="http://schemas.openxmlformats.org/spreadsheetml/2006/main" count="716" uniqueCount="113">
  <si>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</si>
  <si>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</si>
  <si>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</si>
  <si>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</si>
  <si>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</si>
  <si>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</si>
  <si>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</si>
  <si>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</si>
  <si>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</si>
  <si>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</si>
  <si>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First Local Option Fuel Tax (1 to 6 Cents)</t>
  </si>
  <si>
    <t>Utility Service Tax - Electricity</t>
  </si>
  <si>
    <t>Utility Service Tax - Water</t>
  </si>
  <si>
    <t>Communications Services Taxes</t>
  </si>
  <si>
    <t>Permits, Fees, and Special Assessments</t>
  </si>
  <si>
    <t>Franchise Fee - Electricity</t>
  </si>
  <si>
    <t>Franchise Fee - Cable Television</t>
  </si>
  <si>
    <t>Other Permits, Fees, and Special Assessments</t>
  </si>
  <si>
    <t>Intergovernmental Revenue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</si>
  <si>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</si>
  <si>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</si>
  <si>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</si>
  <si>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</si>
  <si>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</si>
  <si>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</si>
  <si>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</si>
  <si>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</si>
  <si>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</si>
  <si>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Physical Environment - Water Utility</t>
  </si>
  <si>
    <t>Physical Environment - Garbage / Solid Waste</t>
  </si>
  <si>
    <t>Transportation (User Fees) - Other Transportation Charges</t>
  </si>
  <si>
    <t>Total - All Account Codes</t>
  </si>
  <si>
    <t>Local Fiscal Year Ended September 30, 2009</t>
  </si>
  <si>
    <t>Other Judgments, Fines, and Forfeits</t>
  </si>
  <si>
    <t>Interest and Other Earnings - Interest</t>
  </si>
  <si>
    <t>Rents and Royalties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</si>
  <si>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</si>
  <si>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</si>
  <si>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</si>
  <si>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</si>
  <si>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</si>
  <si>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</si>
  <si>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</si>
  <si>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</si>
  <si>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McIntosh Revenues Reported by Account Code and Fund Type</t>
  </si>
  <si>
    <t>Local Fiscal Year Ended September 30, 2010</t>
  </si>
  <si>
    <t>Second Local Option Fuel Tax (1 to 5 Cents)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</si>
  <si>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</si>
  <si>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</si>
  <si>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</si>
  <si>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Propane</t>
  </si>
  <si>
    <t>Building Permits</t>
  </si>
  <si>
    <t>Physical Environment - Other Physical Environment Charges</t>
  </si>
  <si>
    <t>Other Sources</t>
  </si>
  <si>
    <t>Proceeds - Debt Proceeds</t>
  </si>
  <si>
    <t>2011 Municipal Population:</t>
  </si>
  <si>
    <t>Local Fiscal Year Ended September 30, 2012</t>
  </si>
  <si>
    <t>Federal Grant - Economic Environment</t>
  </si>
  <si>
    <t>2012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</si>
  <si>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</si>
  <si>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</si>
  <si>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</si>
  <si>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Local Government Half-Cent Sales Tax</t>
  </si>
  <si>
    <t>Transportation - Other Transportation Charges</t>
  </si>
  <si>
    <t>2013 Municipal Population:</t>
  </si>
  <si>
    <t>Local Fiscal Year Ended September 30, 2008</t>
  </si>
  <si>
    <t>Permits and Franchise Fees</t>
  </si>
  <si>
    <t>Franchise Fee - Other</t>
  </si>
  <si>
    <t>Court-Ordered Judgments and Fines - As Decided by Traffic Court</t>
  </si>
  <si>
    <t>2008 Municipal Population:</t>
  </si>
  <si>
    <t>Local Fiscal Year Ended September 30, 2014</t>
  </si>
  <si>
    <t>Local Option Taxes</t>
  </si>
  <si>
    <t>2014 Municipal Population:</t>
  </si>
  <si>
    <t>Local Fiscal Year Ended September 30, 2015</t>
  </si>
  <si>
    <t>Other General Taxes</t>
  </si>
  <si>
    <t>State Grant - Culture / Recreation</t>
  </si>
  <si>
    <t>State Shared Revenues - General Government - Alcoholic Beverage License Tax</t>
  </si>
  <si>
    <t>2015 Municipal Population:</t>
  </si>
  <si>
    <t>Local Fiscal Year Ended September 30, 2016</t>
  </si>
  <si>
    <t>2016 Municipal Population:</t>
  </si>
  <si>
    <t>Local Fiscal Year Ended September 30, 2017</t>
  </si>
  <si>
    <t>Discretionary Sales Surtaxes</t>
  </si>
  <si>
    <t>Federal Grant - Public Safety</t>
  </si>
  <si>
    <t>State Shared Revenues - General Government - Mobile Home License Tax</t>
  </si>
  <si>
    <t>2017 Municipal Population:</t>
  </si>
  <si>
    <t>Local Fiscal Year Ended September 30, 2018</t>
  </si>
  <si>
    <t>2018 Municipal Population:</t>
  </si>
  <si>
    <t>Local Fiscal Year Ended September 30, 2019</t>
  </si>
  <si>
    <t>Proceeds of General Capital Asset Dispositions - Compensation for Loss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</si>
  <si>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</si>
  <si>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</si>
  <si>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</si>
  <si>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</si>
  <si>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</si>
  <si>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</si>
  <si>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</si>
  <si>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</si>
  <si>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</si>
  <si>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</si>
  <si>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Utility Service Tax - Other</t>
  </si>
  <si>
    <t>State Communications Services Taxes</t>
  </si>
  <si>
    <t>Building Permits (Buildling Permit Fees)</t>
  </si>
  <si>
    <t>Intergovernmental Revenues</t>
  </si>
  <si>
    <t>State Shared Revenues - General Government - Local Government Half-Cent Sales Tax Program</t>
  </si>
  <si>
    <t>State Shared Revenues - Other</t>
  </si>
  <si>
    <t>2021 Municipal Population:</t>
  </si>
  <si>
    <t>Local Fiscal Year Ended September 30, 2022</t>
  </si>
  <si>
    <t>Federal Grant - Other Federal Grants</t>
  </si>
  <si>
    <t>General Government - Other General Government Charges and Fees</t>
  </si>
  <si>
    <t>2022 Municipal Population:</t>
  </si>
  <si>
    <t>Local Fiscal Year Ended September 30, 2023</t>
  </si>
  <si>
    <t>Permits - Other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</si>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</sst>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A3BED-51A9-430D-B0E4-DDD907E6A28A}">
  <sheetPr>
    <pageSetUpPr fitToPage="1"/>
  </sheetPr>
  <dimension ref="A1:ED28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62" customWidth="1"/>
    <col min="17" max="18" width="9.77734375" style="62"/>
  </cols>
  <sheetData>
    <row r="1" spans="1:134" ht="27.75">
      <c r="A1" s="98" t="s">
        <v>44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4" thickBot="1">
      <c r="A2" s="101" t="s">
        <v>110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37</v>
      </c>
      <c r="B3" s="105"/>
      <c r="C3" s="106"/>
      <c r="D3" s="110" t="s">
        <v>22</v>
      </c>
      <c r="E3" s="111"/>
      <c r="F3" s="111"/>
      <c r="G3" s="111"/>
      <c r="H3" s="112"/>
      <c r="I3" s="110" t="s">
        <v>23</v>
      </c>
      <c r="J3" s="112"/>
      <c r="K3" s="110" t="s">
        <v>25</v>
      </c>
      <c r="L3" s="111"/>
      <c r="M3" s="112"/>
      <c r="N3" s="49"/>
      <c r="O3" s="50"/>
      <c r="P3" s="113" t="s">
        <v>93</v>
      </c>
      <c r="Q3" s="51"/>
      <c r="R3"/>
    </row>
    <row r="4" spans="1:134" ht="32.25" customHeight="1" thickBot="1">
      <c r="A4" s="107"/>
      <c r="B4" s="108"/>
      <c r="C4" s="109"/>
      <c r="D4" s="52" t="s">
        <v>3</v>
      </c>
      <c r="E4" s="52" t="s">
        <v>38</v>
      </c>
      <c r="F4" s="52" t="s">
        <v>39</v>
      </c>
      <c r="G4" s="52" t="s">
        <v>40</v>
      </c>
      <c r="H4" s="52" t="s">
        <v>4</v>
      </c>
      <c r="I4" s="52" t="s">
        <v>5</v>
      </c>
      <c r="J4" s="53" t="s">
        <v>41</v>
      </c>
      <c r="K4" s="53" t="s">
        <v>6</v>
      </c>
      <c r="L4" s="53" t="s">
        <v>7</v>
      </c>
      <c r="M4" s="53" t="s">
        <v>94</v>
      </c>
      <c r="N4" s="53" t="s">
        <v>8</v>
      </c>
      <c r="O4" s="53" t="s">
        <v>95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96</v>
      </c>
      <c r="B5" s="57"/>
      <c r="C5" s="57"/>
      <c r="D5" s="58">
        <f>SUM(D6:D12)</f>
        <v>267672</v>
      </c>
      <c r="E5" s="58">
        <f>SUM(E6:E12)</f>
        <v>0</v>
      </c>
      <c r="F5" s="58">
        <f>SUM(F6:F12)</f>
        <v>0</v>
      </c>
      <c r="G5" s="58">
        <f>SUM(G6:G12)</f>
        <v>0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0</v>
      </c>
      <c r="N5" s="58">
        <f>SUM(N6:N12)</f>
        <v>0</v>
      </c>
      <c r="O5" s="59">
        <f>SUM(D5:N5)</f>
        <v>267672</v>
      </c>
      <c r="P5" s="60">
        <f>(O5/P$26)</f>
        <v>575.63870967741934</v>
      </c>
      <c r="Q5" s="61"/>
    </row>
    <row r="6" spans="1:134">
      <c r="A6" s="63"/>
      <c r="B6" s="64">
        <v>311</v>
      </c>
      <c r="C6" s="65" t="s">
        <v>1</v>
      </c>
      <c r="D6" s="66">
        <v>56735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56735</v>
      </c>
      <c r="P6" s="67">
        <f>(O6/P$26)</f>
        <v>122.01075268817205</v>
      </c>
      <c r="Q6" s="68"/>
    </row>
    <row r="7" spans="1:134">
      <c r="A7" s="63"/>
      <c r="B7" s="64">
        <v>312.41000000000003</v>
      </c>
      <c r="C7" s="65" t="s">
        <v>97</v>
      </c>
      <c r="D7" s="66">
        <v>41322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41322</v>
      </c>
      <c r="P7" s="67">
        <f>(O7/P$26)</f>
        <v>88.864516129032253</v>
      </c>
      <c r="Q7" s="68"/>
    </row>
    <row r="8" spans="1:134">
      <c r="A8" s="63"/>
      <c r="B8" s="64">
        <v>314.10000000000002</v>
      </c>
      <c r="C8" s="65" t="s">
        <v>11</v>
      </c>
      <c r="D8" s="66">
        <v>51138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51138</v>
      </c>
      <c r="P8" s="67">
        <f>(O8/P$26)</f>
        <v>109.97419354838709</v>
      </c>
      <c r="Q8" s="68"/>
    </row>
    <row r="9" spans="1:134">
      <c r="A9" s="63"/>
      <c r="B9" s="64">
        <v>314.3</v>
      </c>
      <c r="C9" s="65" t="s">
        <v>12</v>
      </c>
      <c r="D9" s="66">
        <v>4380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4380</v>
      </c>
      <c r="P9" s="67">
        <f>(O9/P$26)</f>
        <v>9.4193548387096779</v>
      </c>
      <c r="Q9" s="68"/>
    </row>
    <row r="10" spans="1:134">
      <c r="A10" s="63"/>
      <c r="B10" s="64">
        <v>314.8</v>
      </c>
      <c r="C10" s="65" t="s">
        <v>50</v>
      </c>
      <c r="D10" s="66">
        <v>1698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1698</v>
      </c>
      <c r="P10" s="67">
        <f>(O10/P$26)</f>
        <v>3.6516129032258067</v>
      </c>
      <c r="Q10" s="68"/>
    </row>
    <row r="11" spans="1:134">
      <c r="A11" s="63"/>
      <c r="B11" s="64">
        <v>315.10000000000002</v>
      </c>
      <c r="C11" s="65" t="s">
        <v>100</v>
      </c>
      <c r="D11" s="66">
        <v>27267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27267</v>
      </c>
      <c r="P11" s="67">
        <f>(O11/P$26)</f>
        <v>58.638709677419357</v>
      </c>
      <c r="Q11" s="68"/>
    </row>
    <row r="12" spans="1:134">
      <c r="A12" s="63"/>
      <c r="B12" s="64">
        <v>319.89999999999998</v>
      </c>
      <c r="C12" s="65" t="s">
        <v>74</v>
      </c>
      <c r="D12" s="66">
        <v>85132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>SUM(D12:N12)</f>
        <v>85132</v>
      </c>
      <c r="P12" s="67">
        <f>(O12/P$26)</f>
        <v>183.07956989247313</v>
      </c>
      <c r="Q12" s="68"/>
    </row>
    <row r="13" spans="1:134" ht="15.75">
      <c r="A13" s="69" t="s">
        <v>14</v>
      </c>
      <c r="B13" s="70"/>
      <c r="C13" s="71"/>
      <c r="D13" s="72">
        <f>SUM(D14:D15)</f>
        <v>40314</v>
      </c>
      <c r="E13" s="72">
        <f>SUM(E14:E15)</f>
        <v>0</v>
      </c>
      <c r="F13" s="72">
        <f>SUM(F14:F15)</f>
        <v>0</v>
      </c>
      <c r="G13" s="72">
        <f>SUM(G14:G15)</f>
        <v>0</v>
      </c>
      <c r="H13" s="72">
        <f>SUM(H14:H15)</f>
        <v>0</v>
      </c>
      <c r="I13" s="72">
        <f>SUM(I14:I15)</f>
        <v>0</v>
      </c>
      <c r="J13" s="72">
        <f>SUM(J14:J15)</f>
        <v>0</v>
      </c>
      <c r="K13" s="72">
        <f>SUM(K14:K15)</f>
        <v>0</v>
      </c>
      <c r="L13" s="72">
        <f>SUM(L14:L15)</f>
        <v>0</v>
      </c>
      <c r="M13" s="72">
        <f>SUM(M14:M15)</f>
        <v>0</v>
      </c>
      <c r="N13" s="72">
        <f>SUM(N14:N15)</f>
        <v>0</v>
      </c>
      <c r="O13" s="73">
        <f>SUM(D13:N13)</f>
        <v>40314</v>
      </c>
      <c r="P13" s="74">
        <f>(O13/P$26)</f>
        <v>86.696774193548393</v>
      </c>
      <c r="Q13" s="75"/>
    </row>
    <row r="14" spans="1:134">
      <c r="A14" s="63"/>
      <c r="B14" s="64">
        <v>322.89999999999998</v>
      </c>
      <c r="C14" s="65" t="s">
        <v>111</v>
      </c>
      <c r="D14" s="66">
        <v>525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15" si="1">SUM(D14:N14)</f>
        <v>525</v>
      </c>
      <c r="P14" s="67">
        <f>(O14/P$26)</f>
        <v>1.1290322580645162</v>
      </c>
      <c r="Q14" s="68"/>
    </row>
    <row r="15" spans="1:134">
      <c r="A15" s="63"/>
      <c r="B15" s="64">
        <v>323.10000000000002</v>
      </c>
      <c r="C15" s="65" t="s">
        <v>15</v>
      </c>
      <c r="D15" s="66">
        <v>39789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39789</v>
      </c>
      <c r="P15" s="67">
        <f>(O15/P$26)</f>
        <v>85.567741935483866</v>
      </c>
      <c r="Q15" s="68"/>
    </row>
    <row r="16" spans="1:134" ht="15.75">
      <c r="A16" s="69" t="s">
        <v>102</v>
      </c>
      <c r="B16" s="70"/>
      <c r="C16" s="71"/>
      <c r="D16" s="72">
        <f>SUM(D17:D18)</f>
        <v>70855</v>
      </c>
      <c r="E16" s="72">
        <f>SUM(E17:E18)</f>
        <v>0</v>
      </c>
      <c r="F16" s="72">
        <f>SUM(F17:F18)</f>
        <v>0</v>
      </c>
      <c r="G16" s="72">
        <f>SUM(G17:G18)</f>
        <v>0</v>
      </c>
      <c r="H16" s="72">
        <f>SUM(H17:H18)</f>
        <v>0</v>
      </c>
      <c r="I16" s="72">
        <f>SUM(I17:I18)</f>
        <v>0</v>
      </c>
      <c r="J16" s="72">
        <f>SUM(J17:J18)</f>
        <v>0</v>
      </c>
      <c r="K16" s="72">
        <f>SUM(K17:K18)</f>
        <v>0</v>
      </c>
      <c r="L16" s="72">
        <f>SUM(L17:L18)</f>
        <v>0</v>
      </c>
      <c r="M16" s="72">
        <f>SUM(M17:M18)</f>
        <v>0</v>
      </c>
      <c r="N16" s="72">
        <f>SUM(N17:N18)</f>
        <v>0</v>
      </c>
      <c r="O16" s="73">
        <f>SUM(D16:N16)</f>
        <v>70855</v>
      </c>
      <c r="P16" s="74">
        <f>(O16/P$26)</f>
        <v>152.3763440860215</v>
      </c>
      <c r="Q16" s="75"/>
    </row>
    <row r="17" spans="1:120">
      <c r="A17" s="63"/>
      <c r="B17" s="64">
        <v>335.18</v>
      </c>
      <c r="C17" s="65" t="s">
        <v>103</v>
      </c>
      <c r="D17" s="66">
        <v>45625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" si="2">SUM(D17:N17)</f>
        <v>45625</v>
      </c>
      <c r="P17" s="67">
        <f>(O17/P$26)</f>
        <v>98.118279569892479</v>
      </c>
      <c r="Q17" s="68"/>
    </row>
    <row r="18" spans="1:120">
      <c r="A18" s="63"/>
      <c r="B18" s="64">
        <v>335.9</v>
      </c>
      <c r="C18" s="65" t="s">
        <v>104</v>
      </c>
      <c r="D18" s="66">
        <v>25230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" si="3">SUM(D18:N18)</f>
        <v>25230</v>
      </c>
      <c r="P18" s="67">
        <f>(O18/P$26)</f>
        <v>54.258064516129032</v>
      </c>
      <c r="Q18" s="68"/>
    </row>
    <row r="19" spans="1:120" ht="15.75">
      <c r="A19" s="69" t="s">
        <v>26</v>
      </c>
      <c r="B19" s="70"/>
      <c r="C19" s="71"/>
      <c r="D19" s="72">
        <f>SUM(D20:D21)</f>
        <v>139402</v>
      </c>
      <c r="E19" s="72">
        <f>SUM(E20:E21)</f>
        <v>0</v>
      </c>
      <c r="F19" s="72">
        <f>SUM(F20:F21)</f>
        <v>0</v>
      </c>
      <c r="G19" s="72">
        <f>SUM(G20:G21)</f>
        <v>0</v>
      </c>
      <c r="H19" s="72">
        <f>SUM(H20:H21)</f>
        <v>0</v>
      </c>
      <c r="I19" s="72">
        <f>SUM(I20:I21)</f>
        <v>0</v>
      </c>
      <c r="J19" s="72">
        <f>SUM(J20:J21)</f>
        <v>0</v>
      </c>
      <c r="K19" s="72">
        <f>SUM(K20:K21)</f>
        <v>0</v>
      </c>
      <c r="L19" s="72">
        <f>SUM(L20:L21)</f>
        <v>0</v>
      </c>
      <c r="M19" s="72">
        <f>SUM(M20:M21)</f>
        <v>0</v>
      </c>
      <c r="N19" s="72">
        <f>SUM(N20:N21)</f>
        <v>0</v>
      </c>
      <c r="O19" s="72">
        <f>SUM(D19:N19)</f>
        <v>139402</v>
      </c>
      <c r="P19" s="74">
        <f>(O19/P$26)</f>
        <v>299.78924731182798</v>
      </c>
      <c r="Q19" s="75"/>
    </row>
    <row r="20" spans="1:120">
      <c r="A20" s="63"/>
      <c r="B20" s="64">
        <v>343.3</v>
      </c>
      <c r="C20" s="65" t="s">
        <v>28</v>
      </c>
      <c r="D20" s="66">
        <v>106583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ref="O20:O21" si="4">SUM(D20:N20)</f>
        <v>106583</v>
      </c>
      <c r="P20" s="67">
        <f>(O20/P$26)</f>
        <v>229.21075268817205</v>
      </c>
      <c r="Q20" s="68"/>
    </row>
    <row r="21" spans="1:120">
      <c r="A21" s="63"/>
      <c r="B21" s="64">
        <v>343.4</v>
      </c>
      <c r="C21" s="65" t="s">
        <v>29</v>
      </c>
      <c r="D21" s="66">
        <v>32819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4"/>
        <v>32819</v>
      </c>
      <c r="P21" s="67">
        <f>(O21/P$26)</f>
        <v>70.578494623655914</v>
      </c>
      <c r="Q21" s="68"/>
    </row>
    <row r="22" spans="1:120" ht="15.75">
      <c r="A22" s="69" t="s">
        <v>2</v>
      </c>
      <c r="B22" s="70"/>
      <c r="C22" s="71"/>
      <c r="D22" s="72">
        <f>SUM(D23:D23)</f>
        <v>100854</v>
      </c>
      <c r="E22" s="72">
        <f>SUM(E23:E23)</f>
        <v>0</v>
      </c>
      <c r="F22" s="72">
        <f>SUM(F23:F23)</f>
        <v>0</v>
      </c>
      <c r="G22" s="72">
        <f>SUM(G23:G23)</f>
        <v>0</v>
      </c>
      <c r="H22" s="72">
        <f>SUM(H23:H23)</f>
        <v>0</v>
      </c>
      <c r="I22" s="72">
        <f>SUM(I23:I23)</f>
        <v>0</v>
      </c>
      <c r="J22" s="72">
        <f>SUM(J23:J23)</f>
        <v>0</v>
      </c>
      <c r="K22" s="72">
        <f>SUM(K23:K23)</f>
        <v>0</v>
      </c>
      <c r="L22" s="72">
        <f>SUM(L23:L23)</f>
        <v>0</v>
      </c>
      <c r="M22" s="72">
        <f>SUM(M23:M23)</f>
        <v>0</v>
      </c>
      <c r="N22" s="72">
        <f>SUM(N23:N23)</f>
        <v>0</v>
      </c>
      <c r="O22" s="72">
        <f>SUM(D22:N22)</f>
        <v>100854</v>
      </c>
      <c r="P22" s="74">
        <f>(O22/P$26)</f>
        <v>216.89032258064515</v>
      </c>
      <c r="Q22" s="75"/>
    </row>
    <row r="23" spans="1:120" ht="15.75" thickBot="1">
      <c r="A23" s="63"/>
      <c r="B23" s="64">
        <v>369.9</v>
      </c>
      <c r="C23" s="65" t="s">
        <v>36</v>
      </c>
      <c r="D23" s="66">
        <v>100854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" si="5">SUM(D23:N23)</f>
        <v>100854</v>
      </c>
      <c r="P23" s="67">
        <f>(O23/P$26)</f>
        <v>216.89032258064515</v>
      </c>
      <c r="Q23" s="68"/>
    </row>
    <row r="24" spans="1:120" ht="16.5" thickBot="1">
      <c r="A24" s="76" t="s">
        <v>31</v>
      </c>
      <c r="B24" s="77"/>
      <c r="C24" s="78"/>
      <c r="D24" s="79">
        <f>SUM(D5,D13,D16,D19,D22)</f>
        <v>619097</v>
      </c>
      <c r="E24" s="79">
        <f t="shared" ref="E24:N24" si="6">SUM(E5,E13,E16,E19,E22)</f>
        <v>0</v>
      </c>
      <c r="F24" s="79">
        <f t="shared" si="6"/>
        <v>0</v>
      </c>
      <c r="G24" s="79">
        <f t="shared" si="6"/>
        <v>0</v>
      </c>
      <c r="H24" s="79">
        <f t="shared" si="6"/>
        <v>0</v>
      </c>
      <c r="I24" s="79">
        <f t="shared" si="6"/>
        <v>0</v>
      </c>
      <c r="J24" s="79">
        <f t="shared" si="6"/>
        <v>0</v>
      </c>
      <c r="K24" s="79">
        <f t="shared" si="6"/>
        <v>0</v>
      </c>
      <c r="L24" s="79">
        <f t="shared" si="6"/>
        <v>0</v>
      </c>
      <c r="M24" s="79">
        <f t="shared" si="6"/>
        <v>0</v>
      </c>
      <c r="N24" s="79">
        <f t="shared" si="6"/>
        <v>0</v>
      </c>
      <c r="O24" s="79">
        <f>SUM(D24:N24)</f>
        <v>619097</v>
      </c>
      <c r="P24" s="80">
        <f>(O24/P$26)</f>
        <v>1331.3913978494625</v>
      </c>
      <c r="Q24" s="61"/>
      <c r="R24" s="8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</row>
    <row r="25" spans="1:120">
      <c r="A25" s="82"/>
      <c r="B25" s="83"/>
      <c r="C25" s="83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5"/>
    </row>
    <row r="26" spans="1:120">
      <c r="A26" s="86"/>
      <c r="B26" s="87"/>
      <c r="C26" s="87"/>
      <c r="D26" s="88"/>
      <c r="E26" s="88"/>
      <c r="F26" s="88"/>
      <c r="G26" s="88"/>
      <c r="H26" s="88"/>
      <c r="I26" s="88"/>
      <c r="J26" s="88"/>
      <c r="K26" s="88"/>
      <c r="L26" s="88"/>
      <c r="M26" s="91" t="s">
        <v>112</v>
      </c>
      <c r="N26" s="91"/>
      <c r="O26" s="91"/>
      <c r="P26" s="89">
        <v>465</v>
      </c>
    </row>
    <row r="27" spans="1:120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4"/>
    </row>
    <row r="28" spans="1:120" ht="15.75" customHeight="1" thickBot="1">
      <c r="A28" s="95" t="s">
        <v>48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7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22</v>
      </c>
      <c r="E3" s="126"/>
      <c r="F3" s="126"/>
      <c r="G3" s="126"/>
      <c r="H3" s="127"/>
      <c r="I3" s="125" t="s">
        <v>23</v>
      </c>
      <c r="J3" s="127"/>
      <c r="K3" s="125" t="s">
        <v>25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24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201181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201181</v>
      </c>
      <c r="O5" s="33">
        <f t="shared" ref="O5:O29" si="1">(N5/O$31)</f>
        <v>440.22100656455143</v>
      </c>
      <c r="P5" s="6"/>
    </row>
    <row r="6" spans="1:133">
      <c r="A6" s="12"/>
      <c r="B6" s="25">
        <v>311</v>
      </c>
      <c r="C6" s="20" t="s">
        <v>1</v>
      </c>
      <c r="D6" s="46">
        <v>38403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38403</v>
      </c>
      <c r="O6" s="47">
        <f t="shared" si="1"/>
        <v>84.032822757111603</v>
      </c>
      <c r="P6" s="9"/>
    </row>
    <row r="7" spans="1:133">
      <c r="A7" s="12"/>
      <c r="B7" s="25">
        <v>312.10000000000002</v>
      </c>
      <c r="C7" s="20" t="s">
        <v>71</v>
      </c>
      <c r="D7" s="46">
        <v>342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342</v>
      </c>
      <c r="O7" s="47">
        <f t="shared" si="1"/>
        <v>0.74835886214442016</v>
      </c>
      <c r="P7" s="9"/>
    </row>
    <row r="8" spans="1:133">
      <c r="A8" s="12"/>
      <c r="B8" s="25">
        <v>312.3</v>
      </c>
      <c r="C8" s="20" t="s">
        <v>9</v>
      </c>
      <c r="D8" s="46">
        <v>62800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62800</v>
      </c>
      <c r="O8" s="47">
        <f t="shared" si="1"/>
        <v>137.41794310722102</v>
      </c>
      <c r="P8" s="9"/>
    </row>
    <row r="9" spans="1:133">
      <c r="A9" s="12"/>
      <c r="B9" s="25">
        <v>312.41000000000003</v>
      </c>
      <c r="C9" s="20" t="s">
        <v>10</v>
      </c>
      <c r="D9" s="46">
        <v>23647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23647</v>
      </c>
      <c r="O9" s="47">
        <f t="shared" si="1"/>
        <v>51.74398249452954</v>
      </c>
      <c r="P9" s="9"/>
    </row>
    <row r="10" spans="1:133">
      <c r="A10" s="12"/>
      <c r="B10" s="25">
        <v>312.42</v>
      </c>
      <c r="C10" s="20" t="s">
        <v>46</v>
      </c>
      <c r="D10" s="46">
        <v>16130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16130</v>
      </c>
      <c r="O10" s="47">
        <f t="shared" si="1"/>
        <v>35.295404814004378</v>
      </c>
      <c r="P10" s="9"/>
    </row>
    <row r="11" spans="1:133">
      <c r="A11" s="12"/>
      <c r="B11" s="25">
        <v>314.10000000000002</v>
      </c>
      <c r="C11" s="20" t="s">
        <v>11</v>
      </c>
      <c r="D11" s="46">
        <v>39067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39067</v>
      </c>
      <c r="O11" s="47">
        <f t="shared" si="1"/>
        <v>85.485776805251646</v>
      </c>
      <c r="P11" s="9"/>
    </row>
    <row r="12" spans="1:133">
      <c r="A12" s="12"/>
      <c r="B12" s="25">
        <v>314.3</v>
      </c>
      <c r="C12" s="20" t="s">
        <v>12</v>
      </c>
      <c r="D12" s="46">
        <v>5351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5351</v>
      </c>
      <c r="O12" s="47">
        <f t="shared" si="1"/>
        <v>11.708971553610503</v>
      </c>
      <c r="P12" s="9"/>
    </row>
    <row r="13" spans="1:133">
      <c r="A13" s="12"/>
      <c r="B13" s="25">
        <v>314.8</v>
      </c>
      <c r="C13" s="20" t="s">
        <v>50</v>
      </c>
      <c r="D13" s="46">
        <v>2636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2636</v>
      </c>
      <c r="O13" s="47">
        <f t="shared" si="1"/>
        <v>5.7680525164113785</v>
      </c>
      <c r="P13" s="9"/>
    </row>
    <row r="14" spans="1:133">
      <c r="A14" s="12"/>
      <c r="B14" s="25">
        <v>315</v>
      </c>
      <c r="C14" s="20" t="s">
        <v>60</v>
      </c>
      <c r="D14" s="46">
        <v>12805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12805</v>
      </c>
      <c r="O14" s="47">
        <f t="shared" si="1"/>
        <v>28.019693654266959</v>
      </c>
      <c r="P14" s="9"/>
    </row>
    <row r="15" spans="1:133" ht="15.75">
      <c r="A15" s="29" t="s">
        <v>14</v>
      </c>
      <c r="B15" s="30"/>
      <c r="C15" s="31"/>
      <c r="D15" s="32">
        <f t="shared" ref="D15:M15" si="3">SUM(D16:D17)</f>
        <v>33100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9" si="4">SUM(D15:M15)</f>
        <v>33100</v>
      </c>
      <c r="O15" s="45">
        <f t="shared" si="1"/>
        <v>72.428884026258203</v>
      </c>
      <c r="P15" s="10"/>
    </row>
    <row r="16" spans="1:133">
      <c r="A16" s="12"/>
      <c r="B16" s="25">
        <v>322</v>
      </c>
      <c r="C16" s="20" t="s">
        <v>51</v>
      </c>
      <c r="D16" s="46">
        <v>625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625</v>
      </c>
      <c r="O16" s="47">
        <f t="shared" si="1"/>
        <v>1.3676148796498906</v>
      </c>
      <c r="P16" s="9"/>
    </row>
    <row r="17" spans="1:119">
      <c r="A17" s="12"/>
      <c r="B17" s="25">
        <v>323.10000000000002</v>
      </c>
      <c r="C17" s="20" t="s">
        <v>15</v>
      </c>
      <c r="D17" s="46">
        <v>32475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32475</v>
      </c>
      <c r="O17" s="47">
        <f t="shared" si="1"/>
        <v>71.061269146608311</v>
      </c>
      <c r="P17" s="9"/>
    </row>
    <row r="18" spans="1:119" ht="15.75">
      <c r="A18" s="29" t="s">
        <v>18</v>
      </c>
      <c r="B18" s="30"/>
      <c r="C18" s="31"/>
      <c r="D18" s="32">
        <f t="shared" ref="D18:M18" si="5">SUM(D19:D21)</f>
        <v>43929</v>
      </c>
      <c r="E18" s="32">
        <f t="shared" si="5"/>
        <v>52223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96152</v>
      </c>
      <c r="O18" s="45">
        <f t="shared" si="1"/>
        <v>210.39824945295405</v>
      </c>
      <c r="P18" s="10"/>
    </row>
    <row r="19" spans="1:119">
      <c r="A19" s="12"/>
      <c r="B19" s="25">
        <v>331.5</v>
      </c>
      <c r="C19" s="20" t="s">
        <v>57</v>
      </c>
      <c r="D19" s="46">
        <v>0</v>
      </c>
      <c r="E19" s="46">
        <v>52223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52223</v>
      </c>
      <c r="O19" s="47">
        <f t="shared" si="1"/>
        <v>114.27352297592998</v>
      </c>
      <c r="P19" s="9"/>
    </row>
    <row r="20" spans="1:119">
      <c r="A20" s="12"/>
      <c r="B20" s="25">
        <v>335.12</v>
      </c>
      <c r="C20" s="20" t="s">
        <v>61</v>
      </c>
      <c r="D20" s="46">
        <v>16689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16689</v>
      </c>
      <c r="O20" s="47">
        <f t="shared" si="1"/>
        <v>36.518599562363235</v>
      </c>
      <c r="P20" s="9"/>
    </row>
    <row r="21" spans="1:119">
      <c r="A21" s="12"/>
      <c r="B21" s="25">
        <v>335.18</v>
      </c>
      <c r="C21" s="20" t="s">
        <v>62</v>
      </c>
      <c r="D21" s="46">
        <v>27240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27240</v>
      </c>
      <c r="O21" s="47">
        <f t="shared" si="1"/>
        <v>59.606126914660834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SUM(D23:D24)</f>
        <v>97973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97973</v>
      </c>
      <c r="O22" s="45">
        <f t="shared" si="1"/>
        <v>214.38293216630197</v>
      </c>
      <c r="P22" s="10"/>
    </row>
    <row r="23" spans="1:119">
      <c r="A23" s="12"/>
      <c r="B23" s="25">
        <v>343.3</v>
      </c>
      <c r="C23" s="20" t="s">
        <v>28</v>
      </c>
      <c r="D23" s="46">
        <v>55119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55119</v>
      </c>
      <c r="O23" s="47">
        <f t="shared" si="1"/>
        <v>120.61050328227572</v>
      </c>
      <c r="P23" s="9"/>
    </row>
    <row r="24" spans="1:119">
      <c r="A24" s="12"/>
      <c r="B24" s="25">
        <v>343.4</v>
      </c>
      <c r="C24" s="20" t="s">
        <v>29</v>
      </c>
      <c r="D24" s="46">
        <v>42854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42854</v>
      </c>
      <c r="O24" s="47">
        <f t="shared" si="1"/>
        <v>93.772428884026255</v>
      </c>
      <c r="P24" s="9"/>
    </row>
    <row r="25" spans="1:119" ht="15.75">
      <c r="A25" s="29" t="s">
        <v>2</v>
      </c>
      <c r="B25" s="30"/>
      <c r="C25" s="31"/>
      <c r="D25" s="32">
        <f t="shared" ref="D25:M25" si="7">SUM(D26:D28)</f>
        <v>36918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36918</v>
      </c>
      <c r="O25" s="45">
        <f t="shared" si="1"/>
        <v>80.783369803063451</v>
      </c>
      <c r="P25" s="10"/>
    </row>
    <row r="26" spans="1:119">
      <c r="A26" s="12"/>
      <c r="B26" s="25">
        <v>361.1</v>
      </c>
      <c r="C26" s="20" t="s">
        <v>34</v>
      </c>
      <c r="D26" s="46">
        <v>3133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3133</v>
      </c>
      <c r="O26" s="47">
        <f t="shared" si="1"/>
        <v>6.855579868708972</v>
      </c>
      <c r="P26" s="9"/>
    </row>
    <row r="27" spans="1:119">
      <c r="A27" s="12"/>
      <c r="B27" s="25">
        <v>362</v>
      </c>
      <c r="C27" s="20" t="s">
        <v>35</v>
      </c>
      <c r="D27" s="46">
        <v>31048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31048</v>
      </c>
      <c r="O27" s="47">
        <f t="shared" si="1"/>
        <v>67.938730853391689</v>
      </c>
      <c r="P27" s="9"/>
    </row>
    <row r="28" spans="1:119" ht="15.75" thickBot="1">
      <c r="A28" s="12"/>
      <c r="B28" s="25">
        <v>369.9</v>
      </c>
      <c r="C28" s="20" t="s">
        <v>36</v>
      </c>
      <c r="D28" s="46">
        <v>2737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2737</v>
      </c>
      <c r="O28" s="47">
        <f t="shared" si="1"/>
        <v>5.989059080962801</v>
      </c>
      <c r="P28" s="9"/>
    </row>
    <row r="29" spans="1:119" ht="16.5" thickBot="1">
      <c r="A29" s="14" t="s">
        <v>31</v>
      </c>
      <c r="B29" s="23"/>
      <c r="C29" s="22"/>
      <c r="D29" s="15">
        <f>SUM(D5,D15,D18,D22,D25)</f>
        <v>413101</v>
      </c>
      <c r="E29" s="15">
        <f t="shared" ref="E29:M29" si="8">SUM(E5,E15,E18,E22,E25)</f>
        <v>52223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0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4"/>
        <v>465324</v>
      </c>
      <c r="O29" s="38">
        <f t="shared" si="1"/>
        <v>1018.2144420131291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5" t="s">
        <v>72</v>
      </c>
      <c r="M31" s="115"/>
      <c r="N31" s="115"/>
      <c r="O31" s="43">
        <v>457</v>
      </c>
    </row>
    <row r="32" spans="1:119">
      <c r="A32" s="116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  <row r="33" spans="1:15" ht="15.75" customHeight="1" thickBot="1">
      <c r="A33" s="117" t="s">
        <v>48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22</v>
      </c>
      <c r="E3" s="126"/>
      <c r="F3" s="126"/>
      <c r="G3" s="126"/>
      <c r="H3" s="127"/>
      <c r="I3" s="125" t="s">
        <v>23</v>
      </c>
      <c r="J3" s="127"/>
      <c r="K3" s="125" t="s">
        <v>25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24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207519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207519</v>
      </c>
      <c r="O5" s="33">
        <f t="shared" ref="O5:O30" si="1">(N5/O$32)</f>
        <v>454.08971553610502</v>
      </c>
      <c r="P5" s="6"/>
    </row>
    <row r="6" spans="1:133">
      <c r="A6" s="12"/>
      <c r="B6" s="25">
        <v>311</v>
      </c>
      <c r="C6" s="20" t="s">
        <v>1</v>
      </c>
      <c r="D6" s="46">
        <v>37293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37293</v>
      </c>
      <c r="O6" s="47">
        <f t="shared" si="1"/>
        <v>81.603938730853386</v>
      </c>
      <c r="P6" s="9"/>
    </row>
    <row r="7" spans="1:133">
      <c r="A7" s="12"/>
      <c r="B7" s="25">
        <v>312.3</v>
      </c>
      <c r="C7" s="20" t="s">
        <v>9</v>
      </c>
      <c r="D7" s="46">
        <v>12352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12352</v>
      </c>
      <c r="O7" s="47">
        <f t="shared" si="1"/>
        <v>27.028446389496718</v>
      </c>
      <c r="P7" s="9"/>
    </row>
    <row r="8" spans="1:133">
      <c r="A8" s="12"/>
      <c r="B8" s="25">
        <v>312.41000000000003</v>
      </c>
      <c r="C8" s="20" t="s">
        <v>10</v>
      </c>
      <c r="D8" s="46">
        <v>69168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69168</v>
      </c>
      <c r="O8" s="47">
        <f t="shared" si="1"/>
        <v>151.35229759299781</v>
      </c>
      <c r="P8" s="9"/>
    </row>
    <row r="9" spans="1:133">
      <c r="A9" s="12"/>
      <c r="B9" s="25">
        <v>312.42</v>
      </c>
      <c r="C9" s="20" t="s">
        <v>46</v>
      </c>
      <c r="D9" s="46">
        <v>44852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44852</v>
      </c>
      <c r="O9" s="47">
        <f t="shared" si="1"/>
        <v>98.144420131291028</v>
      </c>
      <c r="P9" s="9"/>
    </row>
    <row r="10" spans="1:133">
      <c r="A10" s="12"/>
      <c r="B10" s="25">
        <v>314.10000000000002</v>
      </c>
      <c r="C10" s="20" t="s">
        <v>11</v>
      </c>
      <c r="D10" s="46">
        <v>30755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30755</v>
      </c>
      <c r="O10" s="47">
        <f t="shared" si="1"/>
        <v>67.297592997811819</v>
      </c>
      <c r="P10" s="9"/>
    </row>
    <row r="11" spans="1:133">
      <c r="A11" s="12"/>
      <c r="B11" s="25">
        <v>314.3</v>
      </c>
      <c r="C11" s="20" t="s">
        <v>12</v>
      </c>
      <c r="D11" s="46">
        <v>4493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4493</v>
      </c>
      <c r="O11" s="47">
        <f t="shared" si="1"/>
        <v>9.8315098468271334</v>
      </c>
      <c r="P11" s="9"/>
    </row>
    <row r="12" spans="1:133">
      <c r="A12" s="12"/>
      <c r="B12" s="25">
        <v>314.8</v>
      </c>
      <c r="C12" s="20" t="s">
        <v>50</v>
      </c>
      <c r="D12" s="46">
        <v>2373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2373</v>
      </c>
      <c r="O12" s="47">
        <f t="shared" si="1"/>
        <v>5.1925601750547044</v>
      </c>
      <c r="P12" s="9"/>
    </row>
    <row r="13" spans="1:133">
      <c r="A13" s="12"/>
      <c r="B13" s="25">
        <v>315</v>
      </c>
      <c r="C13" s="20" t="s">
        <v>60</v>
      </c>
      <c r="D13" s="46">
        <v>6233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6233</v>
      </c>
      <c r="O13" s="47">
        <f t="shared" si="1"/>
        <v>13.638949671772428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SUM(D15:D17)</f>
        <v>26525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26525</v>
      </c>
      <c r="O14" s="45">
        <f t="shared" si="1"/>
        <v>58.041575492341359</v>
      </c>
      <c r="P14" s="10"/>
    </row>
    <row r="15" spans="1:133">
      <c r="A15" s="12"/>
      <c r="B15" s="25">
        <v>322</v>
      </c>
      <c r="C15" s="20" t="s">
        <v>51</v>
      </c>
      <c r="D15" s="46">
        <v>1151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1151</v>
      </c>
      <c r="O15" s="47">
        <f t="shared" si="1"/>
        <v>2.5185995623632387</v>
      </c>
      <c r="P15" s="9"/>
    </row>
    <row r="16" spans="1:133">
      <c r="A16" s="12"/>
      <c r="B16" s="25">
        <v>323.10000000000002</v>
      </c>
      <c r="C16" s="20" t="s">
        <v>15</v>
      </c>
      <c r="D16" s="46">
        <v>25368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25368</v>
      </c>
      <c r="O16" s="47">
        <f t="shared" si="1"/>
        <v>55.50984682713348</v>
      </c>
      <c r="P16" s="9"/>
    </row>
    <row r="17" spans="1:119">
      <c r="A17" s="12"/>
      <c r="B17" s="25">
        <v>323.5</v>
      </c>
      <c r="C17" s="20" t="s">
        <v>16</v>
      </c>
      <c r="D17" s="46">
        <v>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</v>
      </c>
      <c r="O17" s="47">
        <f t="shared" si="1"/>
        <v>1.3129102844638949E-2</v>
      </c>
      <c r="P17" s="9"/>
    </row>
    <row r="18" spans="1:119" ht="15.75">
      <c r="A18" s="29" t="s">
        <v>18</v>
      </c>
      <c r="B18" s="30"/>
      <c r="C18" s="31"/>
      <c r="D18" s="32">
        <f t="shared" ref="D18:M18" si="5">SUM(D19:D21)</f>
        <v>41775</v>
      </c>
      <c r="E18" s="32">
        <f t="shared" si="5"/>
        <v>338809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380584</v>
      </c>
      <c r="O18" s="45">
        <f t="shared" si="1"/>
        <v>832.78774617067836</v>
      </c>
      <c r="P18" s="10"/>
    </row>
    <row r="19" spans="1:119">
      <c r="A19" s="12"/>
      <c r="B19" s="25">
        <v>331.5</v>
      </c>
      <c r="C19" s="20" t="s">
        <v>57</v>
      </c>
      <c r="D19" s="46">
        <v>0</v>
      </c>
      <c r="E19" s="46">
        <v>338809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338809</v>
      </c>
      <c r="O19" s="47">
        <f t="shared" si="1"/>
        <v>741.37636761487965</v>
      </c>
      <c r="P19" s="9"/>
    </row>
    <row r="20" spans="1:119">
      <c r="A20" s="12"/>
      <c r="B20" s="25">
        <v>335.12</v>
      </c>
      <c r="C20" s="20" t="s">
        <v>61</v>
      </c>
      <c r="D20" s="46">
        <v>16417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16417</v>
      </c>
      <c r="O20" s="47">
        <f t="shared" si="1"/>
        <v>35.923413566739605</v>
      </c>
      <c r="P20" s="9"/>
    </row>
    <row r="21" spans="1:119">
      <c r="A21" s="12"/>
      <c r="B21" s="25">
        <v>335.18</v>
      </c>
      <c r="C21" s="20" t="s">
        <v>62</v>
      </c>
      <c r="D21" s="46">
        <v>25358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25358</v>
      </c>
      <c r="O21" s="47">
        <f t="shared" si="1"/>
        <v>55.48796498905908</v>
      </c>
      <c r="P21" s="9"/>
    </row>
    <row r="22" spans="1:119" ht="15.75">
      <c r="A22" s="29" t="s">
        <v>26</v>
      </c>
      <c r="B22" s="30"/>
      <c r="C22" s="31"/>
      <c r="D22" s="32">
        <f t="shared" ref="D22:M22" si="6">SUM(D23:D25)</f>
        <v>96573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96573</v>
      </c>
      <c r="O22" s="45">
        <f t="shared" si="1"/>
        <v>211.31947483588621</v>
      </c>
      <c r="P22" s="10"/>
    </row>
    <row r="23" spans="1:119">
      <c r="A23" s="12"/>
      <c r="B23" s="25">
        <v>343.3</v>
      </c>
      <c r="C23" s="20" t="s">
        <v>28</v>
      </c>
      <c r="D23" s="46">
        <v>50877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50877</v>
      </c>
      <c r="O23" s="47">
        <f t="shared" si="1"/>
        <v>111.32822757111597</v>
      </c>
      <c r="P23" s="9"/>
    </row>
    <row r="24" spans="1:119">
      <c r="A24" s="12"/>
      <c r="B24" s="25">
        <v>343.4</v>
      </c>
      <c r="C24" s="20" t="s">
        <v>29</v>
      </c>
      <c r="D24" s="46">
        <v>42793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42793</v>
      </c>
      <c r="O24" s="47">
        <f t="shared" si="1"/>
        <v>93.638949671772423</v>
      </c>
      <c r="P24" s="9"/>
    </row>
    <row r="25" spans="1:119">
      <c r="A25" s="12"/>
      <c r="B25" s="25">
        <v>344.9</v>
      </c>
      <c r="C25" s="20" t="s">
        <v>63</v>
      </c>
      <c r="D25" s="46">
        <v>2903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2903</v>
      </c>
      <c r="O25" s="47">
        <f t="shared" si="1"/>
        <v>6.3522975929978118</v>
      </c>
      <c r="P25" s="9"/>
    </row>
    <row r="26" spans="1:119" ht="15.75">
      <c r="A26" s="29" t="s">
        <v>2</v>
      </c>
      <c r="B26" s="30"/>
      <c r="C26" s="31"/>
      <c r="D26" s="32">
        <f t="shared" ref="D26:M26" si="7">SUM(D27:D29)</f>
        <v>37902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37902</v>
      </c>
      <c r="O26" s="45">
        <f t="shared" si="1"/>
        <v>82.936542669584242</v>
      </c>
      <c r="P26" s="10"/>
    </row>
    <row r="27" spans="1:119">
      <c r="A27" s="12"/>
      <c r="B27" s="25">
        <v>361.1</v>
      </c>
      <c r="C27" s="20" t="s">
        <v>34</v>
      </c>
      <c r="D27" s="46">
        <v>3905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3905</v>
      </c>
      <c r="O27" s="47">
        <f t="shared" si="1"/>
        <v>8.5448577680525162</v>
      </c>
      <c r="P27" s="9"/>
    </row>
    <row r="28" spans="1:119">
      <c r="A28" s="12"/>
      <c r="B28" s="25">
        <v>362</v>
      </c>
      <c r="C28" s="20" t="s">
        <v>35</v>
      </c>
      <c r="D28" s="46">
        <v>29654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29654</v>
      </c>
      <c r="O28" s="47">
        <f t="shared" si="1"/>
        <v>64.888402625820575</v>
      </c>
      <c r="P28" s="9"/>
    </row>
    <row r="29" spans="1:119" ht="15.75" thickBot="1">
      <c r="A29" s="12"/>
      <c r="B29" s="25">
        <v>369.9</v>
      </c>
      <c r="C29" s="20" t="s">
        <v>36</v>
      </c>
      <c r="D29" s="46">
        <v>4343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4343</v>
      </c>
      <c r="O29" s="47">
        <f t="shared" si="1"/>
        <v>9.5032822757111592</v>
      </c>
      <c r="P29" s="9"/>
    </row>
    <row r="30" spans="1:119" ht="16.5" thickBot="1">
      <c r="A30" s="14" t="s">
        <v>31</v>
      </c>
      <c r="B30" s="23"/>
      <c r="C30" s="22"/>
      <c r="D30" s="15">
        <f>SUM(D5,D14,D18,D22,D26)</f>
        <v>410294</v>
      </c>
      <c r="E30" s="15">
        <f t="shared" ref="E30:M30" si="8">SUM(E5,E14,E18,E22,E26)</f>
        <v>338809</v>
      </c>
      <c r="F30" s="15">
        <f t="shared" si="8"/>
        <v>0</v>
      </c>
      <c r="G30" s="15">
        <f t="shared" si="8"/>
        <v>0</v>
      </c>
      <c r="H30" s="15">
        <f t="shared" si="8"/>
        <v>0</v>
      </c>
      <c r="I30" s="15">
        <f t="shared" si="8"/>
        <v>0</v>
      </c>
      <c r="J30" s="15">
        <f t="shared" si="8"/>
        <v>0</v>
      </c>
      <c r="K30" s="15">
        <f t="shared" si="8"/>
        <v>0</v>
      </c>
      <c r="L30" s="15">
        <f t="shared" si="8"/>
        <v>0</v>
      </c>
      <c r="M30" s="15">
        <f t="shared" si="8"/>
        <v>0</v>
      </c>
      <c r="N30" s="15">
        <f t="shared" si="4"/>
        <v>749103</v>
      </c>
      <c r="O30" s="38">
        <f t="shared" si="1"/>
        <v>1639.1750547045951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5" t="s">
        <v>64</v>
      </c>
      <c r="M32" s="115"/>
      <c r="N32" s="115"/>
      <c r="O32" s="43">
        <v>457</v>
      </c>
    </row>
    <row r="33" spans="1:15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  <row r="34" spans="1:15" ht="15.75" customHeight="1" thickBot="1">
      <c r="A34" s="117" t="s">
        <v>48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22</v>
      </c>
      <c r="E3" s="126"/>
      <c r="F3" s="126"/>
      <c r="G3" s="126"/>
      <c r="H3" s="127"/>
      <c r="I3" s="125" t="s">
        <v>23</v>
      </c>
      <c r="J3" s="127"/>
      <c r="K3" s="125" t="s">
        <v>25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24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213250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213250</v>
      </c>
      <c r="O5" s="33">
        <f t="shared" ref="O5:O31" si="1">(N5/O$33)</f>
        <v>468.68131868131866</v>
      </c>
      <c r="P5" s="6"/>
    </row>
    <row r="6" spans="1:133">
      <c r="A6" s="12"/>
      <c r="B6" s="25">
        <v>311</v>
      </c>
      <c r="C6" s="20" t="s">
        <v>1</v>
      </c>
      <c r="D6" s="46">
        <v>39213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39213</v>
      </c>
      <c r="O6" s="47">
        <f t="shared" si="1"/>
        <v>86.182417582417585</v>
      </c>
      <c r="P6" s="9"/>
    </row>
    <row r="7" spans="1:133">
      <c r="A7" s="12"/>
      <c r="B7" s="25">
        <v>312.3</v>
      </c>
      <c r="C7" s="20" t="s">
        <v>9</v>
      </c>
      <c r="D7" s="46">
        <v>13977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13977</v>
      </c>
      <c r="O7" s="47">
        <f t="shared" si="1"/>
        <v>30.71868131868132</v>
      </c>
      <c r="P7" s="9"/>
    </row>
    <row r="8" spans="1:133">
      <c r="A8" s="12"/>
      <c r="B8" s="25">
        <v>312.41000000000003</v>
      </c>
      <c r="C8" s="20" t="s">
        <v>10</v>
      </c>
      <c r="D8" s="46">
        <v>70941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70941</v>
      </c>
      <c r="O8" s="47">
        <f t="shared" si="1"/>
        <v>155.91428571428571</v>
      </c>
      <c r="P8" s="9"/>
    </row>
    <row r="9" spans="1:133">
      <c r="A9" s="12"/>
      <c r="B9" s="25">
        <v>312.42</v>
      </c>
      <c r="C9" s="20" t="s">
        <v>46</v>
      </c>
      <c r="D9" s="46">
        <v>46533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46533</v>
      </c>
      <c r="O9" s="47">
        <f t="shared" si="1"/>
        <v>102.27032967032967</v>
      </c>
      <c r="P9" s="9"/>
    </row>
    <row r="10" spans="1:133">
      <c r="A10" s="12"/>
      <c r="B10" s="25">
        <v>314.10000000000002</v>
      </c>
      <c r="C10" s="20" t="s">
        <v>11</v>
      </c>
      <c r="D10" s="46">
        <v>29909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29909</v>
      </c>
      <c r="O10" s="47">
        <f t="shared" si="1"/>
        <v>65.734065934065939</v>
      </c>
      <c r="P10" s="9"/>
    </row>
    <row r="11" spans="1:133">
      <c r="A11" s="12"/>
      <c r="B11" s="25">
        <v>314.3</v>
      </c>
      <c r="C11" s="20" t="s">
        <v>12</v>
      </c>
      <c r="D11" s="46">
        <v>3931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3931</v>
      </c>
      <c r="O11" s="47">
        <f t="shared" si="1"/>
        <v>8.6395604395604391</v>
      </c>
      <c r="P11" s="9"/>
    </row>
    <row r="12" spans="1:133">
      <c r="A12" s="12"/>
      <c r="B12" s="25">
        <v>314.8</v>
      </c>
      <c r="C12" s="20" t="s">
        <v>50</v>
      </c>
      <c r="D12" s="46">
        <v>2687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2687</v>
      </c>
      <c r="O12" s="47">
        <f t="shared" si="1"/>
        <v>5.9054945054945058</v>
      </c>
      <c r="P12" s="9"/>
    </row>
    <row r="13" spans="1:133">
      <c r="A13" s="12"/>
      <c r="B13" s="25">
        <v>315</v>
      </c>
      <c r="C13" s="20" t="s">
        <v>13</v>
      </c>
      <c r="D13" s="46">
        <v>6059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6059</v>
      </c>
      <c r="O13" s="47">
        <f t="shared" si="1"/>
        <v>13.316483516483517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SUM(D15:D17)</f>
        <v>26427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26427</v>
      </c>
      <c r="O14" s="45">
        <f t="shared" si="1"/>
        <v>58.081318681318685</v>
      </c>
      <c r="P14" s="10"/>
    </row>
    <row r="15" spans="1:133">
      <c r="A15" s="12"/>
      <c r="B15" s="25">
        <v>323.10000000000002</v>
      </c>
      <c r="C15" s="20" t="s">
        <v>15</v>
      </c>
      <c r="D15" s="46">
        <v>25694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25694</v>
      </c>
      <c r="O15" s="47">
        <f t="shared" si="1"/>
        <v>56.470329670329669</v>
      </c>
      <c r="P15" s="9"/>
    </row>
    <row r="16" spans="1:133">
      <c r="A16" s="12"/>
      <c r="B16" s="25">
        <v>323.5</v>
      </c>
      <c r="C16" s="20" t="s">
        <v>16</v>
      </c>
      <c r="D16" s="46">
        <v>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</v>
      </c>
      <c r="O16" s="47">
        <f t="shared" si="1"/>
        <v>3.9560439560439559E-2</v>
      </c>
      <c r="P16" s="9"/>
    </row>
    <row r="17" spans="1:119">
      <c r="A17" s="12"/>
      <c r="B17" s="25">
        <v>329</v>
      </c>
      <c r="C17" s="20" t="s">
        <v>17</v>
      </c>
      <c r="D17" s="46">
        <v>715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715</v>
      </c>
      <c r="O17" s="47">
        <f t="shared" si="1"/>
        <v>1.5714285714285714</v>
      </c>
      <c r="P17" s="9"/>
    </row>
    <row r="18" spans="1:119" ht="15.75">
      <c r="A18" s="29" t="s">
        <v>18</v>
      </c>
      <c r="B18" s="30"/>
      <c r="C18" s="31"/>
      <c r="D18" s="32">
        <f t="shared" ref="D18:M18" si="5">SUM(D19:D22)</f>
        <v>40412</v>
      </c>
      <c r="E18" s="32">
        <f t="shared" si="5"/>
        <v>43950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84362</v>
      </c>
      <c r="O18" s="45">
        <f t="shared" si="1"/>
        <v>185.410989010989</v>
      </c>
      <c r="P18" s="10"/>
    </row>
    <row r="19" spans="1:119">
      <c r="A19" s="12"/>
      <c r="B19" s="25">
        <v>331.5</v>
      </c>
      <c r="C19" s="20" t="s">
        <v>57</v>
      </c>
      <c r="D19" s="46">
        <v>0</v>
      </c>
      <c r="E19" s="46">
        <v>43950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43950</v>
      </c>
      <c r="O19" s="47">
        <f t="shared" si="1"/>
        <v>96.593406593406598</v>
      </c>
      <c r="P19" s="9"/>
    </row>
    <row r="20" spans="1:119">
      <c r="A20" s="12"/>
      <c r="B20" s="25">
        <v>335.12</v>
      </c>
      <c r="C20" s="20" t="s">
        <v>19</v>
      </c>
      <c r="D20" s="46">
        <v>16414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16414</v>
      </c>
      <c r="O20" s="47">
        <f t="shared" si="1"/>
        <v>36.074725274725274</v>
      </c>
      <c r="P20" s="9"/>
    </row>
    <row r="21" spans="1:119">
      <c r="A21" s="12"/>
      <c r="B21" s="25">
        <v>335.15</v>
      </c>
      <c r="C21" s="20" t="s">
        <v>20</v>
      </c>
      <c r="D21" s="46">
        <v>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</v>
      </c>
      <c r="O21" s="47">
        <f t="shared" si="1"/>
        <v>0.17142857142857143</v>
      </c>
      <c r="P21" s="9"/>
    </row>
    <row r="22" spans="1:119">
      <c r="A22" s="12"/>
      <c r="B22" s="25">
        <v>335.18</v>
      </c>
      <c r="C22" s="20" t="s">
        <v>21</v>
      </c>
      <c r="D22" s="46">
        <v>23920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23920</v>
      </c>
      <c r="O22" s="47">
        <f t="shared" si="1"/>
        <v>52.571428571428569</v>
      </c>
      <c r="P22" s="9"/>
    </row>
    <row r="23" spans="1:119" ht="15.75">
      <c r="A23" s="29" t="s">
        <v>26</v>
      </c>
      <c r="B23" s="30"/>
      <c r="C23" s="31"/>
      <c r="D23" s="32">
        <f t="shared" ref="D23:M23" si="6">SUM(D24:D26)</f>
        <v>93001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93001</v>
      </c>
      <c r="O23" s="45">
        <f t="shared" si="1"/>
        <v>204.39780219780221</v>
      </c>
      <c r="P23" s="10"/>
    </row>
    <row r="24" spans="1:119">
      <c r="A24" s="12"/>
      <c r="B24" s="25">
        <v>343.3</v>
      </c>
      <c r="C24" s="20" t="s">
        <v>28</v>
      </c>
      <c r="D24" s="46">
        <v>47524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47524</v>
      </c>
      <c r="O24" s="47">
        <f t="shared" si="1"/>
        <v>104.44835164835165</v>
      </c>
      <c r="P24" s="9"/>
    </row>
    <row r="25" spans="1:119">
      <c r="A25" s="12"/>
      <c r="B25" s="25">
        <v>343.4</v>
      </c>
      <c r="C25" s="20" t="s">
        <v>29</v>
      </c>
      <c r="D25" s="46">
        <v>42659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42659</v>
      </c>
      <c r="O25" s="47">
        <f t="shared" si="1"/>
        <v>93.756043956043953</v>
      </c>
      <c r="P25" s="9"/>
    </row>
    <row r="26" spans="1:119">
      <c r="A26" s="12"/>
      <c r="B26" s="25">
        <v>344.9</v>
      </c>
      <c r="C26" s="20" t="s">
        <v>30</v>
      </c>
      <c r="D26" s="46">
        <v>2818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2818</v>
      </c>
      <c r="O26" s="47">
        <f t="shared" si="1"/>
        <v>6.1934065934065936</v>
      </c>
      <c r="P26" s="9"/>
    </row>
    <row r="27" spans="1:119" ht="15.75">
      <c r="A27" s="29" t="s">
        <v>2</v>
      </c>
      <c r="B27" s="30"/>
      <c r="C27" s="31"/>
      <c r="D27" s="32">
        <f t="shared" ref="D27:M27" si="7">SUM(D28:D30)</f>
        <v>29650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29650</v>
      </c>
      <c r="O27" s="45">
        <f t="shared" si="1"/>
        <v>65.164835164835168</v>
      </c>
      <c r="P27" s="10"/>
    </row>
    <row r="28" spans="1:119">
      <c r="A28" s="12"/>
      <c r="B28" s="25">
        <v>361.1</v>
      </c>
      <c r="C28" s="20" t="s">
        <v>34</v>
      </c>
      <c r="D28" s="46">
        <v>5715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5715</v>
      </c>
      <c r="O28" s="47">
        <f t="shared" si="1"/>
        <v>12.56043956043956</v>
      </c>
      <c r="P28" s="9"/>
    </row>
    <row r="29" spans="1:119">
      <c r="A29" s="12"/>
      <c r="B29" s="25">
        <v>362</v>
      </c>
      <c r="C29" s="20" t="s">
        <v>35</v>
      </c>
      <c r="D29" s="46">
        <v>20760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20760</v>
      </c>
      <c r="O29" s="47">
        <f t="shared" si="1"/>
        <v>45.626373626373628</v>
      </c>
      <c r="P29" s="9"/>
    </row>
    <row r="30" spans="1:119" ht="15.75" thickBot="1">
      <c r="A30" s="12"/>
      <c r="B30" s="25">
        <v>369.9</v>
      </c>
      <c r="C30" s="20" t="s">
        <v>36</v>
      </c>
      <c r="D30" s="46">
        <v>3175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3175</v>
      </c>
      <c r="O30" s="47">
        <f t="shared" si="1"/>
        <v>6.9780219780219781</v>
      </c>
      <c r="P30" s="9"/>
    </row>
    <row r="31" spans="1:119" ht="16.5" thickBot="1">
      <c r="A31" s="14" t="s">
        <v>31</v>
      </c>
      <c r="B31" s="23"/>
      <c r="C31" s="22"/>
      <c r="D31" s="15">
        <f>SUM(D5,D14,D18,D23,D27)</f>
        <v>402740</v>
      </c>
      <c r="E31" s="15">
        <f t="shared" ref="E31:M31" si="8">SUM(E5,E14,E18,E23,E27)</f>
        <v>43950</v>
      </c>
      <c r="F31" s="15">
        <f t="shared" si="8"/>
        <v>0</v>
      </c>
      <c r="G31" s="15">
        <f t="shared" si="8"/>
        <v>0</v>
      </c>
      <c r="H31" s="15">
        <f t="shared" si="8"/>
        <v>0</v>
      </c>
      <c r="I31" s="15">
        <f t="shared" si="8"/>
        <v>0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4"/>
        <v>446690</v>
      </c>
      <c r="O31" s="38">
        <f t="shared" si="1"/>
        <v>981.73626373626371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5" t="s">
        <v>58</v>
      </c>
      <c r="M33" s="115"/>
      <c r="N33" s="115"/>
      <c r="O33" s="43">
        <v>455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customHeight="1" thickBot="1">
      <c r="A35" s="117" t="s">
        <v>48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22</v>
      </c>
      <c r="E3" s="126"/>
      <c r="F3" s="126"/>
      <c r="G3" s="126"/>
      <c r="H3" s="127"/>
      <c r="I3" s="125" t="s">
        <v>23</v>
      </c>
      <c r="J3" s="127"/>
      <c r="K3" s="125" t="s">
        <v>25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24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212979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212979</v>
      </c>
      <c r="O5" s="33">
        <f t="shared" ref="O5:O31" si="1">(N5/O$33)</f>
        <v>471.19247787610618</v>
      </c>
      <c r="P5" s="6"/>
    </row>
    <row r="6" spans="1:133">
      <c r="A6" s="12"/>
      <c r="B6" s="25">
        <v>311</v>
      </c>
      <c r="C6" s="20" t="s">
        <v>1</v>
      </c>
      <c r="D6" s="46">
        <v>37942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37942</v>
      </c>
      <c r="O6" s="47">
        <f t="shared" si="1"/>
        <v>83.942477876106196</v>
      </c>
      <c r="P6" s="9"/>
    </row>
    <row r="7" spans="1:133">
      <c r="A7" s="12"/>
      <c r="B7" s="25">
        <v>312.3</v>
      </c>
      <c r="C7" s="20" t="s">
        <v>9</v>
      </c>
      <c r="D7" s="46">
        <v>13107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13107</v>
      </c>
      <c r="O7" s="47">
        <f t="shared" si="1"/>
        <v>28.997787610619469</v>
      </c>
      <c r="P7" s="9"/>
    </row>
    <row r="8" spans="1:133">
      <c r="A8" s="12"/>
      <c r="B8" s="25">
        <v>312.41000000000003</v>
      </c>
      <c r="C8" s="20" t="s">
        <v>10</v>
      </c>
      <c r="D8" s="46">
        <v>66210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66210</v>
      </c>
      <c r="O8" s="47">
        <f t="shared" si="1"/>
        <v>146.48230088495575</v>
      </c>
      <c r="P8" s="9"/>
    </row>
    <row r="9" spans="1:133">
      <c r="A9" s="12"/>
      <c r="B9" s="25">
        <v>312.42</v>
      </c>
      <c r="C9" s="20" t="s">
        <v>46</v>
      </c>
      <c r="D9" s="46">
        <v>48047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48047</v>
      </c>
      <c r="O9" s="47">
        <f t="shared" si="1"/>
        <v>106.29867256637168</v>
      </c>
      <c r="P9" s="9"/>
    </row>
    <row r="10" spans="1:133">
      <c r="A10" s="12"/>
      <c r="B10" s="25">
        <v>314.10000000000002</v>
      </c>
      <c r="C10" s="20" t="s">
        <v>11</v>
      </c>
      <c r="D10" s="46">
        <v>36229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36229</v>
      </c>
      <c r="O10" s="47">
        <f t="shared" si="1"/>
        <v>80.152654867256643</v>
      </c>
      <c r="P10" s="9"/>
    </row>
    <row r="11" spans="1:133">
      <c r="A11" s="12"/>
      <c r="B11" s="25">
        <v>314.3</v>
      </c>
      <c r="C11" s="20" t="s">
        <v>12</v>
      </c>
      <c r="D11" s="46">
        <v>3977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3977</v>
      </c>
      <c r="O11" s="47">
        <f t="shared" si="1"/>
        <v>8.7986725663716818</v>
      </c>
      <c r="P11" s="9"/>
    </row>
    <row r="12" spans="1:133">
      <c r="A12" s="12"/>
      <c r="B12" s="25">
        <v>314.8</v>
      </c>
      <c r="C12" s="20" t="s">
        <v>50</v>
      </c>
      <c r="D12" s="46">
        <v>1030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1030</v>
      </c>
      <c r="O12" s="47">
        <f t="shared" si="1"/>
        <v>2.2787610619469025</v>
      </c>
      <c r="P12" s="9"/>
    </row>
    <row r="13" spans="1:133">
      <c r="A13" s="12"/>
      <c r="B13" s="25">
        <v>315</v>
      </c>
      <c r="C13" s="20" t="s">
        <v>13</v>
      </c>
      <c r="D13" s="46">
        <v>6437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6437</v>
      </c>
      <c r="O13" s="47">
        <f t="shared" si="1"/>
        <v>14.241150442477876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SUM(D15:D17)</f>
        <v>31525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31525</v>
      </c>
      <c r="O14" s="45">
        <f t="shared" si="1"/>
        <v>69.745575221238937</v>
      </c>
      <c r="P14" s="10"/>
    </row>
    <row r="15" spans="1:133">
      <c r="A15" s="12"/>
      <c r="B15" s="25">
        <v>322</v>
      </c>
      <c r="C15" s="20" t="s">
        <v>51</v>
      </c>
      <c r="D15" s="46">
        <v>1369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1369</v>
      </c>
      <c r="O15" s="47">
        <f t="shared" si="1"/>
        <v>3.0287610619469025</v>
      </c>
      <c r="P15" s="9"/>
    </row>
    <row r="16" spans="1:133">
      <c r="A16" s="12"/>
      <c r="B16" s="25">
        <v>323.10000000000002</v>
      </c>
      <c r="C16" s="20" t="s">
        <v>15</v>
      </c>
      <c r="D16" s="46">
        <v>30122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30122</v>
      </c>
      <c r="O16" s="47">
        <f t="shared" si="1"/>
        <v>66.641592920353986</v>
      </c>
      <c r="P16" s="9"/>
    </row>
    <row r="17" spans="1:119">
      <c r="A17" s="12"/>
      <c r="B17" s="25">
        <v>323.5</v>
      </c>
      <c r="C17" s="20" t="s">
        <v>16</v>
      </c>
      <c r="D17" s="46">
        <v>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</v>
      </c>
      <c r="O17" s="47">
        <f t="shared" si="1"/>
        <v>7.5221238938053103E-2</v>
      </c>
      <c r="P17" s="9"/>
    </row>
    <row r="18" spans="1:119" ht="15.75">
      <c r="A18" s="29" t="s">
        <v>18</v>
      </c>
      <c r="B18" s="30"/>
      <c r="C18" s="31"/>
      <c r="D18" s="32">
        <f t="shared" ref="D18:M18" si="5">SUM(D19:D20)</f>
        <v>38763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38763</v>
      </c>
      <c r="O18" s="45">
        <f t="shared" si="1"/>
        <v>85.758849557522126</v>
      </c>
      <c r="P18" s="10"/>
    </row>
    <row r="19" spans="1:119">
      <c r="A19" s="12"/>
      <c r="B19" s="25">
        <v>335.12</v>
      </c>
      <c r="C19" s="20" t="s">
        <v>19</v>
      </c>
      <c r="D19" s="46">
        <v>16414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16414</v>
      </c>
      <c r="O19" s="47">
        <f t="shared" si="1"/>
        <v>36.314159292035399</v>
      </c>
      <c r="P19" s="9"/>
    </row>
    <row r="20" spans="1:119">
      <c r="A20" s="12"/>
      <c r="B20" s="25">
        <v>335.18</v>
      </c>
      <c r="C20" s="20" t="s">
        <v>21</v>
      </c>
      <c r="D20" s="46">
        <v>22349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22349</v>
      </c>
      <c r="O20" s="47">
        <f t="shared" si="1"/>
        <v>49.444690265486727</v>
      </c>
      <c r="P20" s="9"/>
    </row>
    <row r="21" spans="1:119" ht="15.75">
      <c r="A21" s="29" t="s">
        <v>26</v>
      </c>
      <c r="B21" s="30"/>
      <c r="C21" s="31"/>
      <c r="D21" s="32">
        <f t="shared" ref="D21:M21" si="6">SUM(D22:D24)</f>
        <v>88554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88554</v>
      </c>
      <c r="O21" s="45">
        <f t="shared" si="1"/>
        <v>195.91592920353983</v>
      </c>
      <c r="P21" s="10"/>
    </row>
    <row r="22" spans="1:119">
      <c r="A22" s="12"/>
      <c r="B22" s="25">
        <v>343.3</v>
      </c>
      <c r="C22" s="20" t="s">
        <v>28</v>
      </c>
      <c r="D22" s="46">
        <v>43365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43365</v>
      </c>
      <c r="O22" s="47">
        <f t="shared" si="1"/>
        <v>95.940265486725664</v>
      </c>
      <c r="P22" s="9"/>
    </row>
    <row r="23" spans="1:119">
      <c r="A23" s="12"/>
      <c r="B23" s="25">
        <v>343.4</v>
      </c>
      <c r="C23" s="20" t="s">
        <v>29</v>
      </c>
      <c r="D23" s="46">
        <v>42453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42453</v>
      </c>
      <c r="O23" s="47">
        <f t="shared" si="1"/>
        <v>93.922566371681413</v>
      </c>
      <c r="P23" s="9"/>
    </row>
    <row r="24" spans="1:119">
      <c r="A24" s="12"/>
      <c r="B24" s="25">
        <v>343.9</v>
      </c>
      <c r="C24" s="20" t="s">
        <v>52</v>
      </c>
      <c r="D24" s="46">
        <v>2736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2736</v>
      </c>
      <c r="O24" s="47">
        <f t="shared" si="1"/>
        <v>6.053097345132743</v>
      </c>
      <c r="P24" s="9"/>
    </row>
    <row r="25" spans="1:119" ht="15.75">
      <c r="A25" s="29" t="s">
        <v>2</v>
      </c>
      <c r="B25" s="30"/>
      <c r="C25" s="31"/>
      <c r="D25" s="32">
        <f t="shared" ref="D25:M25" si="7">SUM(D26:D28)</f>
        <v>28829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28829</v>
      </c>
      <c r="O25" s="45">
        <f t="shared" si="1"/>
        <v>63.780973451327434</v>
      </c>
      <c r="P25" s="10"/>
    </row>
    <row r="26" spans="1:119">
      <c r="A26" s="12"/>
      <c r="B26" s="25">
        <v>361.1</v>
      </c>
      <c r="C26" s="20" t="s">
        <v>34</v>
      </c>
      <c r="D26" s="46">
        <v>5816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5816</v>
      </c>
      <c r="O26" s="47">
        <f t="shared" si="1"/>
        <v>12.867256637168142</v>
      </c>
      <c r="P26" s="9"/>
    </row>
    <row r="27" spans="1:119">
      <c r="A27" s="12"/>
      <c r="B27" s="25">
        <v>362</v>
      </c>
      <c r="C27" s="20" t="s">
        <v>35</v>
      </c>
      <c r="D27" s="46">
        <v>20535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20535</v>
      </c>
      <c r="O27" s="47">
        <f t="shared" si="1"/>
        <v>45.431415929203538</v>
      </c>
      <c r="P27" s="9"/>
    </row>
    <row r="28" spans="1:119">
      <c r="A28" s="12"/>
      <c r="B28" s="25">
        <v>369.9</v>
      </c>
      <c r="C28" s="20" t="s">
        <v>36</v>
      </c>
      <c r="D28" s="46">
        <v>2478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2478</v>
      </c>
      <c r="O28" s="47">
        <f t="shared" si="1"/>
        <v>5.4823008849557526</v>
      </c>
      <c r="P28" s="9"/>
    </row>
    <row r="29" spans="1:119" ht="15.75">
      <c r="A29" s="29" t="s">
        <v>53</v>
      </c>
      <c r="B29" s="30"/>
      <c r="C29" s="31"/>
      <c r="D29" s="32">
        <f t="shared" ref="D29:M29" si="8">SUM(D30:D30)</f>
        <v>110000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110000</v>
      </c>
      <c r="O29" s="45">
        <f t="shared" si="1"/>
        <v>243.36283185840708</v>
      </c>
      <c r="P29" s="9"/>
    </row>
    <row r="30" spans="1:119" ht="15.75" thickBot="1">
      <c r="A30" s="12"/>
      <c r="B30" s="25">
        <v>384</v>
      </c>
      <c r="C30" s="20" t="s">
        <v>54</v>
      </c>
      <c r="D30" s="46">
        <v>110000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110000</v>
      </c>
      <c r="O30" s="47">
        <f t="shared" si="1"/>
        <v>243.36283185840708</v>
      </c>
      <c r="P30" s="9"/>
    </row>
    <row r="31" spans="1:119" ht="16.5" thickBot="1">
      <c r="A31" s="14" t="s">
        <v>31</v>
      </c>
      <c r="B31" s="23"/>
      <c r="C31" s="22"/>
      <c r="D31" s="15">
        <f>SUM(D5,D14,D18,D21,D25,D29)</f>
        <v>510650</v>
      </c>
      <c r="E31" s="15">
        <f t="shared" ref="E31:M31" si="9">SUM(E5,E14,E18,E21,E25,E29)</f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0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4"/>
        <v>510650</v>
      </c>
      <c r="O31" s="38">
        <f t="shared" si="1"/>
        <v>1129.7566371681417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5" t="s">
        <v>55</v>
      </c>
      <c r="M33" s="115"/>
      <c r="N33" s="115"/>
      <c r="O33" s="43">
        <v>452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customHeight="1" thickBot="1">
      <c r="A35" s="117" t="s">
        <v>48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22</v>
      </c>
      <c r="E3" s="126"/>
      <c r="F3" s="126"/>
      <c r="G3" s="126"/>
      <c r="H3" s="127"/>
      <c r="I3" s="125" t="s">
        <v>23</v>
      </c>
      <c r="J3" s="127"/>
      <c r="K3" s="125" t="s">
        <v>25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24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203942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203942</v>
      </c>
      <c r="O5" s="33">
        <f t="shared" ref="O5:O29" si="1">(N5/O$31)</f>
        <v>451.19911504424778</v>
      </c>
      <c r="P5" s="6"/>
    </row>
    <row r="6" spans="1:133">
      <c r="A6" s="12"/>
      <c r="B6" s="25">
        <v>311</v>
      </c>
      <c r="C6" s="20" t="s">
        <v>1</v>
      </c>
      <c r="D6" s="46">
        <v>37826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37826</v>
      </c>
      <c r="O6" s="47">
        <f t="shared" si="1"/>
        <v>83.685840707964601</v>
      </c>
      <c r="P6" s="9"/>
    </row>
    <row r="7" spans="1:133">
      <c r="A7" s="12"/>
      <c r="B7" s="25">
        <v>312.3</v>
      </c>
      <c r="C7" s="20" t="s">
        <v>9</v>
      </c>
      <c r="D7" s="46">
        <v>14014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14014</v>
      </c>
      <c r="O7" s="47">
        <f t="shared" si="1"/>
        <v>31.004424778761063</v>
      </c>
      <c r="P7" s="9"/>
    </row>
    <row r="8" spans="1:133">
      <c r="A8" s="12"/>
      <c r="B8" s="25">
        <v>312.41000000000003</v>
      </c>
      <c r="C8" s="20" t="s">
        <v>10</v>
      </c>
      <c r="D8" s="46">
        <v>77437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77437</v>
      </c>
      <c r="O8" s="47">
        <f t="shared" si="1"/>
        <v>171.32079646017698</v>
      </c>
      <c r="P8" s="9"/>
    </row>
    <row r="9" spans="1:133">
      <c r="A9" s="12"/>
      <c r="B9" s="25">
        <v>312.42</v>
      </c>
      <c r="C9" s="20" t="s">
        <v>46</v>
      </c>
      <c r="D9" s="46">
        <v>30213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30213</v>
      </c>
      <c r="O9" s="47">
        <f t="shared" si="1"/>
        <v>66.842920353982308</v>
      </c>
      <c r="P9" s="9"/>
    </row>
    <row r="10" spans="1:133">
      <c r="A10" s="12"/>
      <c r="B10" s="25">
        <v>314.10000000000002</v>
      </c>
      <c r="C10" s="20" t="s">
        <v>11</v>
      </c>
      <c r="D10" s="46">
        <v>34259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34259</v>
      </c>
      <c r="O10" s="47">
        <f t="shared" si="1"/>
        <v>75.794247787610615</v>
      </c>
      <c r="P10" s="9"/>
    </row>
    <row r="11" spans="1:133">
      <c r="A11" s="12"/>
      <c r="B11" s="25">
        <v>314.3</v>
      </c>
      <c r="C11" s="20" t="s">
        <v>12</v>
      </c>
      <c r="D11" s="46">
        <v>3556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3556</v>
      </c>
      <c r="O11" s="47">
        <f t="shared" si="1"/>
        <v>7.8672566371681416</v>
      </c>
      <c r="P11" s="9"/>
    </row>
    <row r="12" spans="1:133">
      <c r="A12" s="12"/>
      <c r="B12" s="25">
        <v>315</v>
      </c>
      <c r="C12" s="20" t="s">
        <v>13</v>
      </c>
      <c r="D12" s="46">
        <v>6637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6637</v>
      </c>
      <c r="O12" s="47">
        <f t="shared" si="1"/>
        <v>14.68362831858407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SUM(D14:D16)</f>
        <v>30081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9" si="4">SUM(D13:M13)</f>
        <v>30081</v>
      </c>
      <c r="O13" s="45">
        <f t="shared" si="1"/>
        <v>66.55088495575221</v>
      </c>
      <c r="P13" s="10"/>
    </row>
    <row r="14" spans="1:133">
      <c r="A14" s="12"/>
      <c r="B14" s="25">
        <v>323.10000000000002</v>
      </c>
      <c r="C14" s="20" t="s">
        <v>15</v>
      </c>
      <c r="D14" s="46">
        <v>28797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28797</v>
      </c>
      <c r="O14" s="47">
        <f t="shared" si="1"/>
        <v>63.710176991150441</v>
      </c>
      <c r="P14" s="9"/>
    </row>
    <row r="15" spans="1:133">
      <c r="A15" s="12"/>
      <c r="B15" s="25">
        <v>323.5</v>
      </c>
      <c r="C15" s="20" t="s">
        <v>16</v>
      </c>
      <c r="D15" s="46">
        <v>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</v>
      </c>
      <c r="O15" s="47">
        <f t="shared" si="1"/>
        <v>8.8495575221238937E-2</v>
      </c>
      <c r="P15" s="9"/>
    </row>
    <row r="16" spans="1:133">
      <c r="A16" s="12"/>
      <c r="B16" s="25">
        <v>329</v>
      </c>
      <c r="C16" s="20" t="s">
        <v>17</v>
      </c>
      <c r="D16" s="46">
        <v>1244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1244</v>
      </c>
      <c r="O16" s="47">
        <f t="shared" si="1"/>
        <v>2.752212389380531</v>
      </c>
      <c r="P16" s="9"/>
    </row>
    <row r="17" spans="1:119" ht="15.75">
      <c r="A17" s="29" t="s">
        <v>18</v>
      </c>
      <c r="B17" s="30"/>
      <c r="C17" s="31"/>
      <c r="D17" s="32">
        <f t="shared" ref="D17:M17" si="5">SUM(D18:D20)</f>
        <v>39514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39514</v>
      </c>
      <c r="O17" s="45">
        <f t="shared" si="1"/>
        <v>87.420353982300881</v>
      </c>
      <c r="P17" s="10"/>
    </row>
    <row r="18" spans="1:119">
      <c r="A18" s="12"/>
      <c r="B18" s="25">
        <v>335.12</v>
      </c>
      <c r="C18" s="20" t="s">
        <v>19</v>
      </c>
      <c r="D18" s="46">
        <v>16434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16434</v>
      </c>
      <c r="O18" s="47">
        <f t="shared" si="1"/>
        <v>36.358407079646021</v>
      </c>
      <c r="P18" s="9"/>
    </row>
    <row r="19" spans="1:119">
      <c r="A19" s="12"/>
      <c r="B19" s="25">
        <v>335.15</v>
      </c>
      <c r="C19" s="20" t="s">
        <v>20</v>
      </c>
      <c r="D19" s="46">
        <v>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</v>
      </c>
      <c r="O19" s="47">
        <f t="shared" si="1"/>
        <v>0.1084070796460177</v>
      </c>
      <c r="P19" s="9"/>
    </row>
    <row r="20" spans="1:119">
      <c r="A20" s="12"/>
      <c r="B20" s="25">
        <v>335.18</v>
      </c>
      <c r="C20" s="20" t="s">
        <v>21</v>
      </c>
      <c r="D20" s="46">
        <v>23031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23031</v>
      </c>
      <c r="O20" s="47">
        <f t="shared" si="1"/>
        <v>50.953539823008846</v>
      </c>
      <c r="P20" s="9"/>
    </row>
    <row r="21" spans="1:119" ht="15.75">
      <c r="A21" s="29" t="s">
        <v>26</v>
      </c>
      <c r="B21" s="30"/>
      <c r="C21" s="31"/>
      <c r="D21" s="32">
        <f t="shared" ref="D21:M21" si="6">SUM(D22:D24)</f>
        <v>77541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77541</v>
      </c>
      <c r="O21" s="45">
        <f t="shared" si="1"/>
        <v>171.55088495575222</v>
      </c>
      <c r="P21" s="10"/>
    </row>
    <row r="22" spans="1:119">
      <c r="A22" s="12"/>
      <c r="B22" s="25">
        <v>343.3</v>
      </c>
      <c r="C22" s="20" t="s">
        <v>28</v>
      </c>
      <c r="D22" s="46">
        <v>32513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32513</v>
      </c>
      <c r="O22" s="47">
        <f t="shared" si="1"/>
        <v>71.931415929203538</v>
      </c>
      <c r="P22" s="9"/>
    </row>
    <row r="23" spans="1:119">
      <c r="A23" s="12"/>
      <c r="B23" s="25">
        <v>343.4</v>
      </c>
      <c r="C23" s="20" t="s">
        <v>29</v>
      </c>
      <c r="D23" s="46">
        <v>42371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42371</v>
      </c>
      <c r="O23" s="47">
        <f t="shared" si="1"/>
        <v>93.741150442477874</v>
      </c>
      <c r="P23" s="9"/>
    </row>
    <row r="24" spans="1:119">
      <c r="A24" s="12"/>
      <c r="B24" s="25">
        <v>344.9</v>
      </c>
      <c r="C24" s="20" t="s">
        <v>30</v>
      </c>
      <c r="D24" s="46">
        <v>2657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2657</v>
      </c>
      <c r="O24" s="47">
        <f t="shared" si="1"/>
        <v>5.8783185840707963</v>
      </c>
      <c r="P24" s="9"/>
    </row>
    <row r="25" spans="1:119" ht="15.75">
      <c r="A25" s="29" t="s">
        <v>2</v>
      </c>
      <c r="B25" s="30"/>
      <c r="C25" s="31"/>
      <c r="D25" s="32">
        <f t="shared" ref="D25:M25" si="7">SUM(D26:D28)</f>
        <v>28372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28372</v>
      </c>
      <c r="O25" s="45">
        <f t="shared" si="1"/>
        <v>62.769911504424776</v>
      </c>
      <c r="P25" s="10"/>
    </row>
    <row r="26" spans="1:119">
      <c r="A26" s="12"/>
      <c r="B26" s="25">
        <v>361.1</v>
      </c>
      <c r="C26" s="20" t="s">
        <v>34</v>
      </c>
      <c r="D26" s="46">
        <v>9321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9321</v>
      </c>
      <c r="O26" s="47">
        <f t="shared" si="1"/>
        <v>20.621681415929203</v>
      </c>
      <c r="P26" s="9"/>
    </row>
    <row r="27" spans="1:119">
      <c r="A27" s="12"/>
      <c r="B27" s="25">
        <v>362</v>
      </c>
      <c r="C27" s="20" t="s">
        <v>35</v>
      </c>
      <c r="D27" s="46">
        <v>11921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11921</v>
      </c>
      <c r="O27" s="47">
        <f t="shared" si="1"/>
        <v>26.373893805309734</v>
      </c>
      <c r="P27" s="9"/>
    </row>
    <row r="28" spans="1:119" ht="15.75" thickBot="1">
      <c r="A28" s="12"/>
      <c r="B28" s="25">
        <v>369.9</v>
      </c>
      <c r="C28" s="20" t="s">
        <v>36</v>
      </c>
      <c r="D28" s="46">
        <v>7130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7130</v>
      </c>
      <c r="O28" s="47">
        <f t="shared" si="1"/>
        <v>15.774336283185841</v>
      </c>
      <c r="P28" s="9"/>
    </row>
    <row r="29" spans="1:119" ht="16.5" thickBot="1">
      <c r="A29" s="14" t="s">
        <v>31</v>
      </c>
      <c r="B29" s="23"/>
      <c r="C29" s="22"/>
      <c r="D29" s="15">
        <f>SUM(D5,D13,D17,D21,D25)</f>
        <v>379450</v>
      </c>
      <c r="E29" s="15">
        <f t="shared" ref="E29:M29" si="8">SUM(E5,E13,E17,E21,E25)</f>
        <v>0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0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4"/>
        <v>379450</v>
      </c>
      <c r="O29" s="38">
        <f t="shared" si="1"/>
        <v>839.49115044247787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5" t="s">
        <v>47</v>
      </c>
      <c r="M31" s="115"/>
      <c r="N31" s="115"/>
      <c r="O31" s="43">
        <v>452</v>
      </c>
    </row>
    <row r="32" spans="1:119">
      <c r="A32" s="116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  <row r="33" spans="1:15" ht="15.75" thickBot="1">
      <c r="A33" s="117" t="s">
        <v>48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</sheetData>
  <mergeCells count="10">
    <mergeCell ref="A33:O33"/>
    <mergeCell ref="L31:N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32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22</v>
      </c>
      <c r="E3" s="126"/>
      <c r="F3" s="126"/>
      <c r="G3" s="126"/>
      <c r="H3" s="127"/>
      <c r="I3" s="125" t="s">
        <v>23</v>
      </c>
      <c r="J3" s="127"/>
      <c r="K3" s="125" t="s">
        <v>25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24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173719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173719</v>
      </c>
      <c r="O5" s="33">
        <f t="shared" ref="O5:O30" si="2">(N5/O$32)</f>
        <v>401.19861431870669</v>
      </c>
      <c r="P5" s="6"/>
    </row>
    <row r="6" spans="1:133">
      <c r="A6" s="12"/>
      <c r="B6" s="25">
        <v>311</v>
      </c>
      <c r="C6" s="20" t="s">
        <v>1</v>
      </c>
      <c r="D6" s="46">
        <v>38391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38391</v>
      </c>
      <c r="O6" s="47">
        <f t="shared" si="2"/>
        <v>88.662817551963045</v>
      </c>
      <c r="P6" s="9"/>
    </row>
    <row r="7" spans="1:133">
      <c r="A7" s="12"/>
      <c r="B7" s="25">
        <v>312.3</v>
      </c>
      <c r="C7" s="20" t="s">
        <v>9</v>
      </c>
      <c r="D7" s="46">
        <v>13880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13880</v>
      </c>
      <c r="O7" s="47">
        <f t="shared" si="2"/>
        <v>32.055427251732098</v>
      </c>
      <c r="P7" s="9"/>
    </row>
    <row r="8" spans="1:133">
      <c r="A8" s="12"/>
      <c r="B8" s="25">
        <v>312.41000000000003</v>
      </c>
      <c r="C8" s="20" t="s">
        <v>10</v>
      </c>
      <c r="D8" s="46">
        <v>78659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78659</v>
      </c>
      <c r="O8" s="47">
        <f t="shared" si="2"/>
        <v>181.66050808314088</v>
      </c>
      <c r="P8" s="9"/>
    </row>
    <row r="9" spans="1:133">
      <c r="A9" s="12"/>
      <c r="B9" s="25">
        <v>314.10000000000002</v>
      </c>
      <c r="C9" s="20" t="s">
        <v>11</v>
      </c>
      <c r="D9" s="46">
        <v>30708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30708</v>
      </c>
      <c r="O9" s="47">
        <f t="shared" si="2"/>
        <v>70.919168591224022</v>
      </c>
      <c r="P9" s="9"/>
    </row>
    <row r="10" spans="1:133">
      <c r="A10" s="12"/>
      <c r="B10" s="25">
        <v>314.3</v>
      </c>
      <c r="C10" s="20" t="s">
        <v>12</v>
      </c>
      <c r="D10" s="46">
        <v>3919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3919</v>
      </c>
      <c r="O10" s="47">
        <f t="shared" si="2"/>
        <v>9.0508083140877602</v>
      </c>
      <c r="P10" s="9"/>
    </row>
    <row r="11" spans="1:133">
      <c r="A11" s="12"/>
      <c r="B11" s="25">
        <v>315</v>
      </c>
      <c r="C11" s="20" t="s">
        <v>13</v>
      </c>
      <c r="D11" s="46">
        <v>8162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8162</v>
      </c>
      <c r="O11" s="47">
        <f t="shared" si="2"/>
        <v>18.849884526558892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29755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29755</v>
      </c>
      <c r="O12" s="45">
        <f t="shared" si="2"/>
        <v>68.718244803695157</v>
      </c>
      <c r="P12" s="10"/>
    </row>
    <row r="13" spans="1:133">
      <c r="A13" s="12"/>
      <c r="B13" s="25">
        <v>323.10000000000002</v>
      </c>
      <c r="C13" s="20" t="s">
        <v>15</v>
      </c>
      <c r="D13" s="46">
        <v>28658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28658</v>
      </c>
      <c r="O13" s="47">
        <f t="shared" si="2"/>
        <v>66.184757505773675</v>
      </c>
      <c r="P13" s="9"/>
    </row>
    <row r="14" spans="1:133">
      <c r="A14" s="12"/>
      <c r="B14" s="25">
        <v>323.5</v>
      </c>
      <c r="C14" s="20" t="s">
        <v>16</v>
      </c>
      <c r="D14" s="46">
        <v>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47</v>
      </c>
      <c r="O14" s="47">
        <f t="shared" si="2"/>
        <v>0.10854503464203233</v>
      </c>
      <c r="P14" s="9"/>
    </row>
    <row r="15" spans="1:133">
      <c r="A15" s="12"/>
      <c r="B15" s="25">
        <v>329</v>
      </c>
      <c r="C15" s="20" t="s">
        <v>17</v>
      </c>
      <c r="D15" s="46">
        <v>1050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1050</v>
      </c>
      <c r="O15" s="47">
        <f t="shared" si="2"/>
        <v>2.4249422632794455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SUM(D17:D19)</f>
        <v>40959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40959</v>
      </c>
      <c r="O16" s="45">
        <f t="shared" si="2"/>
        <v>94.593533487297918</v>
      </c>
      <c r="P16" s="10"/>
    </row>
    <row r="17" spans="1:119">
      <c r="A17" s="12"/>
      <c r="B17" s="25">
        <v>335.12</v>
      </c>
      <c r="C17" s="20" t="s">
        <v>19</v>
      </c>
      <c r="D17" s="46">
        <v>16494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16494</v>
      </c>
      <c r="O17" s="47">
        <f t="shared" si="2"/>
        <v>38.092378752886837</v>
      </c>
      <c r="P17" s="9"/>
    </row>
    <row r="18" spans="1:119">
      <c r="A18" s="12"/>
      <c r="B18" s="25">
        <v>335.15</v>
      </c>
      <c r="C18" s="20" t="s">
        <v>20</v>
      </c>
      <c r="D18" s="46">
        <v>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99</v>
      </c>
      <c r="O18" s="47">
        <f t="shared" si="2"/>
        <v>0.22863741339491916</v>
      </c>
      <c r="P18" s="9"/>
    </row>
    <row r="19" spans="1:119">
      <c r="A19" s="12"/>
      <c r="B19" s="25">
        <v>335.18</v>
      </c>
      <c r="C19" s="20" t="s">
        <v>21</v>
      </c>
      <c r="D19" s="46">
        <v>24366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24366</v>
      </c>
      <c r="O19" s="47">
        <f t="shared" si="2"/>
        <v>56.272517321016167</v>
      </c>
      <c r="P19" s="9"/>
    </row>
    <row r="20" spans="1:119" ht="15.75">
      <c r="A20" s="29" t="s">
        <v>26</v>
      </c>
      <c r="B20" s="30"/>
      <c r="C20" s="31"/>
      <c r="D20" s="32">
        <f t="shared" ref="D20:M20" si="5">SUM(D21:D23)</f>
        <v>89482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89482</v>
      </c>
      <c r="O20" s="45">
        <f t="shared" si="2"/>
        <v>206.65588914549653</v>
      </c>
      <c r="P20" s="10"/>
    </row>
    <row r="21" spans="1:119">
      <c r="A21" s="12"/>
      <c r="B21" s="25">
        <v>343.3</v>
      </c>
      <c r="C21" s="20" t="s">
        <v>28</v>
      </c>
      <c r="D21" s="46">
        <v>42472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42472</v>
      </c>
      <c r="O21" s="47">
        <f t="shared" si="2"/>
        <v>98.087759815242492</v>
      </c>
      <c r="P21" s="9"/>
    </row>
    <row r="22" spans="1:119">
      <c r="A22" s="12"/>
      <c r="B22" s="25">
        <v>343.4</v>
      </c>
      <c r="C22" s="20" t="s">
        <v>29</v>
      </c>
      <c r="D22" s="46">
        <v>44431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44431</v>
      </c>
      <c r="O22" s="47">
        <f t="shared" si="2"/>
        <v>102.61200923787528</v>
      </c>
      <c r="P22" s="9"/>
    </row>
    <row r="23" spans="1:119">
      <c r="A23" s="12"/>
      <c r="B23" s="25">
        <v>344.9</v>
      </c>
      <c r="C23" s="20" t="s">
        <v>30</v>
      </c>
      <c r="D23" s="46">
        <v>2579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2579</v>
      </c>
      <c r="O23" s="47">
        <f t="shared" si="2"/>
        <v>5.956120092378753</v>
      </c>
      <c r="P23" s="9"/>
    </row>
    <row r="24" spans="1:119" ht="15.75">
      <c r="A24" s="29" t="s">
        <v>27</v>
      </c>
      <c r="B24" s="30"/>
      <c r="C24" s="31"/>
      <c r="D24" s="32">
        <f t="shared" ref="D24:M24" si="6">SUM(D25:D25)</f>
        <v>596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596</v>
      </c>
      <c r="O24" s="45">
        <f t="shared" si="2"/>
        <v>1.3764434180138567</v>
      </c>
      <c r="P24" s="10"/>
    </row>
    <row r="25" spans="1:119">
      <c r="A25" s="13"/>
      <c r="B25" s="39">
        <v>359</v>
      </c>
      <c r="C25" s="21" t="s">
        <v>33</v>
      </c>
      <c r="D25" s="46">
        <v>596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596</v>
      </c>
      <c r="O25" s="47">
        <f t="shared" si="2"/>
        <v>1.3764434180138567</v>
      </c>
      <c r="P25" s="9"/>
    </row>
    <row r="26" spans="1:119" ht="15.75">
      <c r="A26" s="29" t="s">
        <v>2</v>
      </c>
      <c r="B26" s="30"/>
      <c r="C26" s="31"/>
      <c r="D26" s="32">
        <f t="shared" ref="D26:M26" si="7">SUM(D27:D29)</f>
        <v>18046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18046</v>
      </c>
      <c r="O26" s="45">
        <f t="shared" si="2"/>
        <v>41.676674364896073</v>
      </c>
      <c r="P26" s="10"/>
    </row>
    <row r="27" spans="1:119">
      <c r="A27" s="12"/>
      <c r="B27" s="25">
        <v>361.1</v>
      </c>
      <c r="C27" s="20" t="s">
        <v>34</v>
      </c>
      <c r="D27" s="46">
        <v>9245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9245</v>
      </c>
      <c r="O27" s="47">
        <f t="shared" si="2"/>
        <v>21.351039260969976</v>
      </c>
      <c r="P27" s="9"/>
    </row>
    <row r="28" spans="1:119">
      <c r="A28" s="12"/>
      <c r="B28" s="25">
        <v>362</v>
      </c>
      <c r="C28" s="20" t="s">
        <v>35</v>
      </c>
      <c r="D28" s="46">
        <v>8561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8561</v>
      </c>
      <c r="O28" s="47">
        <f t="shared" si="2"/>
        <v>19.771362586605079</v>
      </c>
      <c r="P28" s="9"/>
    </row>
    <row r="29" spans="1:119" ht="15.75" thickBot="1">
      <c r="A29" s="12"/>
      <c r="B29" s="25">
        <v>369.9</v>
      </c>
      <c r="C29" s="20" t="s">
        <v>36</v>
      </c>
      <c r="D29" s="46">
        <v>240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240</v>
      </c>
      <c r="O29" s="47">
        <f t="shared" si="2"/>
        <v>0.55427251732101612</v>
      </c>
      <c r="P29" s="9"/>
    </row>
    <row r="30" spans="1:119" ht="16.5" thickBot="1">
      <c r="A30" s="14" t="s">
        <v>31</v>
      </c>
      <c r="B30" s="23"/>
      <c r="C30" s="22"/>
      <c r="D30" s="15">
        <f>SUM(D5,D12,D16,D20,D24,D26)</f>
        <v>352557</v>
      </c>
      <c r="E30" s="15">
        <f t="shared" ref="E30:M30" si="8">SUM(E5,E12,E16,E20,E24,E26)</f>
        <v>0</v>
      </c>
      <c r="F30" s="15">
        <f t="shared" si="8"/>
        <v>0</v>
      </c>
      <c r="G30" s="15">
        <f t="shared" si="8"/>
        <v>0</v>
      </c>
      <c r="H30" s="15">
        <f t="shared" si="8"/>
        <v>0</v>
      </c>
      <c r="I30" s="15">
        <f t="shared" si="8"/>
        <v>0</v>
      </c>
      <c r="J30" s="15">
        <f t="shared" si="8"/>
        <v>0</v>
      </c>
      <c r="K30" s="15">
        <f t="shared" si="8"/>
        <v>0</v>
      </c>
      <c r="L30" s="15">
        <f t="shared" si="8"/>
        <v>0</v>
      </c>
      <c r="M30" s="15">
        <f t="shared" si="8"/>
        <v>0</v>
      </c>
      <c r="N30" s="15">
        <f t="shared" si="1"/>
        <v>352557</v>
      </c>
      <c r="O30" s="38">
        <f t="shared" si="2"/>
        <v>814.21939953810625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5" t="s">
        <v>43</v>
      </c>
      <c r="M32" s="115"/>
      <c r="N32" s="115"/>
      <c r="O32" s="43">
        <v>433</v>
      </c>
    </row>
    <row r="33" spans="1:15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  <row r="34" spans="1:15" ht="15.75" thickBot="1">
      <c r="A34" s="117" t="s">
        <v>48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22</v>
      </c>
      <c r="E3" s="126"/>
      <c r="F3" s="126"/>
      <c r="G3" s="126"/>
      <c r="H3" s="127"/>
      <c r="I3" s="125" t="s">
        <v>23</v>
      </c>
      <c r="J3" s="127"/>
      <c r="K3" s="125" t="s">
        <v>25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24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155797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155797</v>
      </c>
      <c r="O5" s="33">
        <f t="shared" ref="O5:O30" si="2">(N5/O$32)</f>
        <v>347.76116071428572</v>
      </c>
      <c r="P5" s="6"/>
    </row>
    <row r="6" spans="1:133">
      <c r="A6" s="12"/>
      <c r="B6" s="25">
        <v>311</v>
      </c>
      <c r="C6" s="20" t="s">
        <v>1</v>
      </c>
      <c r="D6" s="46">
        <v>20865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20865</v>
      </c>
      <c r="O6" s="47">
        <f t="shared" si="2"/>
        <v>46.573660714285715</v>
      </c>
      <c r="P6" s="9"/>
    </row>
    <row r="7" spans="1:133">
      <c r="A7" s="12"/>
      <c r="B7" s="25">
        <v>312.3</v>
      </c>
      <c r="C7" s="20" t="s">
        <v>9</v>
      </c>
      <c r="D7" s="46">
        <v>15147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15147</v>
      </c>
      <c r="O7" s="47">
        <f t="shared" si="2"/>
        <v>33.810267857142854</v>
      </c>
      <c r="P7" s="9"/>
    </row>
    <row r="8" spans="1:133">
      <c r="A8" s="12"/>
      <c r="B8" s="25">
        <v>312.41000000000003</v>
      </c>
      <c r="C8" s="20" t="s">
        <v>10</v>
      </c>
      <c r="D8" s="46">
        <v>79741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79741</v>
      </c>
      <c r="O8" s="47">
        <f t="shared" si="2"/>
        <v>177.99330357142858</v>
      </c>
      <c r="P8" s="9"/>
    </row>
    <row r="9" spans="1:133">
      <c r="A9" s="12"/>
      <c r="B9" s="25">
        <v>314.10000000000002</v>
      </c>
      <c r="C9" s="20" t="s">
        <v>11</v>
      </c>
      <c r="D9" s="46">
        <v>30531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30531</v>
      </c>
      <c r="O9" s="47">
        <f t="shared" si="2"/>
        <v>68.149553571428569</v>
      </c>
      <c r="P9" s="9"/>
    </row>
    <row r="10" spans="1:133">
      <c r="A10" s="12"/>
      <c r="B10" s="25">
        <v>314.3</v>
      </c>
      <c r="C10" s="20" t="s">
        <v>12</v>
      </c>
      <c r="D10" s="46">
        <v>3589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3589</v>
      </c>
      <c r="O10" s="47">
        <f t="shared" si="2"/>
        <v>8.0111607142857135</v>
      </c>
      <c r="P10" s="9"/>
    </row>
    <row r="11" spans="1:133">
      <c r="A11" s="12"/>
      <c r="B11" s="25">
        <v>315</v>
      </c>
      <c r="C11" s="20" t="s">
        <v>13</v>
      </c>
      <c r="D11" s="46">
        <v>5924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5924</v>
      </c>
      <c r="O11" s="47">
        <f t="shared" si="2"/>
        <v>13.223214285714286</v>
      </c>
      <c r="P11" s="9"/>
    </row>
    <row r="12" spans="1:133" ht="15.75">
      <c r="A12" s="29" t="s">
        <v>66</v>
      </c>
      <c r="B12" s="30"/>
      <c r="C12" s="31"/>
      <c r="D12" s="32">
        <f t="shared" ref="D12:M12" si="3">SUM(D13:D15)</f>
        <v>28318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28318</v>
      </c>
      <c r="O12" s="45">
        <f t="shared" si="2"/>
        <v>63.209821428571431</v>
      </c>
      <c r="P12" s="10"/>
    </row>
    <row r="13" spans="1:133">
      <c r="A13" s="12"/>
      <c r="B13" s="25">
        <v>323.10000000000002</v>
      </c>
      <c r="C13" s="20" t="s">
        <v>15</v>
      </c>
      <c r="D13" s="46">
        <v>27117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27117</v>
      </c>
      <c r="O13" s="47">
        <f t="shared" si="2"/>
        <v>60.529017857142854</v>
      </c>
      <c r="P13" s="9"/>
    </row>
    <row r="14" spans="1:133">
      <c r="A14" s="12"/>
      <c r="B14" s="25">
        <v>323.5</v>
      </c>
      <c r="C14" s="20" t="s">
        <v>16</v>
      </c>
      <c r="D14" s="46">
        <v>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41</v>
      </c>
      <c r="O14" s="47">
        <f t="shared" si="2"/>
        <v>9.1517857142857137E-2</v>
      </c>
      <c r="P14" s="9"/>
    </row>
    <row r="15" spans="1:133">
      <c r="A15" s="12"/>
      <c r="B15" s="25">
        <v>323.89999999999998</v>
      </c>
      <c r="C15" s="20" t="s">
        <v>67</v>
      </c>
      <c r="D15" s="46">
        <v>1160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1160</v>
      </c>
      <c r="O15" s="47">
        <f t="shared" si="2"/>
        <v>2.5892857142857144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SUM(D17:D19)</f>
        <v>45230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45230</v>
      </c>
      <c r="O16" s="45">
        <f t="shared" si="2"/>
        <v>100.95982142857143</v>
      </c>
      <c r="P16" s="10"/>
    </row>
    <row r="17" spans="1:119">
      <c r="A17" s="12"/>
      <c r="B17" s="25">
        <v>335.12</v>
      </c>
      <c r="C17" s="20" t="s">
        <v>19</v>
      </c>
      <c r="D17" s="46">
        <v>16960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16960</v>
      </c>
      <c r="O17" s="47">
        <f t="shared" si="2"/>
        <v>37.857142857142854</v>
      </c>
      <c r="P17" s="9"/>
    </row>
    <row r="18" spans="1:119">
      <c r="A18" s="12"/>
      <c r="B18" s="25">
        <v>335.15</v>
      </c>
      <c r="C18" s="20" t="s">
        <v>20</v>
      </c>
      <c r="D18" s="46">
        <v>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</v>
      </c>
      <c r="O18" s="47">
        <f t="shared" si="2"/>
        <v>5.5803571428571432E-2</v>
      </c>
      <c r="P18" s="9"/>
    </row>
    <row r="19" spans="1:119">
      <c r="A19" s="12"/>
      <c r="B19" s="25">
        <v>335.18</v>
      </c>
      <c r="C19" s="20" t="s">
        <v>21</v>
      </c>
      <c r="D19" s="46">
        <v>28245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28245</v>
      </c>
      <c r="O19" s="47">
        <f t="shared" si="2"/>
        <v>63.046875</v>
      </c>
      <c r="P19" s="9"/>
    </row>
    <row r="20" spans="1:119" ht="15.75">
      <c r="A20" s="29" t="s">
        <v>26</v>
      </c>
      <c r="B20" s="30"/>
      <c r="C20" s="31"/>
      <c r="D20" s="32">
        <f t="shared" ref="D20:M20" si="5">SUM(D21:D23)</f>
        <v>82864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82864</v>
      </c>
      <c r="O20" s="45">
        <f t="shared" si="2"/>
        <v>184.96428571428572</v>
      </c>
      <c r="P20" s="10"/>
    </row>
    <row r="21" spans="1:119">
      <c r="A21" s="12"/>
      <c r="B21" s="25">
        <v>343.3</v>
      </c>
      <c r="C21" s="20" t="s">
        <v>28</v>
      </c>
      <c r="D21" s="46">
        <v>38291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38291</v>
      </c>
      <c r="O21" s="47">
        <f t="shared" si="2"/>
        <v>85.470982142857139</v>
      </c>
      <c r="P21" s="9"/>
    </row>
    <row r="22" spans="1:119">
      <c r="A22" s="12"/>
      <c r="B22" s="25">
        <v>343.4</v>
      </c>
      <c r="C22" s="20" t="s">
        <v>29</v>
      </c>
      <c r="D22" s="46">
        <v>42069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42069</v>
      </c>
      <c r="O22" s="47">
        <f t="shared" si="2"/>
        <v>93.904017857142861</v>
      </c>
      <c r="P22" s="9"/>
    </row>
    <row r="23" spans="1:119">
      <c r="A23" s="12"/>
      <c r="B23" s="25">
        <v>344.9</v>
      </c>
      <c r="C23" s="20" t="s">
        <v>30</v>
      </c>
      <c r="D23" s="46">
        <v>2504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2504</v>
      </c>
      <c r="O23" s="47">
        <f t="shared" si="2"/>
        <v>5.5892857142857144</v>
      </c>
      <c r="P23" s="9"/>
    </row>
    <row r="24" spans="1:119" ht="15.75">
      <c r="A24" s="29" t="s">
        <v>27</v>
      </c>
      <c r="B24" s="30"/>
      <c r="C24" s="31"/>
      <c r="D24" s="32">
        <f t="shared" ref="D24:M24" si="6">SUM(D25:D25)</f>
        <v>739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739</v>
      </c>
      <c r="O24" s="45">
        <f t="shared" si="2"/>
        <v>1.6495535714285714</v>
      </c>
      <c r="P24" s="10"/>
    </row>
    <row r="25" spans="1:119">
      <c r="A25" s="13"/>
      <c r="B25" s="39">
        <v>351.5</v>
      </c>
      <c r="C25" s="21" t="s">
        <v>68</v>
      </c>
      <c r="D25" s="46">
        <v>739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739</v>
      </c>
      <c r="O25" s="47">
        <f t="shared" si="2"/>
        <v>1.6495535714285714</v>
      </c>
      <c r="P25" s="9"/>
    </row>
    <row r="26" spans="1:119" ht="15.75">
      <c r="A26" s="29" t="s">
        <v>2</v>
      </c>
      <c r="B26" s="30"/>
      <c r="C26" s="31"/>
      <c r="D26" s="32">
        <f t="shared" ref="D26:M26" si="7">SUM(D27:D29)</f>
        <v>28217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28217</v>
      </c>
      <c r="O26" s="45">
        <f t="shared" si="2"/>
        <v>62.984375</v>
      </c>
      <c r="P26" s="10"/>
    </row>
    <row r="27" spans="1:119">
      <c r="A27" s="12"/>
      <c r="B27" s="25">
        <v>361.1</v>
      </c>
      <c r="C27" s="20" t="s">
        <v>34</v>
      </c>
      <c r="D27" s="46">
        <v>10930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10930</v>
      </c>
      <c r="O27" s="47">
        <f t="shared" si="2"/>
        <v>24.397321428571427</v>
      </c>
      <c r="P27" s="9"/>
    </row>
    <row r="28" spans="1:119">
      <c r="A28" s="12"/>
      <c r="B28" s="25">
        <v>362</v>
      </c>
      <c r="C28" s="20" t="s">
        <v>35</v>
      </c>
      <c r="D28" s="46">
        <v>12277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12277</v>
      </c>
      <c r="O28" s="47">
        <f t="shared" si="2"/>
        <v>27.404017857142858</v>
      </c>
      <c r="P28" s="9"/>
    </row>
    <row r="29" spans="1:119" ht="15.75" thickBot="1">
      <c r="A29" s="12"/>
      <c r="B29" s="25">
        <v>369.9</v>
      </c>
      <c r="C29" s="20" t="s">
        <v>36</v>
      </c>
      <c r="D29" s="46">
        <v>5010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5010</v>
      </c>
      <c r="O29" s="47">
        <f t="shared" si="2"/>
        <v>11.183035714285714</v>
      </c>
      <c r="P29" s="9"/>
    </row>
    <row r="30" spans="1:119" ht="16.5" thickBot="1">
      <c r="A30" s="14" t="s">
        <v>31</v>
      </c>
      <c r="B30" s="23"/>
      <c r="C30" s="22"/>
      <c r="D30" s="15">
        <f>SUM(D5,D12,D16,D20,D24,D26)</f>
        <v>341165</v>
      </c>
      <c r="E30" s="15">
        <f t="shared" ref="E30:M30" si="8">SUM(E5,E12,E16,E20,E24,E26)</f>
        <v>0</v>
      </c>
      <c r="F30" s="15">
        <f t="shared" si="8"/>
        <v>0</v>
      </c>
      <c r="G30" s="15">
        <f t="shared" si="8"/>
        <v>0</v>
      </c>
      <c r="H30" s="15">
        <f t="shared" si="8"/>
        <v>0</v>
      </c>
      <c r="I30" s="15">
        <f t="shared" si="8"/>
        <v>0</v>
      </c>
      <c r="J30" s="15">
        <f t="shared" si="8"/>
        <v>0</v>
      </c>
      <c r="K30" s="15">
        <f t="shared" si="8"/>
        <v>0</v>
      </c>
      <c r="L30" s="15">
        <f t="shared" si="8"/>
        <v>0</v>
      </c>
      <c r="M30" s="15">
        <f t="shared" si="8"/>
        <v>0</v>
      </c>
      <c r="N30" s="15">
        <f t="shared" si="1"/>
        <v>341165</v>
      </c>
      <c r="O30" s="38">
        <f t="shared" si="2"/>
        <v>761.52901785714289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5" t="s">
        <v>69</v>
      </c>
      <c r="M32" s="115"/>
      <c r="N32" s="115"/>
      <c r="O32" s="43">
        <v>448</v>
      </c>
    </row>
    <row r="33" spans="1:15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  <row r="34" spans="1:15" ht="15.75" customHeight="1" thickBot="1">
      <c r="A34" s="117" t="s">
        <v>48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37</v>
      </c>
      <c r="B3" s="105"/>
      <c r="C3" s="106"/>
      <c r="D3" s="125" t="s">
        <v>22</v>
      </c>
      <c r="E3" s="126"/>
      <c r="F3" s="126"/>
      <c r="G3" s="126"/>
      <c r="H3" s="127"/>
      <c r="I3" s="125" t="s">
        <v>23</v>
      </c>
      <c r="J3" s="127"/>
      <c r="K3" s="125" t="s">
        <v>25</v>
      </c>
      <c r="L3" s="126"/>
      <c r="M3" s="127"/>
      <c r="N3" s="36"/>
      <c r="O3" s="37"/>
      <c r="P3" s="128" t="s">
        <v>93</v>
      </c>
      <c r="Q3" s="11"/>
      <c r="R3"/>
    </row>
    <row r="4" spans="1:134" ht="32.25" customHeight="1" thickBot="1">
      <c r="A4" s="107"/>
      <c r="B4" s="108"/>
      <c r="C4" s="109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94</v>
      </c>
      <c r="N4" s="35" t="s">
        <v>8</v>
      </c>
      <c r="O4" s="35" t="s">
        <v>95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96</v>
      </c>
      <c r="B5" s="26"/>
      <c r="C5" s="26"/>
      <c r="D5" s="27">
        <f t="shared" ref="D5:N5" si="0">SUM(D6:D7)</f>
        <v>366131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0" si="1">SUM(D5:N5)</f>
        <v>366131</v>
      </c>
      <c r="P5" s="33">
        <f t="shared" ref="P5:P17" si="2">(O5/P$19)</f>
        <v>787.37849462365591</v>
      </c>
      <c r="Q5" s="6"/>
    </row>
    <row r="6" spans="1:134">
      <c r="A6" s="12"/>
      <c r="B6" s="25">
        <v>311</v>
      </c>
      <c r="C6" s="20" t="s">
        <v>1</v>
      </c>
      <c r="D6" s="46">
        <v>55465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55465</v>
      </c>
      <c r="P6" s="47">
        <f t="shared" si="2"/>
        <v>119.27956989247312</v>
      </c>
      <c r="Q6" s="9"/>
    </row>
    <row r="7" spans="1:134">
      <c r="A7" s="12"/>
      <c r="B7" s="25">
        <v>319.89999999999998</v>
      </c>
      <c r="C7" s="20" t="s">
        <v>74</v>
      </c>
      <c r="D7" s="46">
        <v>310666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310666</v>
      </c>
      <c r="P7" s="47">
        <f t="shared" si="2"/>
        <v>668.09892473118282</v>
      </c>
      <c r="Q7" s="9"/>
    </row>
    <row r="8" spans="1:134" ht="15.75">
      <c r="A8" s="29" t="s">
        <v>14</v>
      </c>
      <c r="B8" s="30"/>
      <c r="C8" s="31"/>
      <c r="D8" s="32">
        <f t="shared" ref="D8:N8" si="3">SUM(D9:D9)</f>
        <v>850</v>
      </c>
      <c r="E8" s="32">
        <f t="shared" si="3"/>
        <v>0</v>
      </c>
      <c r="F8" s="32">
        <f t="shared" si="3"/>
        <v>0</v>
      </c>
      <c r="G8" s="32">
        <f t="shared" si="3"/>
        <v>0</v>
      </c>
      <c r="H8" s="32">
        <f t="shared" si="3"/>
        <v>0</v>
      </c>
      <c r="I8" s="32">
        <f t="shared" si="3"/>
        <v>0</v>
      </c>
      <c r="J8" s="32">
        <f t="shared" si="3"/>
        <v>0</v>
      </c>
      <c r="K8" s="32">
        <f t="shared" si="3"/>
        <v>0</v>
      </c>
      <c r="L8" s="32">
        <f t="shared" si="3"/>
        <v>0</v>
      </c>
      <c r="M8" s="32">
        <f t="shared" si="3"/>
        <v>0</v>
      </c>
      <c r="N8" s="32">
        <f t="shared" si="3"/>
        <v>0</v>
      </c>
      <c r="O8" s="44">
        <f t="shared" si="1"/>
        <v>850</v>
      </c>
      <c r="P8" s="45">
        <f t="shared" si="2"/>
        <v>1.8279569892473118</v>
      </c>
      <c r="Q8" s="10"/>
    </row>
    <row r="9" spans="1:134">
      <c r="A9" s="12"/>
      <c r="B9" s="25">
        <v>322</v>
      </c>
      <c r="C9" s="20" t="s">
        <v>101</v>
      </c>
      <c r="D9" s="46">
        <v>850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850</v>
      </c>
      <c r="P9" s="47">
        <f t="shared" si="2"/>
        <v>1.8279569892473118</v>
      </c>
      <c r="Q9" s="9"/>
    </row>
    <row r="10" spans="1:134" ht="15.75">
      <c r="A10" s="29" t="s">
        <v>102</v>
      </c>
      <c r="B10" s="30"/>
      <c r="C10" s="31"/>
      <c r="D10" s="32">
        <f t="shared" ref="D10:N10" si="4">SUM(D11:D11)</f>
        <v>5171</v>
      </c>
      <c r="E10" s="32">
        <f t="shared" si="4"/>
        <v>0</v>
      </c>
      <c r="F10" s="32">
        <f t="shared" si="4"/>
        <v>0</v>
      </c>
      <c r="G10" s="32">
        <f t="shared" si="4"/>
        <v>0</v>
      </c>
      <c r="H10" s="32">
        <f t="shared" si="4"/>
        <v>0</v>
      </c>
      <c r="I10" s="32">
        <f t="shared" si="4"/>
        <v>0</v>
      </c>
      <c r="J10" s="32">
        <f t="shared" si="4"/>
        <v>0</v>
      </c>
      <c r="K10" s="32">
        <f t="shared" si="4"/>
        <v>0</v>
      </c>
      <c r="L10" s="32">
        <f t="shared" si="4"/>
        <v>0</v>
      </c>
      <c r="M10" s="32">
        <f t="shared" si="4"/>
        <v>0</v>
      </c>
      <c r="N10" s="32">
        <f t="shared" si="4"/>
        <v>0</v>
      </c>
      <c r="O10" s="44">
        <f t="shared" si="1"/>
        <v>5171</v>
      </c>
      <c r="P10" s="45">
        <f t="shared" si="2"/>
        <v>11.120430107526882</v>
      </c>
      <c r="Q10" s="10"/>
    </row>
    <row r="11" spans="1:134">
      <c r="A11" s="12"/>
      <c r="B11" s="25">
        <v>331.9</v>
      </c>
      <c r="C11" s="20" t="s">
        <v>107</v>
      </c>
      <c r="D11" s="46">
        <v>5171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" si="5">SUM(D11:N11)</f>
        <v>5171</v>
      </c>
      <c r="P11" s="47">
        <f t="shared" si="2"/>
        <v>11.120430107526882</v>
      </c>
      <c r="Q11" s="9"/>
    </row>
    <row r="12" spans="1:134" ht="15.75">
      <c r="A12" s="29" t="s">
        <v>26</v>
      </c>
      <c r="B12" s="30"/>
      <c r="C12" s="31"/>
      <c r="D12" s="32">
        <f t="shared" ref="D12:N12" si="6">SUM(D13:D13)</f>
        <v>145730</v>
      </c>
      <c r="E12" s="32">
        <f t="shared" si="6"/>
        <v>0</v>
      </c>
      <c r="F12" s="32">
        <f t="shared" si="6"/>
        <v>0</v>
      </c>
      <c r="G12" s="32">
        <f t="shared" si="6"/>
        <v>0</v>
      </c>
      <c r="H12" s="32">
        <f t="shared" si="6"/>
        <v>0</v>
      </c>
      <c r="I12" s="32">
        <f t="shared" si="6"/>
        <v>0</v>
      </c>
      <c r="J12" s="32">
        <f t="shared" si="6"/>
        <v>0</v>
      </c>
      <c r="K12" s="32">
        <f t="shared" si="6"/>
        <v>0</v>
      </c>
      <c r="L12" s="32">
        <f t="shared" si="6"/>
        <v>0</v>
      </c>
      <c r="M12" s="32">
        <f t="shared" si="6"/>
        <v>0</v>
      </c>
      <c r="N12" s="32">
        <f t="shared" si="6"/>
        <v>0</v>
      </c>
      <c r="O12" s="32">
        <f>SUM(D12:N12)</f>
        <v>145730</v>
      </c>
      <c r="P12" s="45">
        <f t="shared" si="2"/>
        <v>313.39784946236557</v>
      </c>
      <c r="Q12" s="10"/>
    </row>
    <row r="13" spans="1:134">
      <c r="A13" s="12"/>
      <c r="B13" s="25">
        <v>341.9</v>
      </c>
      <c r="C13" s="20" t="s">
        <v>108</v>
      </c>
      <c r="D13" s="46">
        <v>145730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" si="7">SUM(D13:N13)</f>
        <v>145730</v>
      </c>
      <c r="P13" s="47">
        <f t="shared" si="2"/>
        <v>313.39784946236557</v>
      </c>
      <c r="Q13" s="9"/>
    </row>
    <row r="14" spans="1:134" ht="15.75">
      <c r="A14" s="29" t="s">
        <v>2</v>
      </c>
      <c r="B14" s="30"/>
      <c r="C14" s="31"/>
      <c r="D14" s="32">
        <f t="shared" ref="D14:N14" si="8">SUM(D15:D16)</f>
        <v>77409</v>
      </c>
      <c r="E14" s="32">
        <f t="shared" si="8"/>
        <v>0</v>
      </c>
      <c r="F14" s="32">
        <f t="shared" si="8"/>
        <v>0</v>
      </c>
      <c r="G14" s="32">
        <f t="shared" si="8"/>
        <v>0</v>
      </c>
      <c r="H14" s="32">
        <f t="shared" si="8"/>
        <v>0</v>
      </c>
      <c r="I14" s="32">
        <f t="shared" si="8"/>
        <v>0</v>
      </c>
      <c r="J14" s="32">
        <f t="shared" si="8"/>
        <v>0</v>
      </c>
      <c r="K14" s="32">
        <f t="shared" si="8"/>
        <v>0</v>
      </c>
      <c r="L14" s="32">
        <f t="shared" si="8"/>
        <v>0</v>
      </c>
      <c r="M14" s="32">
        <f t="shared" si="8"/>
        <v>0</v>
      </c>
      <c r="N14" s="32">
        <f t="shared" si="8"/>
        <v>0</v>
      </c>
      <c r="O14" s="32">
        <f>SUM(D14:N14)</f>
        <v>77409</v>
      </c>
      <c r="P14" s="45">
        <f t="shared" si="2"/>
        <v>166.47096774193548</v>
      </c>
      <c r="Q14" s="10"/>
    </row>
    <row r="15" spans="1:134">
      <c r="A15" s="12"/>
      <c r="B15" s="25">
        <v>362</v>
      </c>
      <c r="C15" s="20" t="s">
        <v>35</v>
      </c>
      <c r="D15" s="46">
        <v>36300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9">SUM(D15:N15)</f>
        <v>36300</v>
      </c>
      <c r="P15" s="47">
        <f t="shared" si="2"/>
        <v>78.064516129032256</v>
      </c>
      <c r="Q15" s="9"/>
    </row>
    <row r="16" spans="1:134" ht="15.75" thickBot="1">
      <c r="A16" s="12"/>
      <c r="B16" s="25">
        <v>369.9</v>
      </c>
      <c r="C16" s="20" t="s">
        <v>36</v>
      </c>
      <c r="D16" s="46">
        <v>41109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9"/>
        <v>41109</v>
      </c>
      <c r="P16" s="47">
        <f t="shared" si="2"/>
        <v>88.406451612903226</v>
      </c>
      <c r="Q16" s="9"/>
    </row>
    <row r="17" spans="1:120" ht="16.5" thickBot="1">
      <c r="A17" s="14" t="s">
        <v>31</v>
      </c>
      <c r="B17" s="23"/>
      <c r="C17" s="22"/>
      <c r="D17" s="15">
        <f>SUM(D5,D8,D10,D12,D14)</f>
        <v>595291</v>
      </c>
      <c r="E17" s="15">
        <f t="shared" ref="E17:N17" si="10">SUM(E5,E8,E10,E12,E14)</f>
        <v>0</v>
      </c>
      <c r="F17" s="15">
        <f t="shared" si="10"/>
        <v>0</v>
      </c>
      <c r="G17" s="15">
        <f t="shared" si="10"/>
        <v>0</v>
      </c>
      <c r="H17" s="15">
        <f t="shared" si="10"/>
        <v>0</v>
      </c>
      <c r="I17" s="15">
        <f t="shared" si="10"/>
        <v>0</v>
      </c>
      <c r="J17" s="15">
        <f t="shared" si="10"/>
        <v>0</v>
      </c>
      <c r="K17" s="15">
        <f t="shared" si="10"/>
        <v>0</v>
      </c>
      <c r="L17" s="15">
        <f t="shared" si="10"/>
        <v>0</v>
      </c>
      <c r="M17" s="15">
        <f t="shared" si="10"/>
        <v>0</v>
      </c>
      <c r="N17" s="15">
        <f t="shared" si="10"/>
        <v>0</v>
      </c>
      <c r="O17" s="15">
        <f>SUM(D17:N17)</f>
        <v>595291</v>
      </c>
      <c r="P17" s="38">
        <f t="shared" si="2"/>
        <v>1280.1956989247312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6"/>
      <c r="B18" s="18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9"/>
    </row>
    <row r="19" spans="1:120">
      <c r="A19" s="40"/>
      <c r="B19" s="41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115" t="s">
        <v>109</v>
      </c>
      <c r="N19" s="115"/>
      <c r="O19" s="115"/>
      <c r="P19" s="43">
        <v>465</v>
      </c>
    </row>
    <row r="20" spans="1:120">
      <c r="A20" s="116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4"/>
    </row>
    <row r="21" spans="1:120" ht="15.75" customHeight="1" thickBot="1">
      <c r="A21" s="117" t="s">
        <v>48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7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92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37</v>
      </c>
      <c r="B3" s="105"/>
      <c r="C3" s="106"/>
      <c r="D3" s="125" t="s">
        <v>22</v>
      </c>
      <c r="E3" s="126"/>
      <c r="F3" s="126"/>
      <c r="G3" s="126"/>
      <c r="H3" s="127"/>
      <c r="I3" s="125" t="s">
        <v>23</v>
      </c>
      <c r="J3" s="127"/>
      <c r="K3" s="125" t="s">
        <v>25</v>
      </c>
      <c r="L3" s="126"/>
      <c r="M3" s="127"/>
      <c r="N3" s="36"/>
      <c r="O3" s="37"/>
      <c r="P3" s="128" t="s">
        <v>93</v>
      </c>
      <c r="Q3" s="11"/>
      <c r="R3"/>
    </row>
    <row r="4" spans="1:134" ht="32.25" customHeight="1" thickBot="1">
      <c r="A4" s="107"/>
      <c r="B4" s="108"/>
      <c r="C4" s="109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94</v>
      </c>
      <c r="N4" s="35" t="s">
        <v>8</v>
      </c>
      <c r="O4" s="35" t="s">
        <v>95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96</v>
      </c>
      <c r="B5" s="26"/>
      <c r="C5" s="26"/>
      <c r="D5" s="27">
        <f t="shared" ref="D5:N5" si="0">SUM(D6:D13)</f>
        <v>237203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237203</v>
      </c>
      <c r="P5" s="33">
        <f t="shared" ref="P5:P29" si="1">(O5/P$31)</f>
        <v>513.42640692640691</v>
      </c>
      <c r="Q5" s="6"/>
    </row>
    <row r="6" spans="1:134">
      <c r="A6" s="12"/>
      <c r="B6" s="25">
        <v>311</v>
      </c>
      <c r="C6" s="20" t="s">
        <v>1</v>
      </c>
      <c r="D6" s="46">
        <v>42643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42643</v>
      </c>
      <c r="P6" s="47">
        <f t="shared" si="1"/>
        <v>92.300865800865807</v>
      </c>
      <c r="Q6" s="9"/>
    </row>
    <row r="7" spans="1:134">
      <c r="A7" s="12"/>
      <c r="B7" s="25">
        <v>312.41000000000003</v>
      </c>
      <c r="C7" s="20" t="s">
        <v>97</v>
      </c>
      <c r="D7" s="46">
        <v>23794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23794</v>
      </c>
      <c r="P7" s="47">
        <f t="shared" si="1"/>
        <v>51.502164502164504</v>
      </c>
      <c r="Q7" s="9"/>
    </row>
    <row r="8" spans="1:134">
      <c r="A8" s="12"/>
      <c r="B8" s="25">
        <v>312.43</v>
      </c>
      <c r="C8" s="20" t="s">
        <v>98</v>
      </c>
      <c r="D8" s="46">
        <v>15209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15209</v>
      </c>
      <c r="P8" s="47">
        <f t="shared" si="1"/>
        <v>32.919913419913421</v>
      </c>
      <c r="Q8" s="9"/>
    </row>
    <row r="9" spans="1:134">
      <c r="A9" s="12"/>
      <c r="B9" s="25">
        <v>314.10000000000002</v>
      </c>
      <c r="C9" s="20" t="s">
        <v>11</v>
      </c>
      <c r="D9" s="46">
        <v>40510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40510</v>
      </c>
      <c r="P9" s="47">
        <f t="shared" si="1"/>
        <v>87.683982683982677</v>
      </c>
      <c r="Q9" s="9"/>
    </row>
    <row r="10" spans="1:134">
      <c r="A10" s="12"/>
      <c r="B10" s="25">
        <v>314.8</v>
      </c>
      <c r="C10" s="20" t="s">
        <v>50</v>
      </c>
      <c r="D10" s="46">
        <v>1019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1019</v>
      </c>
      <c r="P10" s="47">
        <f t="shared" si="1"/>
        <v>2.2056277056277058</v>
      </c>
      <c r="Q10" s="9"/>
    </row>
    <row r="11" spans="1:134">
      <c r="A11" s="12"/>
      <c r="B11" s="25">
        <v>314.89999999999998</v>
      </c>
      <c r="C11" s="20" t="s">
        <v>99</v>
      </c>
      <c r="D11" s="46">
        <v>12849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12849</v>
      </c>
      <c r="P11" s="47">
        <f t="shared" si="1"/>
        <v>27.811688311688311</v>
      </c>
      <c r="Q11" s="9"/>
    </row>
    <row r="12" spans="1:134">
      <c r="A12" s="12"/>
      <c r="B12" s="25">
        <v>315.10000000000002</v>
      </c>
      <c r="C12" s="20" t="s">
        <v>100</v>
      </c>
      <c r="D12" s="46">
        <v>26188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26188</v>
      </c>
      <c r="P12" s="47">
        <f t="shared" si="1"/>
        <v>56.683982683982684</v>
      </c>
      <c r="Q12" s="9"/>
    </row>
    <row r="13" spans="1:134">
      <c r="A13" s="12"/>
      <c r="B13" s="25">
        <v>319.89999999999998</v>
      </c>
      <c r="C13" s="20" t="s">
        <v>74</v>
      </c>
      <c r="D13" s="46">
        <v>74991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9" si="3">SUM(D13:N13)</f>
        <v>74991</v>
      </c>
      <c r="P13" s="47">
        <f t="shared" si="1"/>
        <v>162.31818181818181</v>
      </c>
      <c r="Q13" s="9"/>
    </row>
    <row r="14" spans="1:134" ht="15.75">
      <c r="A14" s="29" t="s">
        <v>14</v>
      </c>
      <c r="B14" s="30"/>
      <c r="C14" s="31"/>
      <c r="D14" s="32">
        <f t="shared" ref="D14:N14" si="4">SUM(D15:D16)</f>
        <v>26130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32">
        <f t="shared" si="4"/>
        <v>0</v>
      </c>
      <c r="O14" s="44">
        <f t="shared" si="3"/>
        <v>26130</v>
      </c>
      <c r="P14" s="45">
        <f t="shared" si="1"/>
        <v>56.558441558441558</v>
      </c>
      <c r="Q14" s="10"/>
    </row>
    <row r="15" spans="1:134">
      <c r="A15" s="12"/>
      <c r="B15" s="25">
        <v>322</v>
      </c>
      <c r="C15" s="20" t="s">
        <v>101</v>
      </c>
      <c r="D15" s="46">
        <v>471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3"/>
        <v>471</v>
      </c>
      <c r="P15" s="47">
        <f t="shared" si="1"/>
        <v>1.0194805194805194</v>
      </c>
      <c r="Q15" s="9"/>
    </row>
    <row r="16" spans="1:134">
      <c r="A16" s="12"/>
      <c r="B16" s="25">
        <v>323.10000000000002</v>
      </c>
      <c r="C16" s="20" t="s">
        <v>15</v>
      </c>
      <c r="D16" s="46">
        <v>25659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3"/>
        <v>25659</v>
      </c>
      <c r="P16" s="47">
        <f t="shared" si="1"/>
        <v>55.538961038961041</v>
      </c>
      <c r="Q16" s="9"/>
    </row>
    <row r="17" spans="1:120" ht="15.75">
      <c r="A17" s="29" t="s">
        <v>102</v>
      </c>
      <c r="B17" s="30"/>
      <c r="C17" s="31"/>
      <c r="D17" s="32">
        <f t="shared" ref="D17:N17" si="5">SUM(D18:D20)</f>
        <v>65003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 t="shared" si="3"/>
        <v>65003</v>
      </c>
      <c r="P17" s="45">
        <f t="shared" si="1"/>
        <v>140.69913419913419</v>
      </c>
      <c r="Q17" s="10"/>
    </row>
    <row r="18" spans="1:120">
      <c r="A18" s="12"/>
      <c r="B18" s="25">
        <v>335.15</v>
      </c>
      <c r="C18" s="20" t="s">
        <v>76</v>
      </c>
      <c r="D18" s="46">
        <v>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3"/>
        <v>49</v>
      </c>
      <c r="P18" s="47">
        <f t="shared" si="1"/>
        <v>0.10606060606060606</v>
      </c>
      <c r="Q18" s="9"/>
    </row>
    <row r="19" spans="1:120">
      <c r="A19" s="12"/>
      <c r="B19" s="25">
        <v>335.18</v>
      </c>
      <c r="C19" s="20" t="s">
        <v>103</v>
      </c>
      <c r="D19" s="46">
        <v>43992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3"/>
        <v>43992</v>
      </c>
      <c r="P19" s="47">
        <f t="shared" si="1"/>
        <v>95.220779220779221</v>
      </c>
      <c r="Q19" s="9"/>
    </row>
    <row r="20" spans="1:120">
      <c r="A20" s="12"/>
      <c r="B20" s="25">
        <v>335.9</v>
      </c>
      <c r="C20" s="20" t="s">
        <v>104</v>
      </c>
      <c r="D20" s="46">
        <v>20962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3"/>
        <v>20962</v>
      </c>
      <c r="P20" s="47">
        <f t="shared" si="1"/>
        <v>45.37229437229437</v>
      </c>
      <c r="Q20" s="9"/>
    </row>
    <row r="21" spans="1:120" ht="15.75">
      <c r="A21" s="29" t="s">
        <v>26</v>
      </c>
      <c r="B21" s="30"/>
      <c r="C21" s="31"/>
      <c r="D21" s="32">
        <f t="shared" ref="D21:N21" si="6">SUM(D22:D24)</f>
        <v>131967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6"/>
        <v>0</v>
      </c>
      <c r="O21" s="32">
        <f t="shared" si="3"/>
        <v>131967</v>
      </c>
      <c r="P21" s="45">
        <f t="shared" si="1"/>
        <v>285.64285714285717</v>
      </c>
      <c r="Q21" s="10"/>
    </row>
    <row r="22" spans="1:120">
      <c r="A22" s="12"/>
      <c r="B22" s="25">
        <v>343.3</v>
      </c>
      <c r="C22" s="20" t="s">
        <v>28</v>
      </c>
      <c r="D22" s="46">
        <v>113250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3"/>
        <v>113250</v>
      </c>
      <c r="P22" s="47">
        <f t="shared" si="1"/>
        <v>245.12987012987014</v>
      </c>
      <c r="Q22" s="9"/>
    </row>
    <row r="23" spans="1:120">
      <c r="A23" s="12"/>
      <c r="B23" s="25">
        <v>343.4</v>
      </c>
      <c r="C23" s="20" t="s">
        <v>29</v>
      </c>
      <c r="D23" s="46">
        <v>18648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3"/>
        <v>18648</v>
      </c>
      <c r="P23" s="47">
        <f t="shared" si="1"/>
        <v>40.363636363636367</v>
      </c>
      <c r="Q23" s="9"/>
    </row>
    <row r="24" spans="1:120">
      <c r="A24" s="12"/>
      <c r="B24" s="25">
        <v>344.9</v>
      </c>
      <c r="C24" s="20" t="s">
        <v>63</v>
      </c>
      <c r="D24" s="46">
        <v>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3"/>
        <v>69</v>
      </c>
      <c r="P24" s="47">
        <f t="shared" si="1"/>
        <v>0.14935064935064934</v>
      </c>
      <c r="Q24" s="9"/>
    </row>
    <row r="25" spans="1:120" ht="15.75">
      <c r="A25" s="29" t="s">
        <v>2</v>
      </c>
      <c r="B25" s="30"/>
      <c r="C25" s="31"/>
      <c r="D25" s="32">
        <f t="shared" ref="D25:N25" si="7">SUM(D26:D28)</f>
        <v>28288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7"/>
        <v>0</v>
      </c>
      <c r="O25" s="32">
        <f t="shared" si="3"/>
        <v>28288</v>
      </c>
      <c r="P25" s="45">
        <f t="shared" si="1"/>
        <v>61.229437229437231</v>
      </c>
      <c r="Q25" s="10"/>
    </row>
    <row r="26" spans="1:120">
      <c r="A26" s="12"/>
      <c r="B26" s="25">
        <v>361.1</v>
      </c>
      <c r="C26" s="20" t="s">
        <v>34</v>
      </c>
      <c r="D26" s="46">
        <v>1948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3"/>
        <v>1948</v>
      </c>
      <c r="P26" s="47">
        <f t="shared" si="1"/>
        <v>4.2164502164502169</v>
      </c>
      <c r="Q26" s="9"/>
    </row>
    <row r="27" spans="1:120">
      <c r="A27" s="12"/>
      <c r="B27" s="25">
        <v>362</v>
      </c>
      <c r="C27" s="20" t="s">
        <v>35</v>
      </c>
      <c r="D27" s="46">
        <v>21300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3"/>
        <v>21300</v>
      </c>
      <c r="P27" s="47">
        <f t="shared" si="1"/>
        <v>46.103896103896105</v>
      </c>
      <c r="Q27" s="9"/>
    </row>
    <row r="28" spans="1:120" ht="15.75" thickBot="1">
      <c r="A28" s="12"/>
      <c r="B28" s="25">
        <v>369.9</v>
      </c>
      <c r="C28" s="20" t="s">
        <v>36</v>
      </c>
      <c r="D28" s="46">
        <v>5040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3"/>
        <v>5040</v>
      </c>
      <c r="P28" s="47">
        <f t="shared" si="1"/>
        <v>10.909090909090908</v>
      </c>
      <c r="Q28" s="9"/>
    </row>
    <row r="29" spans="1:120" ht="16.5" thickBot="1">
      <c r="A29" s="14" t="s">
        <v>31</v>
      </c>
      <c r="B29" s="23"/>
      <c r="C29" s="22"/>
      <c r="D29" s="15">
        <f>SUM(D5,D14,D17,D21,D25)</f>
        <v>488591</v>
      </c>
      <c r="E29" s="15">
        <f t="shared" ref="E29:N29" si="8">SUM(E5,E14,E17,E21,E25)</f>
        <v>0</v>
      </c>
      <c r="F29" s="15">
        <f t="shared" si="8"/>
        <v>0</v>
      </c>
      <c r="G29" s="15">
        <f t="shared" si="8"/>
        <v>0</v>
      </c>
      <c r="H29" s="15">
        <f t="shared" si="8"/>
        <v>0</v>
      </c>
      <c r="I29" s="15">
        <f t="shared" si="8"/>
        <v>0</v>
      </c>
      <c r="J29" s="15">
        <f t="shared" si="8"/>
        <v>0</v>
      </c>
      <c r="K29" s="15">
        <f t="shared" si="8"/>
        <v>0</v>
      </c>
      <c r="L29" s="15">
        <f t="shared" si="8"/>
        <v>0</v>
      </c>
      <c r="M29" s="15">
        <f t="shared" si="8"/>
        <v>0</v>
      </c>
      <c r="N29" s="15">
        <f t="shared" si="8"/>
        <v>0</v>
      </c>
      <c r="O29" s="15">
        <f t="shared" si="3"/>
        <v>488591</v>
      </c>
      <c r="P29" s="38">
        <f t="shared" si="1"/>
        <v>1057.5562770562772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9"/>
    </row>
    <row r="31" spans="1:120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115" t="s">
        <v>105</v>
      </c>
      <c r="N31" s="115"/>
      <c r="O31" s="115"/>
      <c r="P31" s="43">
        <v>462</v>
      </c>
    </row>
    <row r="32" spans="1:120">
      <c r="A32" s="116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4"/>
    </row>
    <row r="33" spans="1:16" ht="15.75" customHeight="1" thickBot="1">
      <c r="A33" s="117" t="s">
        <v>48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22</v>
      </c>
      <c r="E3" s="126"/>
      <c r="F3" s="126"/>
      <c r="G3" s="126"/>
      <c r="H3" s="127"/>
      <c r="I3" s="125" t="s">
        <v>23</v>
      </c>
      <c r="J3" s="127"/>
      <c r="K3" s="125" t="s">
        <v>25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24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217635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217635</v>
      </c>
      <c r="O5" s="33">
        <f t="shared" ref="O5:O26" si="1">(N5/O$28)</f>
        <v>447.80864197530866</v>
      </c>
      <c r="P5" s="6"/>
    </row>
    <row r="6" spans="1:133">
      <c r="A6" s="12"/>
      <c r="B6" s="25">
        <v>311</v>
      </c>
      <c r="C6" s="20" t="s">
        <v>1</v>
      </c>
      <c r="D6" s="46">
        <v>42613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42613</v>
      </c>
      <c r="O6" s="47">
        <f t="shared" si="1"/>
        <v>87.681069958847743</v>
      </c>
      <c r="P6" s="9"/>
    </row>
    <row r="7" spans="1:133">
      <c r="A7" s="12"/>
      <c r="B7" s="25">
        <v>312.41000000000003</v>
      </c>
      <c r="C7" s="20" t="s">
        <v>10</v>
      </c>
      <c r="D7" s="46">
        <v>37393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37393</v>
      </c>
      <c r="O7" s="47">
        <f t="shared" si="1"/>
        <v>76.940329218106996</v>
      </c>
      <c r="P7" s="9"/>
    </row>
    <row r="8" spans="1:133">
      <c r="A8" s="12"/>
      <c r="B8" s="25">
        <v>312.60000000000002</v>
      </c>
      <c r="C8" s="20" t="s">
        <v>81</v>
      </c>
      <c r="D8" s="46">
        <v>61881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61881</v>
      </c>
      <c r="O8" s="47">
        <f t="shared" si="1"/>
        <v>127.32716049382717</v>
      </c>
      <c r="P8" s="9"/>
    </row>
    <row r="9" spans="1:133">
      <c r="A9" s="12"/>
      <c r="B9" s="25">
        <v>314.10000000000002</v>
      </c>
      <c r="C9" s="20" t="s">
        <v>11</v>
      </c>
      <c r="D9" s="46">
        <v>40066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40066</v>
      </c>
      <c r="O9" s="47">
        <f t="shared" si="1"/>
        <v>82.440329218106996</v>
      </c>
      <c r="P9" s="9"/>
    </row>
    <row r="10" spans="1:133">
      <c r="A10" s="12"/>
      <c r="B10" s="25">
        <v>314.3</v>
      </c>
      <c r="C10" s="20" t="s">
        <v>12</v>
      </c>
      <c r="D10" s="46">
        <v>6789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6789</v>
      </c>
      <c r="O10" s="47">
        <f t="shared" si="1"/>
        <v>13.969135802469136</v>
      </c>
      <c r="P10" s="9"/>
    </row>
    <row r="11" spans="1:133">
      <c r="A11" s="12"/>
      <c r="B11" s="25">
        <v>314.8</v>
      </c>
      <c r="C11" s="20" t="s">
        <v>50</v>
      </c>
      <c r="D11" s="46">
        <v>955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955</v>
      </c>
      <c r="O11" s="47">
        <f t="shared" si="1"/>
        <v>1.9650205761316872</v>
      </c>
      <c r="P11" s="9"/>
    </row>
    <row r="12" spans="1:133">
      <c r="A12" s="12"/>
      <c r="B12" s="25">
        <v>315</v>
      </c>
      <c r="C12" s="20" t="s">
        <v>60</v>
      </c>
      <c r="D12" s="46">
        <v>27938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27938</v>
      </c>
      <c r="O12" s="47">
        <f t="shared" si="1"/>
        <v>57.485596707818928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SUM(D14:D15)</f>
        <v>37402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37402</v>
      </c>
      <c r="O13" s="45">
        <f t="shared" si="1"/>
        <v>76.958847736625515</v>
      </c>
      <c r="P13" s="10"/>
    </row>
    <row r="14" spans="1:133">
      <c r="A14" s="12"/>
      <c r="B14" s="25">
        <v>322</v>
      </c>
      <c r="C14" s="20" t="s">
        <v>51</v>
      </c>
      <c r="D14" s="46">
        <v>400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400</v>
      </c>
      <c r="O14" s="47">
        <f t="shared" si="1"/>
        <v>0.82304526748971196</v>
      </c>
      <c r="P14" s="9"/>
    </row>
    <row r="15" spans="1:133">
      <c r="A15" s="12"/>
      <c r="B15" s="25">
        <v>323.10000000000002</v>
      </c>
      <c r="C15" s="20" t="s">
        <v>15</v>
      </c>
      <c r="D15" s="46">
        <v>37002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37002</v>
      </c>
      <c r="O15" s="47">
        <f t="shared" si="1"/>
        <v>76.135802469135797</v>
      </c>
      <c r="P15" s="9"/>
    </row>
    <row r="16" spans="1:133" ht="15.75">
      <c r="A16" s="29" t="s">
        <v>18</v>
      </c>
      <c r="B16" s="30"/>
      <c r="C16" s="31"/>
      <c r="D16" s="32">
        <f t="shared" ref="D16:M16" si="5">SUM(D17:D18)</f>
        <v>51179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51179</v>
      </c>
      <c r="O16" s="45">
        <f t="shared" si="1"/>
        <v>105.30658436213992</v>
      </c>
      <c r="P16" s="10"/>
    </row>
    <row r="17" spans="1:119">
      <c r="A17" s="12"/>
      <c r="B17" s="25">
        <v>335.12</v>
      </c>
      <c r="C17" s="20" t="s">
        <v>61</v>
      </c>
      <c r="D17" s="46">
        <v>17391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17391</v>
      </c>
      <c r="O17" s="47">
        <f t="shared" si="1"/>
        <v>35.783950617283949</v>
      </c>
      <c r="P17" s="9"/>
    </row>
    <row r="18" spans="1:119">
      <c r="A18" s="12"/>
      <c r="B18" s="25">
        <v>335.18</v>
      </c>
      <c r="C18" s="20" t="s">
        <v>62</v>
      </c>
      <c r="D18" s="46">
        <v>33788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33788</v>
      </c>
      <c r="O18" s="47">
        <f t="shared" si="1"/>
        <v>69.522633744855966</v>
      </c>
      <c r="P18" s="9"/>
    </row>
    <row r="19" spans="1:119" ht="15.75">
      <c r="A19" s="29" t="s">
        <v>26</v>
      </c>
      <c r="B19" s="30"/>
      <c r="C19" s="31"/>
      <c r="D19" s="32">
        <f t="shared" ref="D19:M19" si="6">SUM(D20:D21)</f>
        <v>109802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4"/>
        <v>109802</v>
      </c>
      <c r="O19" s="45">
        <f t="shared" si="1"/>
        <v>225.93004115226339</v>
      </c>
      <c r="P19" s="10"/>
    </row>
    <row r="20" spans="1:119">
      <c r="A20" s="12"/>
      <c r="B20" s="25">
        <v>343.3</v>
      </c>
      <c r="C20" s="20" t="s">
        <v>28</v>
      </c>
      <c r="D20" s="46">
        <v>66928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66928</v>
      </c>
      <c r="O20" s="47">
        <f t="shared" si="1"/>
        <v>137.71193415637859</v>
      </c>
      <c r="P20" s="9"/>
    </row>
    <row r="21" spans="1:119">
      <c r="A21" s="12"/>
      <c r="B21" s="25">
        <v>343.4</v>
      </c>
      <c r="C21" s="20" t="s">
        <v>29</v>
      </c>
      <c r="D21" s="46">
        <v>42874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42874</v>
      </c>
      <c r="O21" s="47">
        <f t="shared" si="1"/>
        <v>88.218106995884767</v>
      </c>
      <c r="P21" s="9"/>
    </row>
    <row r="22" spans="1:119" ht="15.75">
      <c r="A22" s="29" t="s">
        <v>2</v>
      </c>
      <c r="B22" s="30"/>
      <c r="C22" s="31"/>
      <c r="D22" s="32">
        <f t="shared" ref="D22:M22" si="7">SUM(D23:D25)</f>
        <v>39184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4"/>
        <v>39184</v>
      </c>
      <c r="O22" s="45">
        <f t="shared" si="1"/>
        <v>80.625514403292186</v>
      </c>
      <c r="P22" s="10"/>
    </row>
    <row r="23" spans="1:119">
      <c r="A23" s="12"/>
      <c r="B23" s="25">
        <v>361.1</v>
      </c>
      <c r="C23" s="20" t="s">
        <v>34</v>
      </c>
      <c r="D23" s="46">
        <v>12619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12619</v>
      </c>
      <c r="O23" s="47">
        <f t="shared" si="1"/>
        <v>25.965020576131689</v>
      </c>
      <c r="P23" s="9"/>
    </row>
    <row r="24" spans="1:119">
      <c r="A24" s="12"/>
      <c r="B24" s="25">
        <v>362</v>
      </c>
      <c r="C24" s="20" t="s">
        <v>35</v>
      </c>
      <c r="D24" s="46">
        <v>16920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16920</v>
      </c>
      <c r="O24" s="47">
        <f t="shared" si="1"/>
        <v>34.814814814814817</v>
      </c>
      <c r="P24" s="9"/>
    </row>
    <row r="25" spans="1:119" ht="15.75" thickBot="1">
      <c r="A25" s="12"/>
      <c r="B25" s="25">
        <v>369.9</v>
      </c>
      <c r="C25" s="20" t="s">
        <v>36</v>
      </c>
      <c r="D25" s="46">
        <v>9645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9645</v>
      </c>
      <c r="O25" s="47">
        <f t="shared" si="1"/>
        <v>19.845679012345681</v>
      </c>
      <c r="P25" s="9"/>
    </row>
    <row r="26" spans="1:119" ht="16.5" thickBot="1">
      <c r="A26" s="14" t="s">
        <v>31</v>
      </c>
      <c r="B26" s="23"/>
      <c r="C26" s="22"/>
      <c r="D26" s="15">
        <f>SUM(D5,D13,D16,D19,D22)</f>
        <v>455202</v>
      </c>
      <c r="E26" s="15">
        <f t="shared" ref="E26:M26" si="8">SUM(E5,E13,E16,E19,E22)</f>
        <v>0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4"/>
        <v>455202</v>
      </c>
      <c r="O26" s="38">
        <f t="shared" si="1"/>
        <v>936.62962962962968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115" t="s">
        <v>91</v>
      </c>
      <c r="M28" s="115"/>
      <c r="N28" s="115"/>
      <c r="O28" s="43">
        <v>486</v>
      </c>
    </row>
    <row r="29" spans="1:119">
      <c r="A29" s="116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  <row r="30" spans="1:119" ht="15.75" customHeight="1" thickBot="1">
      <c r="A30" s="117" t="s">
        <v>48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22</v>
      </c>
      <c r="E3" s="126"/>
      <c r="F3" s="126"/>
      <c r="G3" s="126"/>
      <c r="H3" s="127"/>
      <c r="I3" s="125" t="s">
        <v>23</v>
      </c>
      <c r="J3" s="127"/>
      <c r="K3" s="125" t="s">
        <v>25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24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218071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218071</v>
      </c>
      <c r="O5" s="33">
        <f t="shared" ref="O5:O30" si="1">(N5/O$32)</f>
        <v>450.55991735537191</v>
      </c>
      <c r="P5" s="6"/>
    </row>
    <row r="6" spans="1:133">
      <c r="A6" s="12"/>
      <c r="B6" s="25">
        <v>311</v>
      </c>
      <c r="C6" s="20" t="s">
        <v>1</v>
      </c>
      <c r="D6" s="46">
        <v>41691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41691</v>
      </c>
      <c r="O6" s="47">
        <f t="shared" si="1"/>
        <v>86.138429752066116</v>
      </c>
      <c r="P6" s="9"/>
    </row>
    <row r="7" spans="1:133">
      <c r="A7" s="12"/>
      <c r="B7" s="25">
        <v>312.10000000000002</v>
      </c>
      <c r="C7" s="20" t="s">
        <v>71</v>
      </c>
      <c r="D7" s="46">
        <v>36846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36846</v>
      </c>
      <c r="O7" s="47">
        <f t="shared" si="1"/>
        <v>76.128099173553721</v>
      </c>
      <c r="P7" s="9"/>
    </row>
    <row r="8" spans="1:133">
      <c r="A8" s="12"/>
      <c r="B8" s="25">
        <v>312.3</v>
      </c>
      <c r="C8" s="20" t="s">
        <v>9</v>
      </c>
      <c r="D8" s="46">
        <v>2486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2486</v>
      </c>
      <c r="O8" s="47">
        <f t="shared" si="1"/>
        <v>5.1363636363636367</v>
      </c>
      <c r="P8" s="9"/>
    </row>
    <row r="9" spans="1:133">
      <c r="A9" s="12"/>
      <c r="B9" s="25">
        <v>312.41000000000003</v>
      </c>
      <c r="C9" s="20" t="s">
        <v>10</v>
      </c>
      <c r="D9" s="46">
        <v>2716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2716</v>
      </c>
      <c r="O9" s="47">
        <f t="shared" si="1"/>
        <v>5.6115702479338845</v>
      </c>
      <c r="P9" s="9"/>
    </row>
    <row r="10" spans="1:133">
      <c r="A10" s="12"/>
      <c r="B10" s="25">
        <v>312.60000000000002</v>
      </c>
      <c r="C10" s="20" t="s">
        <v>81</v>
      </c>
      <c r="D10" s="46">
        <v>66282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66282</v>
      </c>
      <c r="O10" s="47">
        <f t="shared" si="1"/>
        <v>136.94628099173553</v>
      </c>
      <c r="P10" s="9"/>
    </row>
    <row r="11" spans="1:133">
      <c r="A11" s="12"/>
      <c r="B11" s="25">
        <v>314.10000000000002</v>
      </c>
      <c r="C11" s="20" t="s">
        <v>11</v>
      </c>
      <c r="D11" s="46">
        <v>38993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38993</v>
      </c>
      <c r="O11" s="47">
        <f t="shared" si="1"/>
        <v>80.564049586776861</v>
      </c>
      <c r="P11" s="9"/>
    </row>
    <row r="12" spans="1:133">
      <c r="A12" s="12"/>
      <c r="B12" s="25">
        <v>314.3</v>
      </c>
      <c r="C12" s="20" t="s">
        <v>12</v>
      </c>
      <c r="D12" s="46">
        <v>6786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6786</v>
      </c>
      <c r="O12" s="47">
        <f t="shared" si="1"/>
        <v>14.020661157024794</v>
      </c>
      <c r="P12" s="9"/>
    </row>
    <row r="13" spans="1:133">
      <c r="A13" s="12"/>
      <c r="B13" s="25">
        <v>314.8</v>
      </c>
      <c r="C13" s="20" t="s">
        <v>50</v>
      </c>
      <c r="D13" s="46">
        <v>1301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1301</v>
      </c>
      <c r="O13" s="47">
        <f t="shared" si="1"/>
        <v>2.6880165289256199</v>
      </c>
      <c r="P13" s="9"/>
    </row>
    <row r="14" spans="1:133">
      <c r="A14" s="12"/>
      <c r="B14" s="25">
        <v>315</v>
      </c>
      <c r="C14" s="20" t="s">
        <v>60</v>
      </c>
      <c r="D14" s="46">
        <v>20970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20970</v>
      </c>
      <c r="O14" s="47">
        <f t="shared" si="1"/>
        <v>43.326446280991739</v>
      </c>
      <c r="P14" s="9"/>
    </row>
    <row r="15" spans="1:133" ht="15.75">
      <c r="A15" s="29" t="s">
        <v>14</v>
      </c>
      <c r="B15" s="30"/>
      <c r="C15" s="31"/>
      <c r="D15" s="32">
        <f t="shared" ref="D15:M15" si="3">SUM(D16:D17)</f>
        <v>31621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0" si="4">SUM(D15:M15)</f>
        <v>31621</v>
      </c>
      <c r="O15" s="45">
        <f t="shared" si="1"/>
        <v>65.332644628099175</v>
      </c>
      <c r="P15" s="10"/>
    </row>
    <row r="16" spans="1:133">
      <c r="A16" s="12"/>
      <c r="B16" s="25">
        <v>322</v>
      </c>
      <c r="C16" s="20" t="s">
        <v>51</v>
      </c>
      <c r="D16" s="46">
        <v>250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250</v>
      </c>
      <c r="O16" s="47">
        <f t="shared" si="1"/>
        <v>0.51652892561983466</v>
      </c>
      <c r="P16" s="9"/>
    </row>
    <row r="17" spans="1:119">
      <c r="A17" s="12"/>
      <c r="B17" s="25">
        <v>323.10000000000002</v>
      </c>
      <c r="C17" s="20" t="s">
        <v>15</v>
      </c>
      <c r="D17" s="46">
        <v>31371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31371</v>
      </c>
      <c r="O17" s="47">
        <f t="shared" si="1"/>
        <v>64.816115702479337</v>
      </c>
      <c r="P17" s="9"/>
    </row>
    <row r="18" spans="1:119" ht="15.75">
      <c r="A18" s="29" t="s">
        <v>18</v>
      </c>
      <c r="B18" s="30"/>
      <c r="C18" s="31"/>
      <c r="D18" s="32">
        <f t="shared" ref="D18:M18" si="5">SUM(D19:D20)</f>
        <v>52786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52786</v>
      </c>
      <c r="O18" s="45">
        <f t="shared" si="1"/>
        <v>109.06198347107438</v>
      </c>
      <c r="P18" s="10"/>
    </row>
    <row r="19" spans="1:119">
      <c r="A19" s="12"/>
      <c r="B19" s="25">
        <v>335.12</v>
      </c>
      <c r="C19" s="20" t="s">
        <v>61</v>
      </c>
      <c r="D19" s="46">
        <v>22080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22080</v>
      </c>
      <c r="O19" s="47">
        <f t="shared" si="1"/>
        <v>45.619834710743802</v>
      </c>
      <c r="P19" s="9"/>
    </row>
    <row r="20" spans="1:119">
      <c r="A20" s="12"/>
      <c r="B20" s="25">
        <v>335.18</v>
      </c>
      <c r="C20" s="20" t="s">
        <v>62</v>
      </c>
      <c r="D20" s="46">
        <v>30706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30706</v>
      </c>
      <c r="O20" s="47">
        <f t="shared" si="1"/>
        <v>63.442148760330582</v>
      </c>
      <c r="P20" s="9"/>
    </row>
    <row r="21" spans="1:119" ht="15.75">
      <c r="A21" s="29" t="s">
        <v>26</v>
      </c>
      <c r="B21" s="30"/>
      <c r="C21" s="31"/>
      <c r="D21" s="32">
        <f t="shared" ref="D21:M21" si="6">SUM(D22:D23)</f>
        <v>113728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113728</v>
      </c>
      <c r="O21" s="45">
        <f t="shared" si="1"/>
        <v>234.97520661157026</v>
      </c>
      <c r="P21" s="10"/>
    </row>
    <row r="22" spans="1:119">
      <c r="A22" s="12"/>
      <c r="B22" s="25">
        <v>343.3</v>
      </c>
      <c r="C22" s="20" t="s">
        <v>28</v>
      </c>
      <c r="D22" s="46">
        <v>69867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69867</v>
      </c>
      <c r="O22" s="47">
        <f t="shared" si="1"/>
        <v>144.35330578512398</v>
      </c>
      <c r="P22" s="9"/>
    </row>
    <row r="23" spans="1:119">
      <c r="A23" s="12"/>
      <c r="B23" s="25">
        <v>343.4</v>
      </c>
      <c r="C23" s="20" t="s">
        <v>29</v>
      </c>
      <c r="D23" s="46">
        <v>43861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43861</v>
      </c>
      <c r="O23" s="47">
        <f t="shared" si="1"/>
        <v>90.621900826446279</v>
      </c>
      <c r="P23" s="9"/>
    </row>
    <row r="24" spans="1:119" ht="15.75">
      <c r="A24" s="29" t="s">
        <v>2</v>
      </c>
      <c r="B24" s="30"/>
      <c r="C24" s="31"/>
      <c r="D24" s="32">
        <f t="shared" ref="D24:M24" si="7">SUM(D25:D27)</f>
        <v>54189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4"/>
        <v>54189</v>
      </c>
      <c r="O24" s="45">
        <f t="shared" si="1"/>
        <v>111.9607438016529</v>
      </c>
      <c r="P24" s="10"/>
    </row>
    <row r="25" spans="1:119">
      <c r="A25" s="12"/>
      <c r="B25" s="25">
        <v>361.1</v>
      </c>
      <c r="C25" s="20" t="s">
        <v>34</v>
      </c>
      <c r="D25" s="46">
        <v>7669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7669</v>
      </c>
      <c r="O25" s="47">
        <f t="shared" si="1"/>
        <v>15.845041322314049</v>
      </c>
      <c r="P25" s="9"/>
    </row>
    <row r="26" spans="1:119">
      <c r="A26" s="12"/>
      <c r="B26" s="25">
        <v>362</v>
      </c>
      <c r="C26" s="20" t="s">
        <v>35</v>
      </c>
      <c r="D26" s="46">
        <v>18638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18638</v>
      </c>
      <c r="O26" s="47">
        <f t="shared" si="1"/>
        <v>38.508264462809919</v>
      </c>
      <c r="P26" s="9"/>
    </row>
    <row r="27" spans="1:119">
      <c r="A27" s="12"/>
      <c r="B27" s="25">
        <v>369.9</v>
      </c>
      <c r="C27" s="20" t="s">
        <v>36</v>
      </c>
      <c r="D27" s="46">
        <v>27882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27882</v>
      </c>
      <c r="O27" s="47">
        <f t="shared" si="1"/>
        <v>57.607438016528924</v>
      </c>
      <c r="P27" s="9"/>
    </row>
    <row r="28" spans="1:119" ht="15.75">
      <c r="A28" s="29" t="s">
        <v>53</v>
      </c>
      <c r="B28" s="30"/>
      <c r="C28" s="31"/>
      <c r="D28" s="32">
        <f t="shared" ref="D28:M28" si="8">SUM(D29:D29)</f>
        <v>179526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179526</v>
      </c>
      <c r="O28" s="45">
        <f t="shared" si="1"/>
        <v>370.92148760330576</v>
      </c>
      <c r="P28" s="9"/>
    </row>
    <row r="29" spans="1:119" ht="15.75" thickBot="1">
      <c r="A29" s="12"/>
      <c r="B29" s="25">
        <v>388.2</v>
      </c>
      <c r="C29" s="20" t="s">
        <v>88</v>
      </c>
      <c r="D29" s="46">
        <v>179526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179526</v>
      </c>
      <c r="O29" s="47">
        <f t="shared" si="1"/>
        <v>370.92148760330576</v>
      </c>
      <c r="P29" s="9"/>
    </row>
    <row r="30" spans="1:119" ht="16.5" thickBot="1">
      <c r="A30" s="14" t="s">
        <v>31</v>
      </c>
      <c r="B30" s="23"/>
      <c r="C30" s="22"/>
      <c r="D30" s="15">
        <f>SUM(D5,D15,D18,D21,D24,D28)</f>
        <v>649921</v>
      </c>
      <c r="E30" s="15">
        <f t="shared" ref="E30:M30" si="9">SUM(E5,E15,E18,E21,E24,E28)</f>
        <v>0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0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4"/>
        <v>649921</v>
      </c>
      <c r="O30" s="38">
        <f t="shared" si="1"/>
        <v>1342.8119834710744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5" t="s">
        <v>89</v>
      </c>
      <c r="M32" s="115"/>
      <c r="N32" s="115"/>
      <c r="O32" s="43">
        <v>484</v>
      </c>
    </row>
    <row r="33" spans="1:15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  <row r="34" spans="1:15" ht="15.75" customHeight="1" thickBot="1">
      <c r="A34" s="117" t="s">
        <v>48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22</v>
      </c>
      <c r="E3" s="126"/>
      <c r="F3" s="126"/>
      <c r="G3" s="126"/>
      <c r="H3" s="127"/>
      <c r="I3" s="125" t="s">
        <v>23</v>
      </c>
      <c r="J3" s="127"/>
      <c r="K3" s="125" t="s">
        <v>25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24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205849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205849</v>
      </c>
      <c r="O5" s="33">
        <f t="shared" ref="O5:O28" si="1">(N5/O$30)</f>
        <v>454.41280353200881</v>
      </c>
      <c r="P5" s="6"/>
    </row>
    <row r="6" spans="1:133">
      <c r="A6" s="12"/>
      <c r="B6" s="25">
        <v>311</v>
      </c>
      <c r="C6" s="20" t="s">
        <v>1</v>
      </c>
      <c r="D6" s="46">
        <v>40560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40560</v>
      </c>
      <c r="O6" s="47">
        <f t="shared" si="1"/>
        <v>89.536423841059602</v>
      </c>
      <c r="P6" s="9"/>
    </row>
    <row r="7" spans="1:133">
      <c r="A7" s="12"/>
      <c r="B7" s="25">
        <v>312.10000000000002</v>
      </c>
      <c r="C7" s="20" t="s">
        <v>71</v>
      </c>
      <c r="D7" s="46">
        <v>37905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37905</v>
      </c>
      <c r="O7" s="47">
        <f t="shared" si="1"/>
        <v>83.675496688741717</v>
      </c>
      <c r="P7" s="9"/>
    </row>
    <row r="8" spans="1:133">
      <c r="A8" s="12"/>
      <c r="B8" s="25">
        <v>312.3</v>
      </c>
      <c r="C8" s="20" t="s">
        <v>9</v>
      </c>
      <c r="D8" s="46">
        <v>2667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2667</v>
      </c>
      <c r="O8" s="47">
        <f t="shared" si="1"/>
        <v>5.887417218543046</v>
      </c>
      <c r="P8" s="9"/>
    </row>
    <row r="9" spans="1:133">
      <c r="A9" s="12"/>
      <c r="B9" s="25">
        <v>312.41000000000003</v>
      </c>
      <c r="C9" s="20" t="s">
        <v>10</v>
      </c>
      <c r="D9" s="46">
        <v>2938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2938</v>
      </c>
      <c r="O9" s="47">
        <f t="shared" si="1"/>
        <v>6.4856512141280351</v>
      </c>
      <c r="P9" s="9"/>
    </row>
    <row r="10" spans="1:133">
      <c r="A10" s="12"/>
      <c r="B10" s="25">
        <v>312.60000000000002</v>
      </c>
      <c r="C10" s="20" t="s">
        <v>81</v>
      </c>
      <c r="D10" s="46">
        <v>57642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57642</v>
      </c>
      <c r="O10" s="47">
        <f t="shared" si="1"/>
        <v>127.24503311258277</v>
      </c>
      <c r="P10" s="9"/>
    </row>
    <row r="11" spans="1:133">
      <c r="A11" s="12"/>
      <c r="B11" s="25">
        <v>314.10000000000002</v>
      </c>
      <c r="C11" s="20" t="s">
        <v>11</v>
      </c>
      <c r="D11" s="46">
        <v>37571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37571</v>
      </c>
      <c r="O11" s="47">
        <f t="shared" si="1"/>
        <v>82.938189845474611</v>
      </c>
      <c r="P11" s="9"/>
    </row>
    <row r="12" spans="1:133">
      <c r="A12" s="12"/>
      <c r="B12" s="25">
        <v>314.3</v>
      </c>
      <c r="C12" s="20" t="s">
        <v>12</v>
      </c>
      <c r="D12" s="46">
        <v>7069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7069</v>
      </c>
      <c r="O12" s="47">
        <f t="shared" si="1"/>
        <v>15.60485651214128</v>
      </c>
      <c r="P12" s="9"/>
    </row>
    <row r="13" spans="1:133">
      <c r="A13" s="12"/>
      <c r="B13" s="25">
        <v>314.8</v>
      </c>
      <c r="C13" s="20" t="s">
        <v>50</v>
      </c>
      <c r="D13" s="46">
        <v>1232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1232</v>
      </c>
      <c r="O13" s="47">
        <f t="shared" si="1"/>
        <v>2.7196467991169979</v>
      </c>
      <c r="P13" s="9"/>
    </row>
    <row r="14" spans="1:133">
      <c r="A14" s="12"/>
      <c r="B14" s="25">
        <v>315</v>
      </c>
      <c r="C14" s="20" t="s">
        <v>60</v>
      </c>
      <c r="D14" s="46">
        <v>18265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18265</v>
      </c>
      <c r="O14" s="47">
        <f t="shared" si="1"/>
        <v>40.320088300220753</v>
      </c>
      <c r="P14" s="9"/>
    </row>
    <row r="15" spans="1:133" ht="15.75">
      <c r="A15" s="29" t="s">
        <v>14</v>
      </c>
      <c r="B15" s="30"/>
      <c r="C15" s="31"/>
      <c r="D15" s="32">
        <f t="shared" ref="D15:M15" si="3">SUM(D16:D17)</f>
        <v>32856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32856</v>
      </c>
      <c r="O15" s="45">
        <f t="shared" si="1"/>
        <v>72.52980132450331</v>
      </c>
      <c r="P15" s="10"/>
    </row>
    <row r="16" spans="1:133">
      <c r="A16" s="12"/>
      <c r="B16" s="25">
        <v>322</v>
      </c>
      <c r="C16" s="20" t="s">
        <v>51</v>
      </c>
      <c r="D16" s="46">
        <v>2110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2110</v>
      </c>
      <c r="O16" s="47">
        <f t="shared" si="1"/>
        <v>4.6578366445916117</v>
      </c>
      <c r="P16" s="9"/>
    </row>
    <row r="17" spans="1:119">
      <c r="A17" s="12"/>
      <c r="B17" s="25">
        <v>323.10000000000002</v>
      </c>
      <c r="C17" s="20" t="s">
        <v>15</v>
      </c>
      <c r="D17" s="46">
        <v>30746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30746</v>
      </c>
      <c r="O17" s="47">
        <f t="shared" si="1"/>
        <v>67.871964679911699</v>
      </c>
      <c r="P17" s="9"/>
    </row>
    <row r="18" spans="1:119" ht="15.75">
      <c r="A18" s="29" t="s">
        <v>18</v>
      </c>
      <c r="B18" s="30"/>
      <c r="C18" s="31"/>
      <c r="D18" s="32">
        <f t="shared" ref="D18:M18" si="5">SUM(D19:D20)</f>
        <v>49228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49228</v>
      </c>
      <c r="O18" s="45">
        <f t="shared" si="1"/>
        <v>108.67108167770419</v>
      </c>
      <c r="P18" s="10"/>
    </row>
    <row r="19" spans="1:119">
      <c r="A19" s="12"/>
      <c r="B19" s="25">
        <v>335.12</v>
      </c>
      <c r="C19" s="20" t="s">
        <v>61</v>
      </c>
      <c r="D19" s="46">
        <v>17222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17222</v>
      </c>
      <c r="O19" s="47">
        <f t="shared" si="1"/>
        <v>38.017660044150112</v>
      </c>
      <c r="P19" s="9"/>
    </row>
    <row r="20" spans="1:119">
      <c r="A20" s="12"/>
      <c r="B20" s="25">
        <v>335.18</v>
      </c>
      <c r="C20" s="20" t="s">
        <v>62</v>
      </c>
      <c r="D20" s="46">
        <v>32006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32006</v>
      </c>
      <c r="O20" s="47">
        <f t="shared" si="1"/>
        <v>70.653421633554089</v>
      </c>
      <c r="P20" s="9"/>
    </row>
    <row r="21" spans="1:119" ht="15.75">
      <c r="A21" s="29" t="s">
        <v>26</v>
      </c>
      <c r="B21" s="30"/>
      <c r="C21" s="31"/>
      <c r="D21" s="32">
        <f t="shared" ref="D21:M21" si="6">SUM(D22:D23)</f>
        <v>118827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118827</v>
      </c>
      <c r="O21" s="45">
        <f t="shared" si="1"/>
        <v>262.31125827814571</v>
      </c>
      <c r="P21" s="10"/>
    </row>
    <row r="22" spans="1:119">
      <c r="A22" s="12"/>
      <c r="B22" s="25">
        <v>343.3</v>
      </c>
      <c r="C22" s="20" t="s">
        <v>28</v>
      </c>
      <c r="D22" s="46">
        <v>74176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74176</v>
      </c>
      <c r="O22" s="47">
        <f t="shared" si="1"/>
        <v>163.7439293598234</v>
      </c>
      <c r="P22" s="9"/>
    </row>
    <row r="23" spans="1:119">
      <c r="A23" s="12"/>
      <c r="B23" s="25">
        <v>343.4</v>
      </c>
      <c r="C23" s="20" t="s">
        <v>29</v>
      </c>
      <c r="D23" s="46">
        <v>44651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44651</v>
      </c>
      <c r="O23" s="47">
        <f t="shared" si="1"/>
        <v>98.567328918322289</v>
      </c>
      <c r="P23" s="9"/>
    </row>
    <row r="24" spans="1:119" ht="15.75">
      <c r="A24" s="29" t="s">
        <v>2</v>
      </c>
      <c r="B24" s="30"/>
      <c r="C24" s="31"/>
      <c r="D24" s="32">
        <f t="shared" ref="D24:M24" si="7">SUM(D25:D27)</f>
        <v>95857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0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4"/>
        <v>95857</v>
      </c>
      <c r="O24" s="45">
        <f t="shared" si="1"/>
        <v>211.60485651214128</v>
      </c>
      <c r="P24" s="10"/>
    </row>
    <row r="25" spans="1:119">
      <c r="A25" s="12"/>
      <c r="B25" s="25">
        <v>361.1</v>
      </c>
      <c r="C25" s="20" t="s">
        <v>34</v>
      </c>
      <c r="D25" s="46">
        <v>3241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3241</v>
      </c>
      <c r="O25" s="47">
        <f t="shared" si="1"/>
        <v>7.1545253863134661</v>
      </c>
      <c r="P25" s="9"/>
    </row>
    <row r="26" spans="1:119">
      <c r="A26" s="12"/>
      <c r="B26" s="25">
        <v>362</v>
      </c>
      <c r="C26" s="20" t="s">
        <v>35</v>
      </c>
      <c r="D26" s="46">
        <v>31054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31054</v>
      </c>
      <c r="O26" s="47">
        <f t="shared" si="1"/>
        <v>68.551876379690952</v>
      </c>
      <c r="P26" s="9"/>
    </row>
    <row r="27" spans="1:119" ht="15.75" thickBot="1">
      <c r="A27" s="12"/>
      <c r="B27" s="25">
        <v>369.9</v>
      </c>
      <c r="C27" s="20" t="s">
        <v>36</v>
      </c>
      <c r="D27" s="46">
        <v>61562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61562</v>
      </c>
      <c r="O27" s="47">
        <f t="shared" si="1"/>
        <v>135.89845474613688</v>
      </c>
      <c r="P27" s="9"/>
    </row>
    <row r="28" spans="1:119" ht="16.5" thickBot="1">
      <c r="A28" s="14" t="s">
        <v>31</v>
      </c>
      <c r="B28" s="23"/>
      <c r="C28" s="22"/>
      <c r="D28" s="15">
        <f>SUM(D5,D15,D18,D21,D24)</f>
        <v>502617</v>
      </c>
      <c r="E28" s="15">
        <f t="shared" ref="E28:M28" si="8">SUM(E5,E15,E18,E21,E24)</f>
        <v>0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0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4"/>
        <v>502617</v>
      </c>
      <c r="O28" s="38">
        <f t="shared" si="1"/>
        <v>1109.5298013245033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115" t="s">
        <v>86</v>
      </c>
      <c r="M30" s="115"/>
      <c r="N30" s="115"/>
      <c r="O30" s="43">
        <v>453</v>
      </c>
    </row>
    <row r="31" spans="1:119">
      <c r="A31" s="116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  <row r="32" spans="1:119" ht="15.75" customHeight="1" thickBot="1">
      <c r="A32" s="117" t="s">
        <v>48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22</v>
      </c>
      <c r="E3" s="126"/>
      <c r="F3" s="126"/>
      <c r="G3" s="126"/>
      <c r="H3" s="127"/>
      <c r="I3" s="125" t="s">
        <v>23</v>
      </c>
      <c r="J3" s="127"/>
      <c r="K3" s="125" t="s">
        <v>25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24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173754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173754</v>
      </c>
      <c r="O5" s="33">
        <f t="shared" ref="O5:O31" si="1">(N5/O$33)</f>
        <v>380.20568927789935</v>
      </c>
      <c r="P5" s="6"/>
    </row>
    <row r="6" spans="1:133">
      <c r="A6" s="12"/>
      <c r="B6" s="25">
        <v>311</v>
      </c>
      <c r="C6" s="20" t="s">
        <v>1</v>
      </c>
      <c r="D6" s="46">
        <v>40928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40928</v>
      </c>
      <c r="O6" s="47">
        <f t="shared" si="1"/>
        <v>89.557986870897153</v>
      </c>
      <c r="P6" s="9"/>
    </row>
    <row r="7" spans="1:133">
      <c r="A7" s="12"/>
      <c r="B7" s="25">
        <v>312.41000000000003</v>
      </c>
      <c r="C7" s="20" t="s">
        <v>10</v>
      </c>
      <c r="D7" s="46">
        <v>14435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14435</v>
      </c>
      <c r="O7" s="47">
        <f t="shared" si="1"/>
        <v>31.586433260393871</v>
      </c>
      <c r="P7" s="9"/>
    </row>
    <row r="8" spans="1:133">
      <c r="A8" s="12"/>
      <c r="B8" s="25">
        <v>312.42</v>
      </c>
      <c r="C8" s="20" t="s">
        <v>46</v>
      </c>
      <c r="D8" s="46">
        <v>21920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21920</v>
      </c>
      <c r="O8" s="47">
        <f t="shared" si="1"/>
        <v>47.964989059080963</v>
      </c>
      <c r="P8" s="9"/>
    </row>
    <row r="9" spans="1:133">
      <c r="A9" s="12"/>
      <c r="B9" s="25">
        <v>312.60000000000002</v>
      </c>
      <c r="C9" s="20" t="s">
        <v>81</v>
      </c>
      <c r="D9" s="46">
        <v>36807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36807</v>
      </c>
      <c r="O9" s="47">
        <f t="shared" si="1"/>
        <v>80.540481400437642</v>
      </c>
      <c r="P9" s="9"/>
    </row>
    <row r="10" spans="1:133">
      <c r="A10" s="12"/>
      <c r="B10" s="25">
        <v>314.10000000000002</v>
      </c>
      <c r="C10" s="20" t="s">
        <v>11</v>
      </c>
      <c r="D10" s="46">
        <v>41165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41165</v>
      </c>
      <c r="O10" s="47">
        <f t="shared" si="1"/>
        <v>90.076586433260388</v>
      </c>
      <c r="P10" s="9"/>
    </row>
    <row r="11" spans="1:133">
      <c r="A11" s="12"/>
      <c r="B11" s="25">
        <v>314.8</v>
      </c>
      <c r="C11" s="20" t="s">
        <v>50</v>
      </c>
      <c r="D11" s="46">
        <v>1082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1082</v>
      </c>
      <c r="O11" s="47">
        <f t="shared" si="1"/>
        <v>2.3676148796498904</v>
      </c>
      <c r="P11" s="9"/>
    </row>
    <row r="12" spans="1:133">
      <c r="A12" s="12"/>
      <c r="B12" s="25">
        <v>315</v>
      </c>
      <c r="C12" s="20" t="s">
        <v>60</v>
      </c>
      <c r="D12" s="46">
        <v>17417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17417</v>
      </c>
      <c r="O12" s="47">
        <f t="shared" si="1"/>
        <v>38.111597374179432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SUM(D14:D15)</f>
        <v>36270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36270</v>
      </c>
      <c r="O13" s="45">
        <f t="shared" si="1"/>
        <v>79.365426695842444</v>
      </c>
      <c r="P13" s="10"/>
    </row>
    <row r="14" spans="1:133">
      <c r="A14" s="12"/>
      <c r="B14" s="25">
        <v>323.10000000000002</v>
      </c>
      <c r="C14" s="20" t="s">
        <v>15</v>
      </c>
      <c r="D14" s="46">
        <v>32240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32240</v>
      </c>
      <c r="O14" s="47">
        <f t="shared" si="1"/>
        <v>70.547045951859957</v>
      </c>
      <c r="P14" s="9"/>
    </row>
    <row r="15" spans="1:133">
      <c r="A15" s="12"/>
      <c r="B15" s="25">
        <v>329</v>
      </c>
      <c r="C15" s="20" t="s">
        <v>17</v>
      </c>
      <c r="D15" s="46">
        <v>4030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4030</v>
      </c>
      <c r="O15" s="47">
        <f t="shared" si="1"/>
        <v>8.8183807439824946</v>
      </c>
      <c r="P15" s="9"/>
    </row>
    <row r="16" spans="1:133" ht="15.75">
      <c r="A16" s="29" t="s">
        <v>18</v>
      </c>
      <c r="B16" s="30"/>
      <c r="C16" s="31"/>
      <c r="D16" s="32">
        <f t="shared" ref="D16:M16" si="5">SUM(D17:D22)</f>
        <v>49916</v>
      </c>
      <c r="E16" s="32">
        <f t="shared" si="5"/>
        <v>3475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53391</v>
      </c>
      <c r="O16" s="45">
        <f t="shared" si="1"/>
        <v>116.8293216630197</v>
      </c>
      <c r="P16" s="10"/>
    </row>
    <row r="17" spans="1:119">
      <c r="A17" s="12"/>
      <c r="B17" s="25">
        <v>331.2</v>
      </c>
      <c r="C17" s="20" t="s">
        <v>82</v>
      </c>
      <c r="D17" s="46">
        <v>2026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2026</v>
      </c>
      <c r="O17" s="47">
        <f t="shared" si="1"/>
        <v>4.433260393873085</v>
      </c>
      <c r="P17" s="9"/>
    </row>
    <row r="18" spans="1:119">
      <c r="A18" s="12"/>
      <c r="B18" s="25">
        <v>334.7</v>
      </c>
      <c r="C18" s="20" t="s">
        <v>75</v>
      </c>
      <c r="D18" s="46">
        <v>0</v>
      </c>
      <c r="E18" s="46">
        <v>3475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3475</v>
      </c>
      <c r="O18" s="47">
        <f t="shared" si="1"/>
        <v>7.6039387308533914</v>
      </c>
      <c r="P18" s="9"/>
    </row>
    <row r="19" spans="1:119">
      <c r="A19" s="12"/>
      <c r="B19" s="25">
        <v>335.12</v>
      </c>
      <c r="C19" s="20" t="s">
        <v>61</v>
      </c>
      <c r="D19" s="46">
        <v>17066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17066</v>
      </c>
      <c r="O19" s="47">
        <f t="shared" si="1"/>
        <v>37.343544857768052</v>
      </c>
      <c r="P19" s="9"/>
    </row>
    <row r="20" spans="1:119">
      <c r="A20" s="12"/>
      <c r="B20" s="25">
        <v>335.14</v>
      </c>
      <c r="C20" s="20" t="s">
        <v>83</v>
      </c>
      <c r="D20" s="46">
        <v>206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206</v>
      </c>
      <c r="O20" s="47">
        <f t="shared" si="1"/>
        <v>0.45076586433260396</v>
      </c>
      <c r="P20" s="9"/>
    </row>
    <row r="21" spans="1:119">
      <c r="A21" s="12"/>
      <c r="B21" s="25">
        <v>335.15</v>
      </c>
      <c r="C21" s="20" t="s">
        <v>76</v>
      </c>
      <c r="D21" s="46">
        <v>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</v>
      </c>
      <c r="O21" s="47">
        <f t="shared" si="1"/>
        <v>0.10722100656455143</v>
      </c>
      <c r="P21" s="9"/>
    </row>
    <row r="22" spans="1:119">
      <c r="A22" s="12"/>
      <c r="B22" s="25">
        <v>335.18</v>
      </c>
      <c r="C22" s="20" t="s">
        <v>62</v>
      </c>
      <c r="D22" s="46">
        <v>30569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30569</v>
      </c>
      <c r="O22" s="47">
        <f t="shared" si="1"/>
        <v>66.890590809628009</v>
      </c>
      <c r="P22" s="9"/>
    </row>
    <row r="23" spans="1:119" ht="15.75">
      <c r="A23" s="29" t="s">
        <v>26</v>
      </c>
      <c r="B23" s="30"/>
      <c r="C23" s="31"/>
      <c r="D23" s="32">
        <f t="shared" ref="D23:M23" si="6">SUM(D24:D26)</f>
        <v>134341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134341</v>
      </c>
      <c r="O23" s="45">
        <f t="shared" si="1"/>
        <v>293.9628008752735</v>
      </c>
      <c r="P23" s="10"/>
    </row>
    <row r="24" spans="1:119">
      <c r="A24" s="12"/>
      <c r="B24" s="25">
        <v>343.3</v>
      </c>
      <c r="C24" s="20" t="s">
        <v>28</v>
      </c>
      <c r="D24" s="46">
        <v>85736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85736</v>
      </c>
      <c r="O24" s="47">
        <f t="shared" si="1"/>
        <v>187.60612691466082</v>
      </c>
      <c r="P24" s="9"/>
    </row>
    <row r="25" spans="1:119">
      <c r="A25" s="12"/>
      <c r="B25" s="25">
        <v>343.4</v>
      </c>
      <c r="C25" s="20" t="s">
        <v>29</v>
      </c>
      <c r="D25" s="46">
        <v>44877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44877</v>
      </c>
      <c r="O25" s="47">
        <f t="shared" si="1"/>
        <v>98.199124726477024</v>
      </c>
      <c r="P25" s="9"/>
    </row>
    <row r="26" spans="1:119">
      <c r="A26" s="12"/>
      <c r="B26" s="25">
        <v>344.9</v>
      </c>
      <c r="C26" s="20" t="s">
        <v>63</v>
      </c>
      <c r="D26" s="46">
        <v>3728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3728</v>
      </c>
      <c r="O26" s="47">
        <f t="shared" si="1"/>
        <v>8.1575492341356668</v>
      </c>
      <c r="P26" s="9"/>
    </row>
    <row r="27" spans="1:119" ht="15.75">
      <c r="A27" s="29" t="s">
        <v>2</v>
      </c>
      <c r="B27" s="30"/>
      <c r="C27" s="31"/>
      <c r="D27" s="32">
        <f t="shared" ref="D27:M27" si="7">SUM(D28:D30)</f>
        <v>41229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41229</v>
      </c>
      <c r="O27" s="45">
        <f t="shared" si="1"/>
        <v>90.216630196936549</v>
      </c>
      <c r="P27" s="10"/>
    </row>
    <row r="28" spans="1:119">
      <c r="A28" s="12"/>
      <c r="B28" s="25">
        <v>361.1</v>
      </c>
      <c r="C28" s="20" t="s">
        <v>34</v>
      </c>
      <c r="D28" s="46">
        <v>5197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5197</v>
      </c>
      <c r="O28" s="47">
        <f t="shared" si="1"/>
        <v>11.37199124726477</v>
      </c>
      <c r="P28" s="9"/>
    </row>
    <row r="29" spans="1:119">
      <c r="A29" s="12"/>
      <c r="B29" s="25">
        <v>362</v>
      </c>
      <c r="C29" s="20" t="s">
        <v>35</v>
      </c>
      <c r="D29" s="46">
        <v>33463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33463</v>
      </c>
      <c r="O29" s="47">
        <f t="shared" si="1"/>
        <v>73.223194748358864</v>
      </c>
      <c r="P29" s="9"/>
    </row>
    <row r="30" spans="1:119" ht="15.75" thickBot="1">
      <c r="A30" s="12"/>
      <c r="B30" s="25">
        <v>369.9</v>
      </c>
      <c r="C30" s="20" t="s">
        <v>36</v>
      </c>
      <c r="D30" s="46">
        <v>2569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2569</v>
      </c>
      <c r="O30" s="47">
        <f t="shared" si="1"/>
        <v>5.6214442013129107</v>
      </c>
      <c r="P30" s="9"/>
    </row>
    <row r="31" spans="1:119" ht="16.5" thickBot="1">
      <c r="A31" s="14" t="s">
        <v>31</v>
      </c>
      <c r="B31" s="23"/>
      <c r="C31" s="22"/>
      <c r="D31" s="15">
        <f>SUM(D5,D13,D16,D23,D27)</f>
        <v>435510</v>
      </c>
      <c r="E31" s="15">
        <f t="shared" ref="E31:M31" si="8">SUM(E5,E13,E16,E23,E27)</f>
        <v>3475</v>
      </c>
      <c r="F31" s="15">
        <f t="shared" si="8"/>
        <v>0</v>
      </c>
      <c r="G31" s="15">
        <f t="shared" si="8"/>
        <v>0</v>
      </c>
      <c r="H31" s="15">
        <f t="shared" si="8"/>
        <v>0</v>
      </c>
      <c r="I31" s="15">
        <f t="shared" si="8"/>
        <v>0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4"/>
        <v>438985</v>
      </c>
      <c r="O31" s="38">
        <f t="shared" si="1"/>
        <v>960.5798687089715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5" t="s">
        <v>84</v>
      </c>
      <c r="M33" s="115"/>
      <c r="N33" s="115"/>
      <c r="O33" s="43">
        <v>457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customHeight="1" thickBot="1">
      <c r="A35" s="117" t="s">
        <v>48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22</v>
      </c>
      <c r="E3" s="126"/>
      <c r="F3" s="126"/>
      <c r="G3" s="126"/>
      <c r="H3" s="127"/>
      <c r="I3" s="125" t="s">
        <v>23</v>
      </c>
      <c r="J3" s="127"/>
      <c r="K3" s="125" t="s">
        <v>25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24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SUM(D6:D15)</f>
        <v>160640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160640</v>
      </c>
      <c r="O5" s="33">
        <f t="shared" ref="O5:O30" si="1">(N5/O$32)</f>
        <v>357.77282850779511</v>
      </c>
      <c r="P5" s="6"/>
    </row>
    <row r="6" spans="1:133">
      <c r="A6" s="12"/>
      <c r="B6" s="25">
        <v>311</v>
      </c>
      <c r="C6" s="20" t="s">
        <v>1</v>
      </c>
      <c r="D6" s="46">
        <v>38577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38577</v>
      </c>
      <c r="O6" s="47">
        <f t="shared" si="1"/>
        <v>85.917594654788417</v>
      </c>
      <c r="P6" s="9"/>
    </row>
    <row r="7" spans="1:133">
      <c r="A7" s="12"/>
      <c r="B7" s="25">
        <v>312.10000000000002</v>
      </c>
      <c r="C7" s="20" t="s">
        <v>71</v>
      </c>
      <c r="D7" s="46">
        <v>13363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13363</v>
      </c>
      <c r="O7" s="47">
        <f t="shared" si="1"/>
        <v>29.761692650334076</v>
      </c>
      <c r="P7" s="9"/>
    </row>
    <row r="8" spans="1:133">
      <c r="A8" s="12"/>
      <c r="B8" s="25">
        <v>312.3</v>
      </c>
      <c r="C8" s="20" t="s">
        <v>9</v>
      </c>
      <c r="D8" s="46">
        <v>9207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9207</v>
      </c>
      <c r="O8" s="47">
        <f t="shared" si="1"/>
        <v>20.505567928730514</v>
      </c>
      <c r="P8" s="9"/>
    </row>
    <row r="9" spans="1:133">
      <c r="A9" s="12"/>
      <c r="B9" s="25">
        <v>312.41000000000003</v>
      </c>
      <c r="C9" s="20" t="s">
        <v>10</v>
      </c>
      <c r="D9" s="46">
        <v>21250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21250</v>
      </c>
      <c r="O9" s="47">
        <f t="shared" si="1"/>
        <v>47.327394209354118</v>
      </c>
      <c r="P9" s="9"/>
    </row>
    <row r="10" spans="1:133">
      <c r="A10" s="12"/>
      <c r="B10" s="25">
        <v>312.42</v>
      </c>
      <c r="C10" s="20" t="s">
        <v>46</v>
      </c>
      <c r="D10" s="46">
        <v>14003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14003</v>
      </c>
      <c r="O10" s="47">
        <f t="shared" si="1"/>
        <v>31.187082405345212</v>
      </c>
      <c r="P10" s="9"/>
    </row>
    <row r="11" spans="1:133">
      <c r="A11" s="12"/>
      <c r="B11" s="25">
        <v>314.10000000000002</v>
      </c>
      <c r="C11" s="20" t="s">
        <v>11</v>
      </c>
      <c r="D11" s="46">
        <v>36465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36465</v>
      </c>
      <c r="O11" s="47">
        <f t="shared" si="1"/>
        <v>81.213808463251667</v>
      </c>
      <c r="P11" s="9"/>
    </row>
    <row r="12" spans="1:133">
      <c r="A12" s="12"/>
      <c r="B12" s="25">
        <v>314.3</v>
      </c>
      <c r="C12" s="20" t="s">
        <v>12</v>
      </c>
      <c r="D12" s="46">
        <v>6318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6318</v>
      </c>
      <c r="O12" s="47">
        <f t="shared" si="1"/>
        <v>14.071269487750557</v>
      </c>
      <c r="P12" s="9"/>
    </row>
    <row r="13" spans="1:133">
      <c r="A13" s="12"/>
      <c r="B13" s="25">
        <v>314.8</v>
      </c>
      <c r="C13" s="20" t="s">
        <v>50</v>
      </c>
      <c r="D13" s="46">
        <v>2113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2113</v>
      </c>
      <c r="O13" s="47">
        <f t="shared" si="1"/>
        <v>4.7060133630289531</v>
      </c>
      <c r="P13" s="9"/>
    </row>
    <row r="14" spans="1:133">
      <c r="A14" s="12"/>
      <c r="B14" s="25">
        <v>315</v>
      </c>
      <c r="C14" s="20" t="s">
        <v>60</v>
      </c>
      <c r="D14" s="46">
        <v>19169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19169</v>
      </c>
      <c r="O14" s="47">
        <f t="shared" si="1"/>
        <v>42.692650334075722</v>
      </c>
      <c r="P14" s="9"/>
    </row>
    <row r="15" spans="1:133">
      <c r="A15" s="12"/>
      <c r="B15" s="25">
        <v>319</v>
      </c>
      <c r="C15" s="20" t="s">
        <v>74</v>
      </c>
      <c r="D15" s="46">
        <v>175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175</v>
      </c>
      <c r="O15" s="47">
        <f t="shared" si="1"/>
        <v>0.38975501113585748</v>
      </c>
      <c r="P15" s="9"/>
    </row>
    <row r="16" spans="1:133" ht="15.75">
      <c r="A16" s="29" t="s">
        <v>14</v>
      </c>
      <c r="B16" s="30"/>
      <c r="C16" s="31"/>
      <c r="D16" s="32">
        <f t="shared" ref="D16:M16" si="3">SUM(D17:D18)</f>
        <v>29483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0" si="4">SUM(D16:M16)</f>
        <v>29483</v>
      </c>
      <c r="O16" s="45">
        <f t="shared" si="1"/>
        <v>65.663697104677055</v>
      </c>
      <c r="P16" s="10"/>
    </row>
    <row r="17" spans="1:119">
      <c r="A17" s="12"/>
      <c r="B17" s="25">
        <v>322</v>
      </c>
      <c r="C17" s="20" t="s">
        <v>51</v>
      </c>
      <c r="D17" s="46">
        <v>475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475</v>
      </c>
      <c r="O17" s="47">
        <f t="shared" si="1"/>
        <v>1.0579064587973275</v>
      </c>
      <c r="P17" s="9"/>
    </row>
    <row r="18" spans="1:119">
      <c r="A18" s="12"/>
      <c r="B18" s="25">
        <v>323.10000000000002</v>
      </c>
      <c r="C18" s="20" t="s">
        <v>15</v>
      </c>
      <c r="D18" s="46">
        <v>29008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29008</v>
      </c>
      <c r="O18" s="47">
        <f t="shared" si="1"/>
        <v>64.605790645879736</v>
      </c>
      <c r="P18" s="9"/>
    </row>
    <row r="19" spans="1:119" ht="15.75">
      <c r="A19" s="29" t="s">
        <v>18</v>
      </c>
      <c r="B19" s="30"/>
      <c r="C19" s="31"/>
      <c r="D19" s="32">
        <f t="shared" ref="D19:M19" si="5">SUM(D20:D22)</f>
        <v>47188</v>
      </c>
      <c r="E19" s="32">
        <f t="shared" si="5"/>
        <v>45925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93113</v>
      </c>
      <c r="O19" s="45">
        <f t="shared" si="1"/>
        <v>207.37861915367483</v>
      </c>
      <c r="P19" s="10"/>
    </row>
    <row r="20" spans="1:119">
      <c r="A20" s="12"/>
      <c r="B20" s="25">
        <v>334.7</v>
      </c>
      <c r="C20" s="20" t="s">
        <v>75</v>
      </c>
      <c r="D20" s="46">
        <v>0</v>
      </c>
      <c r="E20" s="46">
        <v>45925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45925</v>
      </c>
      <c r="O20" s="47">
        <f t="shared" si="1"/>
        <v>102.28285077951003</v>
      </c>
      <c r="P20" s="9"/>
    </row>
    <row r="21" spans="1:119">
      <c r="A21" s="12"/>
      <c r="B21" s="25">
        <v>335.12</v>
      </c>
      <c r="C21" s="20" t="s">
        <v>61</v>
      </c>
      <c r="D21" s="46">
        <v>16960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16960</v>
      </c>
      <c r="O21" s="47">
        <f t="shared" si="1"/>
        <v>37.772828507795097</v>
      </c>
      <c r="P21" s="9"/>
    </row>
    <row r="22" spans="1:119">
      <c r="A22" s="12"/>
      <c r="B22" s="25">
        <v>335.18</v>
      </c>
      <c r="C22" s="20" t="s">
        <v>62</v>
      </c>
      <c r="D22" s="46">
        <v>30228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30228</v>
      </c>
      <c r="O22" s="47">
        <f t="shared" si="1"/>
        <v>67.322939866369708</v>
      </c>
      <c r="P22" s="9"/>
    </row>
    <row r="23" spans="1:119" ht="15.75">
      <c r="A23" s="29" t="s">
        <v>26</v>
      </c>
      <c r="B23" s="30"/>
      <c r="C23" s="31"/>
      <c r="D23" s="32">
        <f t="shared" ref="D23:M23" si="6">SUM(D24:D25)</f>
        <v>106282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106282</v>
      </c>
      <c r="O23" s="45">
        <f t="shared" si="1"/>
        <v>236.70824053452117</v>
      </c>
      <c r="P23" s="10"/>
    </row>
    <row r="24" spans="1:119">
      <c r="A24" s="12"/>
      <c r="B24" s="25">
        <v>343.3</v>
      </c>
      <c r="C24" s="20" t="s">
        <v>28</v>
      </c>
      <c r="D24" s="46">
        <v>65546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65546</v>
      </c>
      <c r="O24" s="47">
        <f t="shared" si="1"/>
        <v>145.98218262806236</v>
      </c>
      <c r="P24" s="9"/>
    </row>
    <row r="25" spans="1:119">
      <c r="A25" s="12"/>
      <c r="B25" s="25">
        <v>343.4</v>
      </c>
      <c r="C25" s="20" t="s">
        <v>29</v>
      </c>
      <c r="D25" s="46">
        <v>40736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40736</v>
      </c>
      <c r="O25" s="47">
        <f t="shared" si="1"/>
        <v>90.726057906458792</v>
      </c>
      <c r="P25" s="9"/>
    </row>
    <row r="26" spans="1:119" ht="15.75">
      <c r="A26" s="29" t="s">
        <v>2</v>
      </c>
      <c r="B26" s="30"/>
      <c r="C26" s="31"/>
      <c r="D26" s="32">
        <f t="shared" ref="D26:M26" si="7">SUM(D27:D29)</f>
        <v>62082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62082</v>
      </c>
      <c r="O26" s="45">
        <f t="shared" si="1"/>
        <v>138.26726057906458</v>
      </c>
      <c r="P26" s="10"/>
    </row>
    <row r="27" spans="1:119">
      <c r="A27" s="12"/>
      <c r="B27" s="25">
        <v>361.1</v>
      </c>
      <c r="C27" s="20" t="s">
        <v>34</v>
      </c>
      <c r="D27" s="46">
        <v>4770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4770</v>
      </c>
      <c r="O27" s="47">
        <f t="shared" si="1"/>
        <v>10.623608017817372</v>
      </c>
      <c r="P27" s="9"/>
    </row>
    <row r="28" spans="1:119">
      <c r="A28" s="12"/>
      <c r="B28" s="25">
        <v>362</v>
      </c>
      <c r="C28" s="20" t="s">
        <v>35</v>
      </c>
      <c r="D28" s="46">
        <v>33063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33063</v>
      </c>
      <c r="O28" s="47">
        <f t="shared" si="1"/>
        <v>73.636971046770597</v>
      </c>
      <c r="P28" s="9"/>
    </row>
    <row r="29" spans="1:119" ht="15.75" thickBot="1">
      <c r="A29" s="12"/>
      <c r="B29" s="25">
        <v>369.9</v>
      </c>
      <c r="C29" s="20" t="s">
        <v>36</v>
      </c>
      <c r="D29" s="46">
        <v>24249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24249</v>
      </c>
      <c r="O29" s="47">
        <f t="shared" si="1"/>
        <v>54.006681514476618</v>
      </c>
      <c r="P29" s="9"/>
    </row>
    <row r="30" spans="1:119" ht="16.5" thickBot="1">
      <c r="A30" s="14" t="s">
        <v>31</v>
      </c>
      <c r="B30" s="23"/>
      <c r="C30" s="22"/>
      <c r="D30" s="15">
        <f>SUM(D5,D16,D19,D23,D26)</f>
        <v>405675</v>
      </c>
      <c r="E30" s="15">
        <f t="shared" ref="E30:M30" si="8">SUM(E5,E16,E19,E23,E26)</f>
        <v>45925</v>
      </c>
      <c r="F30" s="15">
        <f t="shared" si="8"/>
        <v>0</v>
      </c>
      <c r="G30" s="15">
        <f t="shared" si="8"/>
        <v>0</v>
      </c>
      <c r="H30" s="15">
        <f t="shared" si="8"/>
        <v>0</v>
      </c>
      <c r="I30" s="15">
        <f t="shared" si="8"/>
        <v>0</v>
      </c>
      <c r="J30" s="15">
        <f t="shared" si="8"/>
        <v>0</v>
      </c>
      <c r="K30" s="15">
        <f t="shared" si="8"/>
        <v>0</v>
      </c>
      <c r="L30" s="15">
        <f t="shared" si="8"/>
        <v>0</v>
      </c>
      <c r="M30" s="15">
        <f t="shared" si="8"/>
        <v>0</v>
      </c>
      <c r="N30" s="15">
        <f t="shared" si="4"/>
        <v>451600</v>
      </c>
      <c r="O30" s="38">
        <f t="shared" si="1"/>
        <v>1005.7906458797328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5" t="s">
        <v>79</v>
      </c>
      <c r="M32" s="115"/>
      <c r="N32" s="115"/>
      <c r="O32" s="43">
        <v>449</v>
      </c>
    </row>
    <row r="33" spans="1:15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  <row r="34" spans="1:15" ht="15.75" customHeight="1" thickBot="1">
      <c r="A34" s="117" t="s">
        <v>48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37</v>
      </c>
      <c r="B3" s="105"/>
      <c r="C3" s="106"/>
      <c r="D3" s="125" t="s">
        <v>22</v>
      </c>
      <c r="E3" s="126"/>
      <c r="F3" s="126"/>
      <c r="G3" s="126"/>
      <c r="H3" s="127"/>
      <c r="I3" s="125" t="s">
        <v>23</v>
      </c>
      <c r="J3" s="127"/>
      <c r="K3" s="125" t="s">
        <v>25</v>
      </c>
      <c r="L3" s="127"/>
      <c r="M3" s="36"/>
      <c r="N3" s="37"/>
      <c r="O3" s="128" t="s">
        <v>42</v>
      </c>
      <c r="P3" s="11"/>
      <c r="Q3"/>
    </row>
    <row r="4" spans="1:133" ht="32.25" customHeight="1" thickBot="1">
      <c r="A4" s="107"/>
      <c r="B4" s="108"/>
      <c r="C4" s="109"/>
      <c r="D4" s="34" t="s">
        <v>3</v>
      </c>
      <c r="E4" s="34" t="s">
        <v>38</v>
      </c>
      <c r="F4" s="34" t="s">
        <v>39</v>
      </c>
      <c r="G4" s="34" t="s">
        <v>40</v>
      </c>
      <c r="H4" s="34" t="s">
        <v>4</v>
      </c>
      <c r="I4" s="34" t="s">
        <v>5</v>
      </c>
      <c r="J4" s="35" t="s">
        <v>41</v>
      </c>
      <c r="K4" s="35" t="s">
        <v>6</v>
      </c>
      <c r="L4" s="35" t="s">
        <v>7</v>
      </c>
      <c r="M4" s="35" t="s">
        <v>8</v>
      </c>
      <c r="N4" s="35" t="s">
        <v>24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178672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178672</v>
      </c>
      <c r="O5" s="33">
        <f t="shared" ref="O5:O32" si="1">(N5/O$34)</f>
        <v>397.04888888888888</v>
      </c>
      <c r="P5" s="6"/>
    </row>
    <row r="6" spans="1:133">
      <c r="A6" s="12"/>
      <c r="B6" s="25">
        <v>311</v>
      </c>
      <c r="C6" s="20" t="s">
        <v>1</v>
      </c>
      <c r="D6" s="46">
        <v>38578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38578</v>
      </c>
      <c r="O6" s="47">
        <f t="shared" si="1"/>
        <v>85.728888888888889</v>
      </c>
      <c r="P6" s="9"/>
    </row>
    <row r="7" spans="1:133">
      <c r="A7" s="12"/>
      <c r="B7" s="25">
        <v>312.3</v>
      </c>
      <c r="C7" s="20" t="s">
        <v>9</v>
      </c>
      <c r="D7" s="46">
        <v>46993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46993</v>
      </c>
      <c r="O7" s="47">
        <f t="shared" si="1"/>
        <v>104.42888888888889</v>
      </c>
      <c r="P7" s="9"/>
    </row>
    <row r="8" spans="1:133">
      <c r="A8" s="12"/>
      <c r="B8" s="25">
        <v>312.41000000000003</v>
      </c>
      <c r="C8" s="20" t="s">
        <v>10</v>
      </c>
      <c r="D8" s="46">
        <v>20486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20486</v>
      </c>
      <c r="O8" s="47">
        <f t="shared" si="1"/>
        <v>45.524444444444441</v>
      </c>
      <c r="P8" s="9"/>
    </row>
    <row r="9" spans="1:133">
      <c r="A9" s="12"/>
      <c r="B9" s="25">
        <v>312.42</v>
      </c>
      <c r="C9" s="20" t="s">
        <v>46</v>
      </c>
      <c r="D9" s="46">
        <v>13481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13481</v>
      </c>
      <c r="O9" s="47">
        <f t="shared" si="1"/>
        <v>29.957777777777778</v>
      </c>
      <c r="P9" s="9"/>
    </row>
    <row r="10" spans="1:133">
      <c r="A10" s="12"/>
      <c r="B10" s="25">
        <v>314.10000000000002</v>
      </c>
      <c r="C10" s="20" t="s">
        <v>11</v>
      </c>
      <c r="D10" s="46">
        <v>32603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32603</v>
      </c>
      <c r="O10" s="47">
        <f t="shared" si="1"/>
        <v>72.451111111111118</v>
      </c>
      <c r="P10" s="9"/>
    </row>
    <row r="11" spans="1:133">
      <c r="A11" s="12"/>
      <c r="B11" s="25">
        <v>314.3</v>
      </c>
      <c r="C11" s="20" t="s">
        <v>12</v>
      </c>
      <c r="D11" s="46">
        <v>4428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4428</v>
      </c>
      <c r="O11" s="47">
        <f t="shared" si="1"/>
        <v>9.84</v>
      </c>
      <c r="P11" s="9"/>
    </row>
    <row r="12" spans="1:133">
      <c r="A12" s="12"/>
      <c r="B12" s="25">
        <v>314.8</v>
      </c>
      <c r="C12" s="20" t="s">
        <v>50</v>
      </c>
      <c r="D12" s="46">
        <v>2991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2991</v>
      </c>
      <c r="O12" s="47">
        <f t="shared" si="1"/>
        <v>6.6466666666666665</v>
      </c>
      <c r="P12" s="9"/>
    </row>
    <row r="13" spans="1:133">
      <c r="A13" s="12"/>
      <c r="B13" s="25">
        <v>315</v>
      </c>
      <c r="C13" s="20" t="s">
        <v>60</v>
      </c>
      <c r="D13" s="46">
        <v>18980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18980</v>
      </c>
      <c r="O13" s="47">
        <f t="shared" si="1"/>
        <v>42.177777777777777</v>
      </c>
      <c r="P13" s="9"/>
    </row>
    <row r="14" spans="1:133">
      <c r="A14" s="12"/>
      <c r="B14" s="25">
        <v>319</v>
      </c>
      <c r="C14" s="20" t="s">
        <v>74</v>
      </c>
      <c r="D14" s="46">
        <v>132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132</v>
      </c>
      <c r="O14" s="47">
        <f t="shared" si="1"/>
        <v>0.29333333333333333</v>
      </c>
      <c r="P14" s="9"/>
    </row>
    <row r="15" spans="1:133" ht="15.75">
      <c r="A15" s="29" t="s">
        <v>14</v>
      </c>
      <c r="B15" s="30"/>
      <c r="C15" s="31"/>
      <c r="D15" s="32">
        <f t="shared" ref="D15:M15" si="3">SUM(D16:D17)</f>
        <v>29346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2" si="4">SUM(D15:M15)</f>
        <v>29346</v>
      </c>
      <c r="O15" s="45">
        <f t="shared" si="1"/>
        <v>65.213333333333338</v>
      </c>
      <c r="P15" s="10"/>
    </row>
    <row r="16" spans="1:133">
      <c r="A16" s="12"/>
      <c r="B16" s="25">
        <v>322</v>
      </c>
      <c r="C16" s="20" t="s">
        <v>51</v>
      </c>
      <c r="D16" s="46">
        <v>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</v>
      </c>
      <c r="O16" s="47">
        <f t="shared" si="1"/>
        <v>0.16666666666666666</v>
      </c>
      <c r="P16" s="9"/>
    </row>
    <row r="17" spans="1:119">
      <c r="A17" s="12"/>
      <c r="B17" s="25">
        <v>323.10000000000002</v>
      </c>
      <c r="C17" s="20" t="s">
        <v>15</v>
      </c>
      <c r="D17" s="46">
        <v>29271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29271</v>
      </c>
      <c r="O17" s="47">
        <f t="shared" si="1"/>
        <v>65.046666666666667</v>
      </c>
      <c r="P17" s="9"/>
    </row>
    <row r="18" spans="1:119" ht="15.75">
      <c r="A18" s="29" t="s">
        <v>18</v>
      </c>
      <c r="B18" s="30"/>
      <c r="C18" s="31"/>
      <c r="D18" s="32">
        <f t="shared" ref="D18:M18" si="5">SUM(D19:D23)</f>
        <v>46454</v>
      </c>
      <c r="E18" s="32">
        <f t="shared" si="5"/>
        <v>80169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126623</v>
      </c>
      <c r="O18" s="45">
        <f t="shared" si="1"/>
        <v>281.38444444444445</v>
      </c>
      <c r="P18" s="10"/>
    </row>
    <row r="19" spans="1:119">
      <c r="A19" s="12"/>
      <c r="B19" s="25">
        <v>331.5</v>
      </c>
      <c r="C19" s="20" t="s">
        <v>57</v>
      </c>
      <c r="D19" s="46">
        <v>0</v>
      </c>
      <c r="E19" s="46">
        <v>80169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80169</v>
      </c>
      <c r="O19" s="47">
        <f t="shared" si="1"/>
        <v>178.15333333333334</v>
      </c>
      <c r="P19" s="9"/>
    </row>
    <row r="20" spans="1:119">
      <c r="A20" s="12"/>
      <c r="B20" s="25">
        <v>334.7</v>
      </c>
      <c r="C20" s="20" t="s">
        <v>75</v>
      </c>
      <c r="D20" s="46">
        <v>630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630</v>
      </c>
      <c r="O20" s="47">
        <f t="shared" si="1"/>
        <v>1.4</v>
      </c>
      <c r="P20" s="9"/>
    </row>
    <row r="21" spans="1:119">
      <c r="A21" s="12"/>
      <c r="B21" s="25">
        <v>335.12</v>
      </c>
      <c r="C21" s="20" t="s">
        <v>61</v>
      </c>
      <c r="D21" s="46">
        <v>16918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16918</v>
      </c>
      <c r="O21" s="47">
        <f t="shared" si="1"/>
        <v>37.595555555555556</v>
      </c>
      <c r="P21" s="9"/>
    </row>
    <row r="22" spans="1:119">
      <c r="A22" s="12"/>
      <c r="B22" s="25">
        <v>335.15</v>
      </c>
      <c r="C22" s="20" t="s">
        <v>76</v>
      </c>
      <c r="D22" s="46">
        <v>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</v>
      </c>
      <c r="O22" s="47">
        <f t="shared" si="1"/>
        <v>0.10888888888888888</v>
      </c>
      <c r="P22" s="9"/>
    </row>
    <row r="23" spans="1:119">
      <c r="A23" s="12"/>
      <c r="B23" s="25">
        <v>335.18</v>
      </c>
      <c r="C23" s="20" t="s">
        <v>62</v>
      </c>
      <c r="D23" s="46">
        <v>28857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28857</v>
      </c>
      <c r="O23" s="47">
        <f t="shared" si="1"/>
        <v>64.126666666666665</v>
      </c>
      <c r="P23" s="9"/>
    </row>
    <row r="24" spans="1:119" ht="15.75">
      <c r="A24" s="29" t="s">
        <v>26</v>
      </c>
      <c r="B24" s="30"/>
      <c r="C24" s="31"/>
      <c r="D24" s="32">
        <f t="shared" ref="D24:M24" si="6">SUM(D25:D27)</f>
        <v>128071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128071</v>
      </c>
      <c r="O24" s="45">
        <f t="shared" si="1"/>
        <v>284.60222222222222</v>
      </c>
      <c r="P24" s="10"/>
    </row>
    <row r="25" spans="1:119">
      <c r="A25" s="12"/>
      <c r="B25" s="25">
        <v>343.3</v>
      </c>
      <c r="C25" s="20" t="s">
        <v>28</v>
      </c>
      <c r="D25" s="46">
        <v>76891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76891</v>
      </c>
      <c r="O25" s="47">
        <f t="shared" si="1"/>
        <v>170.86888888888888</v>
      </c>
      <c r="P25" s="9"/>
    </row>
    <row r="26" spans="1:119">
      <c r="A26" s="12"/>
      <c r="B26" s="25">
        <v>343.4</v>
      </c>
      <c r="C26" s="20" t="s">
        <v>29</v>
      </c>
      <c r="D26" s="46">
        <v>47561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47561</v>
      </c>
      <c r="O26" s="47">
        <f t="shared" si="1"/>
        <v>105.69111111111111</v>
      </c>
      <c r="P26" s="9"/>
    </row>
    <row r="27" spans="1:119">
      <c r="A27" s="12"/>
      <c r="B27" s="25">
        <v>344.9</v>
      </c>
      <c r="C27" s="20" t="s">
        <v>63</v>
      </c>
      <c r="D27" s="46">
        <v>3619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3619</v>
      </c>
      <c r="O27" s="47">
        <f t="shared" si="1"/>
        <v>8.0422222222222217</v>
      </c>
      <c r="P27" s="9"/>
    </row>
    <row r="28" spans="1:119" ht="15.75">
      <c r="A28" s="29" t="s">
        <v>2</v>
      </c>
      <c r="B28" s="30"/>
      <c r="C28" s="31"/>
      <c r="D28" s="32">
        <f t="shared" ref="D28:M28" si="7">SUM(D29:D31)</f>
        <v>46306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46306</v>
      </c>
      <c r="O28" s="45">
        <f t="shared" si="1"/>
        <v>102.90222222222222</v>
      </c>
      <c r="P28" s="10"/>
    </row>
    <row r="29" spans="1:119">
      <c r="A29" s="12"/>
      <c r="B29" s="25">
        <v>361.1</v>
      </c>
      <c r="C29" s="20" t="s">
        <v>34</v>
      </c>
      <c r="D29" s="46">
        <v>3677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3677</v>
      </c>
      <c r="O29" s="47">
        <f t="shared" si="1"/>
        <v>8.1711111111111112</v>
      </c>
      <c r="P29" s="9"/>
    </row>
    <row r="30" spans="1:119">
      <c r="A30" s="12"/>
      <c r="B30" s="25">
        <v>362</v>
      </c>
      <c r="C30" s="20" t="s">
        <v>35</v>
      </c>
      <c r="D30" s="46">
        <v>31983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31983</v>
      </c>
      <c r="O30" s="47">
        <f t="shared" si="1"/>
        <v>71.073333333333338</v>
      </c>
      <c r="P30" s="9"/>
    </row>
    <row r="31" spans="1:119" ht="15.75" thickBot="1">
      <c r="A31" s="12"/>
      <c r="B31" s="25">
        <v>369.9</v>
      </c>
      <c r="C31" s="20" t="s">
        <v>36</v>
      </c>
      <c r="D31" s="46">
        <v>10646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10646</v>
      </c>
      <c r="O31" s="47">
        <f t="shared" si="1"/>
        <v>23.657777777777778</v>
      </c>
      <c r="P31" s="9"/>
    </row>
    <row r="32" spans="1:119" ht="16.5" thickBot="1">
      <c r="A32" s="14" t="s">
        <v>31</v>
      </c>
      <c r="B32" s="23"/>
      <c r="C32" s="22"/>
      <c r="D32" s="15">
        <f>SUM(D5,D15,D18,D24,D28)</f>
        <v>428849</v>
      </c>
      <c r="E32" s="15">
        <f t="shared" ref="E32:M32" si="8">SUM(E5,E15,E18,E24,E28)</f>
        <v>80169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0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4"/>
        <v>509018</v>
      </c>
      <c r="O32" s="38">
        <f t="shared" si="1"/>
        <v>1131.151111111111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5" t="s">
        <v>77</v>
      </c>
      <c r="M34" s="115"/>
      <c r="N34" s="115"/>
      <c r="O34" s="43">
        <v>450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48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2025-04-21T19:16:58Z</cp:lastPrinted>
  <dcterms:created xsi:type="dcterms:W3CDTF">2000-08-31T21:26:31Z</dcterms:created>
  <dcterms:modified xsi:type="dcterms:W3CDTF">2025-04-21T19:20:25Z</dcterms:modified>
</cp:coreProperties>
</file>