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Expenditures/"/>
    </mc:Choice>
  </mc:AlternateContent>
  <xr:revisionPtr revIDLastSave="30" documentId="11_2126CDB252AE9E7B95CBC3103488ACE665F60012" xr6:coauthVersionLast="47" xr6:coauthVersionMax="47" xr10:uidLastSave="{65AC875E-252C-4843-9041-6AF58274422C}"/>
  <bookViews>
    <workbookView xWindow="-120" yWindow="-120" windowWidth="29040" windowHeight="15720" tabRatio="786" xr2:uid="{00000000-000D-0000-FFFF-FFFF00000000}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  <sheet name="2007" sheetId="41" r:id="rId17"/>
  </sheets>
  <definedNames>
    <definedName name="_xlnm.Print_Area" localSheetId="16">'2007'!$A$1:$O$18</definedName>
    <definedName name="_xlnm.Print_Area" localSheetId="15">'2008'!$A$1:$O$18</definedName>
    <definedName name="_xlnm.Print_Area" localSheetId="14">'2009'!$A$1:$O$20</definedName>
    <definedName name="_xlnm.Print_Area" localSheetId="13">'2010'!$A$1:$O$20</definedName>
    <definedName name="_xlnm.Print_Area" localSheetId="12">'2011'!$A$1:$O$20</definedName>
    <definedName name="_xlnm.Print_Area" localSheetId="11">'2012'!$A$1:$O$22</definedName>
    <definedName name="_xlnm.Print_Area" localSheetId="10">'2013'!$A$1:$O$21</definedName>
    <definedName name="_xlnm.Print_Area" localSheetId="9">'2014'!$A$1:$O$21</definedName>
    <definedName name="_xlnm.Print_Area" localSheetId="8">'2015'!$A$1:$O$22</definedName>
    <definedName name="_xlnm.Print_Area" localSheetId="7">'2016'!$A$1:$O$20</definedName>
    <definedName name="_xlnm.Print_Area" localSheetId="6">'2017'!$A$1:$O$20</definedName>
    <definedName name="_xlnm.Print_Area" localSheetId="5">'2018'!$A$1:$O$20</definedName>
    <definedName name="_xlnm.Print_Area" localSheetId="4">'2019'!$A$1:$O$20</definedName>
    <definedName name="_xlnm.Print_Area" localSheetId="3">'2020'!$A$1:$O$20</definedName>
    <definedName name="_xlnm.Print_Area" localSheetId="2">'2021'!$A$1:$P$17</definedName>
    <definedName name="_xlnm.Print_Area" localSheetId="1">'2022'!$A$1:$P$20</definedName>
    <definedName name="_xlnm.Print_Area" localSheetId="0">'2023'!$A$1:$P$20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 iterateCount="1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49" l="1"/>
  <c r="F16" i="49"/>
  <c r="G16" i="49"/>
  <c r="H16" i="49"/>
  <c r="I16" i="49"/>
  <c r="J16" i="49"/>
  <c r="K16" i="49"/>
  <c r="L16" i="49"/>
  <c r="M16" i="49"/>
  <c r="N16" i="49"/>
  <c r="D16" i="49"/>
  <c r="O15" i="49"/>
  <c r="P15" i="49" s="1"/>
  <c r="N14" i="49"/>
  <c r="M14" i="49"/>
  <c r="L14" i="49"/>
  <c r="K14" i="49"/>
  <c r="J14" i="49"/>
  <c r="I14" i="49"/>
  <c r="H14" i="49"/>
  <c r="G14" i="49"/>
  <c r="F14" i="49"/>
  <c r="E14" i="49"/>
  <c r="D14" i="49"/>
  <c r="O13" i="49"/>
  <c r="P13" i="49" s="1"/>
  <c r="N12" i="49"/>
  <c r="M12" i="49"/>
  <c r="L12" i="49"/>
  <c r="K12" i="49"/>
  <c r="J12" i="49"/>
  <c r="I12" i="49"/>
  <c r="H12" i="49"/>
  <c r="G12" i="49"/>
  <c r="F12" i="49"/>
  <c r="E12" i="49"/>
  <c r="D12" i="49"/>
  <c r="O11" i="49"/>
  <c r="P11" i="49" s="1"/>
  <c r="O10" i="49"/>
  <c r="P10" i="49" s="1"/>
  <c r="N9" i="49"/>
  <c r="M9" i="49"/>
  <c r="L9" i="49"/>
  <c r="K9" i="49"/>
  <c r="J9" i="49"/>
  <c r="I9" i="49"/>
  <c r="H9" i="49"/>
  <c r="G9" i="49"/>
  <c r="F9" i="49"/>
  <c r="E9" i="49"/>
  <c r="D9" i="49"/>
  <c r="O8" i="49"/>
  <c r="P8" i="49" s="1"/>
  <c r="N7" i="49"/>
  <c r="M7" i="49"/>
  <c r="L7" i="49"/>
  <c r="K7" i="49"/>
  <c r="J7" i="49"/>
  <c r="I7" i="49"/>
  <c r="H7" i="49"/>
  <c r="G7" i="49"/>
  <c r="F7" i="49"/>
  <c r="E7" i="49"/>
  <c r="D7" i="49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5" i="49" l="1"/>
  <c r="P5" i="49" s="1"/>
  <c r="O12" i="49"/>
  <c r="P12" i="49" s="1"/>
  <c r="O9" i="49"/>
  <c r="P9" i="49" s="1"/>
  <c r="O14" i="49"/>
  <c r="P14" i="49" s="1"/>
  <c r="O7" i="49"/>
  <c r="P7" i="49" s="1"/>
  <c r="O15" i="48"/>
  <c r="P15" i="48" s="1"/>
  <c r="N14" i="48"/>
  <c r="M14" i="48"/>
  <c r="L14" i="48"/>
  <c r="K14" i="48"/>
  <c r="J14" i="48"/>
  <c r="I14" i="48"/>
  <c r="H14" i="48"/>
  <c r="G14" i="48"/>
  <c r="F14" i="48"/>
  <c r="E14" i="48"/>
  <c r="D14" i="48"/>
  <c r="O13" i="48"/>
  <c r="P13" i="48" s="1"/>
  <c r="N12" i="48"/>
  <c r="M12" i="48"/>
  <c r="L12" i="48"/>
  <c r="K12" i="48"/>
  <c r="J12" i="48"/>
  <c r="I12" i="48"/>
  <c r="H12" i="48"/>
  <c r="G12" i="48"/>
  <c r="F12" i="48"/>
  <c r="E12" i="48"/>
  <c r="D12" i="48"/>
  <c r="O11" i="48"/>
  <c r="P11" i="48" s="1"/>
  <c r="O10" i="48"/>
  <c r="P10" i="48" s="1"/>
  <c r="N9" i="48"/>
  <c r="M9" i="48"/>
  <c r="L9" i="48"/>
  <c r="K9" i="48"/>
  <c r="J9" i="48"/>
  <c r="I9" i="48"/>
  <c r="H9" i="48"/>
  <c r="G9" i="48"/>
  <c r="F9" i="48"/>
  <c r="E9" i="48"/>
  <c r="D9" i="48"/>
  <c r="O8" i="48"/>
  <c r="P8" i="48" s="1"/>
  <c r="N7" i="48"/>
  <c r="M7" i="48"/>
  <c r="L7" i="48"/>
  <c r="K7" i="48"/>
  <c r="J7" i="48"/>
  <c r="I7" i="48"/>
  <c r="H7" i="48"/>
  <c r="G7" i="48"/>
  <c r="F7" i="48"/>
  <c r="E7" i="48"/>
  <c r="D7" i="48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D16" i="48" s="1"/>
  <c r="O16" i="49" l="1"/>
  <c r="P16" i="49" s="1"/>
  <c r="H16" i="48"/>
  <c r="J16" i="48"/>
  <c r="L16" i="48"/>
  <c r="N16" i="48"/>
  <c r="F16" i="48"/>
  <c r="K16" i="48"/>
  <c r="E16" i="48"/>
  <c r="G16" i="48"/>
  <c r="I16" i="48"/>
  <c r="M16" i="48"/>
  <c r="O14" i="48"/>
  <c r="P14" i="48" s="1"/>
  <c r="O12" i="48"/>
  <c r="P12" i="48" s="1"/>
  <c r="O9" i="48"/>
  <c r="P9" i="48" s="1"/>
  <c r="O7" i="48"/>
  <c r="P7" i="48" s="1"/>
  <c r="O5" i="48"/>
  <c r="P5" i="48" s="1"/>
  <c r="L13" i="47"/>
  <c r="M13" i="47"/>
  <c r="O12" i="47"/>
  <c r="P12" i="47"/>
  <c r="N11" i="47"/>
  <c r="M11" i="47"/>
  <c r="L11" i="47"/>
  <c r="K11" i="47"/>
  <c r="J11" i="47"/>
  <c r="I11" i="47"/>
  <c r="H11" i="47"/>
  <c r="G11" i="47"/>
  <c r="F11" i="47"/>
  <c r="E11" i="47"/>
  <c r="D11" i="47"/>
  <c r="O10" i="47"/>
  <c r="P10" i="47" s="1"/>
  <c r="N9" i="47"/>
  <c r="M9" i="47"/>
  <c r="L9" i="47"/>
  <c r="K9" i="47"/>
  <c r="J9" i="47"/>
  <c r="I9" i="47"/>
  <c r="H9" i="47"/>
  <c r="H13" i="47" s="1"/>
  <c r="G9" i="47"/>
  <c r="F9" i="47"/>
  <c r="E9" i="47"/>
  <c r="O9" i="47" s="1"/>
  <c r="P9" i="47" s="1"/>
  <c r="D9" i="47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F13" i="47" s="1"/>
  <c r="E5" i="47"/>
  <c r="E13" i="47" s="1"/>
  <c r="D5" i="47"/>
  <c r="O5" i="47" s="1"/>
  <c r="P5" i="47" s="1"/>
  <c r="F16" i="46"/>
  <c r="N15" i="46"/>
  <c r="O15" i="46" s="1"/>
  <c r="M14" i="46"/>
  <c r="L14" i="46"/>
  <c r="K14" i="46"/>
  <c r="J14" i="46"/>
  <c r="I14" i="46"/>
  <c r="H14" i="46"/>
  <c r="G14" i="46"/>
  <c r="F14" i="46"/>
  <c r="E14" i="46"/>
  <c r="D14" i="46"/>
  <c r="N13" i="46"/>
  <c r="O13" i="46" s="1"/>
  <c r="M12" i="46"/>
  <c r="L12" i="46"/>
  <c r="K12" i="46"/>
  <c r="J12" i="46"/>
  <c r="I12" i="46"/>
  <c r="I16" i="46" s="1"/>
  <c r="H12" i="46"/>
  <c r="N12" i="46" s="1"/>
  <c r="O12" i="46" s="1"/>
  <c r="G12" i="46"/>
  <c r="F12" i="46"/>
  <c r="E12" i="46"/>
  <c r="D12" i="46"/>
  <c r="N11" i="46"/>
  <c r="O11" i="46" s="1"/>
  <c r="N10" i="46"/>
  <c r="O10" i="46"/>
  <c r="M9" i="46"/>
  <c r="L9" i="46"/>
  <c r="K9" i="46"/>
  <c r="J9" i="46"/>
  <c r="I9" i="46"/>
  <c r="H9" i="46"/>
  <c r="G9" i="46"/>
  <c r="F9" i="46"/>
  <c r="E9" i="46"/>
  <c r="D9" i="46"/>
  <c r="N9" i="46" s="1"/>
  <c r="O9" i="46" s="1"/>
  <c r="N8" i="46"/>
  <c r="O8" i="46"/>
  <c r="M7" i="46"/>
  <c r="L7" i="46"/>
  <c r="K7" i="46"/>
  <c r="J7" i="46"/>
  <c r="I7" i="46"/>
  <c r="H7" i="46"/>
  <c r="G7" i="46"/>
  <c r="F7" i="46"/>
  <c r="E7" i="46"/>
  <c r="D7" i="46"/>
  <c r="N6" i="46"/>
  <c r="O6" i="46"/>
  <c r="M5" i="46"/>
  <c r="L5" i="46"/>
  <c r="K5" i="46"/>
  <c r="J5" i="46"/>
  <c r="I5" i="46"/>
  <c r="H5" i="46"/>
  <c r="H16" i="46" s="1"/>
  <c r="G5" i="46"/>
  <c r="G16" i="46" s="1"/>
  <c r="F5" i="46"/>
  <c r="E5" i="46"/>
  <c r="E16" i="46" s="1"/>
  <c r="D5" i="46"/>
  <c r="N15" i="45"/>
  <c r="O15" i="45" s="1"/>
  <c r="M14" i="45"/>
  <c r="L14" i="45"/>
  <c r="K14" i="45"/>
  <c r="J14" i="45"/>
  <c r="I14" i="45"/>
  <c r="H14" i="45"/>
  <c r="G14" i="45"/>
  <c r="F14" i="45"/>
  <c r="E14" i="45"/>
  <c r="D14" i="45"/>
  <c r="N13" i="45"/>
  <c r="O13" i="45" s="1"/>
  <c r="M12" i="45"/>
  <c r="L12" i="45"/>
  <c r="K12" i="45"/>
  <c r="J12" i="45"/>
  <c r="I12" i="45"/>
  <c r="H12" i="45"/>
  <c r="G12" i="45"/>
  <c r="F12" i="45"/>
  <c r="E12" i="45"/>
  <c r="D12" i="45"/>
  <c r="N11" i="45"/>
  <c r="O11" i="45" s="1"/>
  <c r="N10" i="45"/>
  <c r="O10" i="45"/>
  <c r="M9" i="45"/>
  <c r="L9" i="45"/>
  <c r="K9" i="45"/>
  <c r="J9" i="45"/>
  <c r="I9" i="45"/>
  <c r="H9" i="45"/>
  <c r="G9" i="45"/>
  <c r="F9" i="45"/>
  <c r="E9" i="45"/>
  <c r="D9" i="45"/>
  <c r="N8" i="45"/>
  <c r="O8" i="45" s="1"/>
  <c r="M7" i="45"/>
  <c r="L7" i="45"/>
  <c r="K7" i="45"/>
  <c r="J7" i="45"/>
  <c r="I7" i="45"/>
  <c r="H7" i="45"/>
  <c r="G7" i="45"/>
  <c r="F7" i="45"/>
  <c r="E7" i="45"/>
  <c r="D7" i="45"/>
  <c r="N6" i="45"/>
  <c r="O6" i="45" s="1"/>
  <c r="M5" i="45"/>
  <c r="L5" i="45"/>
  <c r="K5" i="45"/>
  <c r="J5" i="45"/>
  <c r="I5" i="45"/>
  <c r="H5" i="45"/>
  <c r="H16" i="45" s="1"/>
  <c r="G5" i="45"/>
  <c r="G16" i="45" s="1"/>
  <c r="F5" i="45"/>
  <c r="F16" i="45" s="1"/>
  <c r="E5" i="45"/>
  <c r="D5" i="45"/>
  <c r="N15" i="44"/>
  <c r="O15" i="44" s="1"/>
  <c r="M14" i="44"/>
  <c r="L14" i="44"/>
  <c r="K14" i="44"/>
  <c r="J14" i="44"/>
  <c r="I14" i="44"/>
  <c r="H14" i="44"/>
  <c r="G14" i="44"/>
  <c r="F14" i="44"/>
  <c r="E14" i="44"/>
  <c r="D14" i="44"/>
  <c r="N13" i="44"/>
  <c r="O13" i="44" s="1"/>
  <c r="M12" i="44"/>
  <c r="L12" i="44"/>
  <c r="K12" i="44"/>
  <c r="J12" i="44"/>
  <c r="I12" i="44"/>
  <c r="H12" i="44"/>
  <c r="G12" i="44"/>
  <c r="F12" i="44"/>
  <c r="E12" i="44"/>
  <c r="D12" i="44"/>
  <c r="N11" i="44"/>
  <c r="O11" i="44" s="1"/>
  <c r="N10" i="44"/>
  <c r="O10" i="44"/>
  <c r="M9" i="44"/>
  <c r="L9" i="44"/>
  <c r="K9" i="44"/>
  <c r="J9" i="44"/>
  <c r="I9" i="44"/>
  <c r="H9" i="44"/>
  <c r="G9" i="44"/>
  <c r="F9" i="44"/>
  <c r="E9" i="44"/>
  <c r="D9" i="44"/>
  <c r="N8" i="44"/>
  <c r="O8" i="44" s="1"/>
  <c r="M7" i="44"/>
  <c r="L7" i="44"/>
  <c r="K7" i="44"/>
  <c r="J7" i="44"/>
  <c r="I7" i="44"/>
  <c r="H7" i="44"/>
  <c r="G7" i="44"/>
  <c r="F7" i="44"/>
  <c r="E7" i="44"/>
  <c r="D7" i="44"/>
  <c r="N6" i="44"/>
  <c r="O6" i="44"/>
  <c r="M5" i="44"/>
  <c r="L5" i="44"/>
  <c r="K5" i="44"/>
  <c r="J5" i="44"/>
  <c r="J16" i="44" s="1"/>
  <c r="I5" i="44"/>
  <c r="H5" i="44"/>
  <c r="H16" i="44" s="1"/>
  <c r="G5" i="44"/>
  <c r="G16" i="44" s="1"/>
  <c r="F5" i="44"/>
  <c r="F16" i="44" s="1"/>
  <c r="E5" i="44"/>
  <c r="D5" i="44"/>
  <c r="N15" i="43"/>
  <c r="O15" i="43" s="1"/>
  <c r="M14" i="43"/>
  <c r="L14" i="43"/>
  <c r="K14" i="43"/>
  <c r="J14" i="43"/>
  <c r="I14" i="43"/>
  <c r="H14" i="43"/>
  <c r="G14" i="43"/>
  <c r="F14" i="43"/>
  <c r="E14" i="43"/>
  <c r="D14" i="43"/>
  <c r="N14" i="43" s="1"/>
  <c r="O14" i="43" s="1"/>
  <c r="N13" i="43"/>
  <c r="O13" i="43" s="1"/>
  <c r="M12" i="43"/>
  <c r="N12" i="43" s="1"/>
  <c r="O12" i="43" s="1"/>
  <c r="L12" i="43"/>
  <c r="K12" i="43"/>
  <c r="J12" i="43"/>
  <c r="I12" i="43"/>
  <c r="H12" i="43"/>
  <c r="G12" i="43"/>
  <c r="F12" i="43"/>
  <c r="E12" i="43"/>
  <c r="D12" i="43"/>
  <c r="N11" i="43"/>
  <c r="O11" i="43" s="1"/>
  <c r="N10" i="43"/>
  <c r="O10" i="43" s="1"/>
  <c r="M9" i="43"/>
  <c r="L9" i="43"/>
  <c r="K9" i="43"/>
  <c r="J9" i="43"/>
  <c r="I9" i="43"/>
  <c r="H9" i="43"/>
  <c r="G9" i="43"/>
  <c r="F9" i="43"/>
  <c r="E9" i="43"/>
  <c r="D9" i="43"/>
  <c r="N8" i="43"/>
  <c r="O8" i="43"/>
  <c r="M7" i="43"/>
  <c r="L7" i="43"/>
  <c r="K7" i="43"/>
  <c r="J7" i="43"/>
  <c r="I7" i="43"/>
  <c r="H7" i="43"/>
  <c r="H16" i="43" s="1"/>
  <c r="G7" i="43"/>
  <c r="G16" i="43" s="1"/>
  <c r="F7" i="43"/>
  <c r="E7" i="43"/>
  <c r="D7" i="43"/>
  <c r="N6" i="43"/>
  <c r="O6" i="43"/>
  <c r="M5" i="43"/>
  <c r="L5" i="43"/>
  <c r="L16" i="43" s="1"/>
  <c r="K5" i="43"/>
  <c r="K16" i="43" s="1"/>
  <c r="J5" i="43"/>
  <c r="J16" i="43" s="1"/>
  <c r="I5" i="43"/>
  <c r="H5" i="43"/>
  <c r="G5" i="43"/>
  <c r="F5" i="43"/>
  <c r="F16" i="43" s="1"/>
  <c r="E5" i="43"/>
  <c r="D5" i="43"/>
  <c r="N15" i="42"/>
  <c r="O15" i="42" s="1"/>
  <c r="M14" i="42"/>
  <c r="L14" i="42"/>
  <c r="K14" i="42"/>
  <c r="J14" i="42"/>
  <c r="I14" i="42"/>
  <c r="H14" i="42"/>
  <c r="G14" i="42"/>
  <c r="F14" i="42"/>
  <c r="E14" i="42"/>
  <c r="D14" i="42"/>
  <c r="N13" i="42"/>
  <c r="O13" i="42" s="1"/>
  <c r="M12" i="42"/>
  <c r="L12" i="42"/>
  <c r="K12" i="42"/>
  <c r="J12" i="42"/>
  <c r="I12" i="42"/>
  <c r="H12" i="42"/>
  <c r="G12" i="42"/>
  <c r="F12" i="42"/>
  <c r="E12" i="42"/>
  <c r="D12" i="42"/>
  <c r="N11" i="42"/>
  <c r="O11" i="42" s="1"/>
  <c r="N10" i="42"/>
  <c r="O10" i="42"/>
  <c r="M9" i="42"/>
  <c r="L9" i="42"/>
  <c r="K9" i="42"/>
  <c r="J9" i="42"/>
  <c r="I9" i="42"/>
  <c r="H9" i="42"/>
  <c r="H16" i="42" s="1"/>
  <c r="G9" i="42"/>
  <c r="F9" i="42"/>
  <c r="E9" i="42"/>
  <c r="D9" i="42"/>
  <c r="N8" i="42"/>
  <c r="O8" i="42"/>
  <c r="M7" i="42"/>
  <c r="L7" i="42"/>
  <c r="K7" i="42"/>
  <c r="J7" i="42"/>
  <c r="I7" i="42"/>
  <c r="H7" i="42"/>
  <c r="G7" i="42"/>
  <c r="G16" i="42" s="1"/>
  <c r="F7" i="42"/>
  <c r="E7" i="42"/>
  <c r="D7" i="42"/>
  <c r="N6" i="42"/>
  <c r="O6" i="42"/>
  <c r="M5" i="42"/>
  <c r="M16" i="42" s="1"/>
  <c r="L5" i="42"/>
  <c r="L16" i="42" s="1"/>
  <c r="K5" i="42"/>
  <c r="J5" i="42"/>
  <c r="I5" i="42"/>
  <c r="H5" i="42"/>
  <c r="G5" i="42"/>
  <c r="F5" i="42"/>
  <c r="F16" i="42" s="1"/>
  <c r="E5" i="42"/>
  <c r="D5" i="42"/>
  <c r="N13" i="41"/>
  <c r="O13" i="41" s="1"/>
  <c r="M12" i="41"/>
  <c r="L12" i="41"/>
  <c r="K12" i="41"/>
  <c r="J12" i="41"/>
  <c r="I12" i="41"/>
  <c r="H12" i="41"/>
  <c r="G12" i="41"/>
  <c r="F12" i="41"/>
  <c r="E12" i="41"/>
  <c r="D12" i="41"/>
  <c r="N11" i="41"/>
  <c r="O11" i="41" s="1"/>
  <c r="N10" i="41"/>
  <c r="O10" i="41" s="1"/>
  <c r="M9" i="41"/>
  <c r="L9" i="41"/>
  <c r="K9" i="41"/>
  <c r="J9" i="41"/>
  <c r="I9" i="41"/>
  <c r="H9" i="41"/>
  <c r="G9" i="41"/>
  <c r="F9" i="41"/>
  <c r="E9" i="41"/>
  <c r="D9" i="41"/>
  <c r="N9" i="41" s="1"/>
  <c r="O9" i="41" s="1"/>
  <c r="N8" i="41"/>
  <c r="O8" i="41"/>
  <c r="M7" i="41"/>
  <c r="L7" i="41"/>
  <c r="K7" i="41"/>
  <c r="N7" i="41" s="1"/>
  <c r="O7" i="41" s="1"/>
  <c r="J7" i="41"/>
  <c r="I7" i="41"/>
  <c r="H7" i="41"/>
  <c r="G7" i="41"/>
  <c r="F7" i="41"/>
  <c r="E7" i="41"/>
  <c r="D7" i="41"/>
  <c r="N6" i="41"/>
  <c r="O6" i="41"/>
  <c r="M5" i="41"/>
  <c r="L5" i="41"/>
  <c r="K5" i="41"/>
  <c r="J5" i="41"/>
  <c r="I5" i="41"/>
  <c r="H5" i="41"/>
  <c r="H14" i="41" s="1"/>
  <c r="G5" i="41"/>
  <c r="G14" i="41" s="1"/>
  <c r="F5" i="41"/>
  <c r="F14" i="41" s="1"/>
  <c r="E5" i="41"/>
  <c r="E14" i="41" s="1"/>
  <c r="D5" i="41"/>
  <c r="F18" i="40"/>
  <c r="N17" i="40"/>
  <c r="O17" i="40" s="1"/>
  <c r="M16" i="40"/>
  <c r="L16" i="40"/>
  <c r="K16" i="40"/>
  <c r="J16" i="40"/>
  <c r="I16" i="40"/>
  <c r="H16" i="40"/>
  <c r="G16" i="40"/>
  <c r="F16" i="40"/>
  <c r="E16" i="40"/>
  <c r="D16" i="40"/>
  <c r="N16" i="40" s="1"/>
  <c r="O16" i="40" s="1"/>
  <c r="N15" i="40"/>
  <c r="O15" i="40" s="1"/>
  <c r="M14" i="40"/>
  <c r="L14" i="40"/>
  <c r="K14" i="40"/>
  <c r="J14" i="40"/>
  <c r="I14" i="40"/>
  <c r="H14" i="40"/>
  <c r="G14" i="40"/>
  <c r="F14" i="40"/>
  <c r="E14" i="40"/>
  <c r="D14" i="40"/>
  <c r="N13" i="40"/>
  <c r="O13" i="40" s="1"/>
  <c r="M12" i="40"/>
  <c r="L12" i="40"/>
  <c r="K12" i="40"/>
  <c r="J12" i="40"/>
  <c r="I12" i="40"/>
  <c r="H12" i="40"/>
  <c r="G12" i="40"/>
  <c r="F12" i="40"/>
  <c r="E12" i="40"/>
  <c r="D12" i="40"/>
  <c r="N11" i="40"/>
  <c r="O11" i="40" s="1"/>
  <c r="N10" i="40"/>
  <c r="O10" i="40"/>
  <c r="M9" i="40"/>
  <c r="L9" i="40"/>
  <c r="K9" i="40"/>
  <c r="J9" i="40"/>
  <c r="I9" i="40"/>
  <c r="H9" i="40"/>
  <c r="G9" i="40"/>
  <c r="F9" i="40"/>
  <c r="E9" i="40"/>
  <c r="D9" i="40"/>
  <c r="N8" i="40"/>
  <c r="O8" i="40"/>
  <c r="M7" i="40"/>
  <c r="L7" i="40"/>
  <c r="K7" i="40"/>
  <c r="J7" i="40"/>
  <c r="I7" i="40"/>
  <c r="H7" i="40"/>
  <c r="G7" i="40"/>
  <c r="G18" i="40" s="1"/>
  <c r="F7" i="40"/>
  <c r="E7" i="40"/>
  <c r="D7" i="40"/>
  <c r="N6" i="40"/>
  <c r="O6" i="40" s="1"/>
  <c r="M5" i="40"/>
  <c r="L5" i="40"/>
  <c r="K5" i="40"/>
  <c r="J5" i="40"/>
  <c r="I5" i="40"/>
  <c r="H5" i="40"/>
  <c r="H18" i="40" s="1"/>
  <c r="G5" i="40"/>
  <c r="F5" i="40"/>
  <c r="E5" i="40"/>
  <c r="D5" i="40"/>
  <c r="N16" i="39"/>
  <c r="O16" i="39"/>
  <c r="M15" i="39"/>
  <c r="L15" i="39"/>
  <c r="K15" i="39"/>
  <c r="J15" i="39"/>
  <c r="I15" i="39"/>
  <c r="H15" i="39"/>
  <c r="G15" i="39"/>
  <c r="F15" i="39"/>
  <c r="E15" i="39"/>
  <c r="D15" i="39"/>
  <c r="N14" i="39"/>
  <c r="O14" i="39"/>
  <c r="M13" i="39"/>
  <c r="L13" i="39"/>
  <c r="K13" i="39"/>
  <c r="J13" i="39"/>
  <c r="I13" i="39"/>
  <c r="H13" i="39"/>
  <c r="G13" i="39"/>
  <c r="F13" i="39"/>
  <c r="E13" i="39"/>
  <c r="D13" i="39"/>
  <c r="N12" i="39"/>
  <c r="O12" i="39"/>
  <c r="M11" i="39"/>
  <c r="L11" i="39"/>
  <c r="L17" i="39" s="1"/>
  <c r="K11" i="39"/>
  <c r="J11" i="39"/>
  <c r="I11" i="39"/>
  <c r="H11" i="39"/>
  <c r="G11" i="39"/>
  <c r="F11" i="39"/>
  <c r="E11" i="39"/>
  <c r="D11" i="39"/>
  <c r="N10" i="39"/>
  <c r="O10" i="39"/>
  <c r="M9" i="39"/>
  <c r="L9" i="39"/>
  <c r="K9" i="39"/>
  <c r="J9" i="39"/>
  <c r="I9" i="39"/>
  <c r="H9" i="39"/>
  <c r="G9" i="39"/>
  <c r="F9" i="39"/>
  <c r="E9" i="39"/>
  <c r="D9" i="39"/>
  <c r="N9" i="39" s="1"/>
  <c r="O9" i="39" s="1"/>
  <c r="N8" i="39"/>
  <c r="O8" i="39" s="1"/>
  <c r="M7" i="39"/>
  <c r="L7" i="39"/>
  <c r="K7" i="39"/>
  <c r="J7" i="39"/>
  <c r="I7" i="39"/>
  <c r="H7" i="39"/>
  <c r="G7" i="39"/>
  <c r="F7" i="39"/>
  <c r="F17" i="39" s="1"/>
  <c r="E7" i="39"/>
  <c r="D7" i="39"/>
  <c r="D17" i="39" s="1"/>
  <c r="N6" i="39"/>
  <c r="O6" i="39" s="1"/>
  <c r="M5" i="39"/>
  <c r="L5" i="39"/>
  <c r="K5" i="39"/>
  <c r="J5" i="39"/>
  <c r="J17" i="39"/>
  <c r="I5" i="39"/>
  <c r="H5" i="39"/>
  <c r="H17" i="39" s="1"/>
  <c r="G5" i="39"/>
  <c r="F5" i="39"/>
  <c r="E5" i="39"/>
  <c r="E17" i="39" s="1"/>
  <c r="D5" i="39"/>
  <c r="N13" i="38"/>
  <c r="O13" i="38"/>
  <c r="M12" i="38"/>
  <c r="L12" i="38"/>
  <c r="K12" i="38"/>
  <c r="J12" i="38"/>
  <c r="I12" i="38"/>
  <c r="H12" i="38"/>
  <c r="G12" i="38"/>
  <c r="F12" i="38"/>
  <c r="E12" i="38"/>
  <c r="D12" i="38"/>
  <c r="D14" i="38" s="1"/>
  <c r="N11" i="38"/>
  <c r="O11" i="38"/>
  <c r="M10" i="38"/>
  <c r="L10" i="38"/>
  <c r="K10" i="38"/>
  <c r="J10" i="38"/>
  <c r="I10" i="38"/>
  <c r="H10" i="38"/>
  <c r="G10" i="38"/>
  <c r="F10" i="38"/>
  <c r="E10" i="38"/>
  <c r="D10" i="38"/>
  <c r="N9" i="38"/>
  <c r="O9" i="38" s="1"/>
  <c r="N8" i="38"/>
  <c r="O8" i="38" s="1"/>
  <c r="M7" i="38"/>
  <c r="L7" i="38"/>
  <c r="K7" i="38"/>
  <c r="J7" i="38"/>
  <c r="J14" i="38" s="1"/>
  <c r="I7" i="38"/>
  <c r="I14" i="38" s="1"/>
  <c r="H7" i="38"/>
  <c r="G7" i="38"/>
  <c r="N7" i="38" s="1"/>
  <c r="O7" i="38" s="1"/>
  <c r="F7" i="38"/>
  <c r="E7" i="38"/>
  <c r="D7" i="38"/>
  <c r="N6" i="38"/>
  <c r="O6" i="38" s="1"/>
  <c r="M5" i="38"/>
  <c r="L5" i="38"/>
  <c r="K5" i="38"/>
  <c r="J5" i="38"/>
  <c r="I5" i="38"/>
  <c r="H5" i="38"/>
  <c r="G5" i="38"/>
  <c r="F5" i="38"/>
  <c r="E5" i="38"/>
  <c r="D5" i="38"/>
  <c r="N5" i="38" s="1"/>
  <c r="O5" i="38" s="1"/>
  <c r="N16" i="37"/>
  <c r="O16" i="37"/>
  <c r="M15" i="37"/>
  <c r="L15" i="37"/>
  <c r="K15" i="37"/>
  <c r="J15" i="37"/>
  <c r="I15" i="37"/>
  <c r="H15" i="37"/>
  <c r="G15" i="37"/>
  <c r="F15" i="37"/>
  <c r="E15" i="37"/>
  <c r="D15" i="37"/>
  <c r="N14" i="37"/>
  <c r="O14" i="37" s="1"/>
  <c r="M13" i="37"/>
  <c r="L13" i="37"/>
  <c r="K13" i="37"/>
  <c r="J13" i="37"/>
  <c r="I13" i="37"/>
  <c r="H13" i="37"/>
  <c r="G13" i="37"/>
  <c r="F13" i="37"/>
  <c r="E13" i="37"/>
  <c r="D13" i="37"/>
  <c r="N12" i="37"/>
  <c r="O12" i="37"/>
  <c r="M11" i="37"/>
  <c r="L11" i="37"/>
  <c r="K11" i="37"/>
  <c r="J11" i="37"/>
  <c r="I11" i="37"/>
  <c r="H11" i="37"/>
  <c r="G11" i="37"/>
  <c r="F11" i="37"/>
  <c r="E11" i="37"/>
  <c r="D11" i="37"/>
  <c r="N10" i="37"/>
  <c r="O10" i="37" s="1"/>
  <c r="M9" i="37"/>
  <c r="L9" i="37"/>
  <c r="K9" i="37"/>
  <c r="J9" i="37"/>
  <c r="I9" i="37"/>
  <c r="H9" i="37"/>
  <c r="H17" i="37" s="1"/>
  <c r="G9" i="37"/>
  <c r="F9" i="37"/>
  <c r="E9" i="37"/>
  <c r="D9" i="37"/>
  <c r="N9" i="37" s="1"/>
  <c r="O9" i="37" s="1"/>
  <c r="N8" i="37"/>
  <c r="O8" i="37" s="1"/>
  <c r="M7" i="37"/>
  <c r="L7" i="37"/>
  <c r="K7" i="37"/>
  <c r="J7" i="37"/>
  <c r="I7" i="37"/>
  <c r="I17" i="37" s="1"/>
  <c r="H7" i="37"/>
  <c r="G7" i="37"/>
  <c r="F7" i="37"/>
  <c r="E7" i="37"/>
  <c r="E17" i="37" s="1"/>
  <c r="D7" i="37"/>
  <c r="N6" i="37"/>
  <c r="O6" i="37"/>
  <c r="M5" i="37"/>
  <c r="L5" i="37"/>
  <c r="K5" i="37"/>
  <c r="K17" i="37" s="1"/>
  <c r="J5" i="37"/>
  <c r="I5" i="37"/>
  <c r="H5" i="37"/>
  <c r="G5" i="37"/>
  <c r="F5" i="37"/>
  <c r="E5" i="37"/>
  <c r="D5" i="37"/>
  <c r="N17" i="36"/>
  <c r="O17" i="36" s="1"/>
  <c r="M16" i="36"/>
  <c r="L16" i="36"/>
  <c r="K16" i="36"/>
  <c r="J16" i="36"/>
  <c r="I16" i="36"/>
  <c r="H16" i="36"/>
  <c r="G16" i="36"/>
  <c r="F16" i="36"/>
  <c r="E16" i="36"/>
  <c r="D16" i="36"/>
  <c r="N15" i="36"/>
  <c r="O15" i="36" s="1"/>
  <c r="M14" i="36"/>
  <c r="L14" i="36"/>
  <c r="K14" i="36"/>
  <c r="J14" i="36"/>
  <c r="I14" i="36"/>
  <c r="H14" i="36"/>
  <c r="G14" i="36"/>
  <c r="F14" i="36"/>
  <c r="E14" i="36"/>
  <c r="D14" i="36"/>
  <c r="N13" i="36"/>
  <c r="O13" i="36" s="1"/>
  <c r="M12" i="36"/>
  <c r="L12" i="36"/>
  <c r="K12" i="36"/>
  <c r="K18" i="36" s="1"/>
  <c r="J12" i="36"/>
  <c r="I12" i="36"/>
  <c r="H12" i="36"/>
  <c r="G12" i="36"/>
  <c r="F12" i="36"/>
  <c r="E12" i="36"/>
  <c r="D12" i="36"/>
  <c r="N11" i="36"/>
  <c r="O11" i="36"/>
  <c r="N10" i="36"/>
  <c r="O10" i="36" s="1"/>
  <c r="M9" i="36"/>
  <c r="L9" i="36"/>
  <c r="K9" i="36"/>
  <c r="J9" i="36"/>
  <c r="I9" i="36"/>
  <c r="H9" i="36"/>
  <c r="G9" i="36"/>
  <c r="F9" i="36"/>
  <c r="E9" i="36"/>
  <c r="D9" i="36"/>
  <c r="N8" i="36"/>
  <c r="O8" i="36" s="1"/>
  <c r="M7" i="36"/>
  <c r="L7" i="36"/>
  <c r="K7" i="36"/>
  <c r="N7" i="36" s="1"/>
  <c r="O7" i="36" s="1"/>
  <c r="J7" i="36"/>
  <c r="I7" i="36"/>
  <c r="H7" i="36"/>
  <c r="G7" i="36"/>
  <c r="F7" i="36"/>
  <c r="E7" i="36"/>
  <c r="D7" i="36"/>
  <c r="N6" i="36"/>
  <c r="O6" i="36" s="1"/>
  <c r="M5" i="36"/>
  <c r="L5" i="36"/>
  <c r="K5" i="36"/>
  <c r="J5" i="36"/>
  <c r="I5" i="36"/>
  <c r="H5" i="36"/>
  <c r="G5" i="36"/>
  <c r="F5" i="36"/>
  <c r="E5" i="36"/>
  <c r="D5" i="36"/>
  <c r="D18" i="36" s="1"/>
  <c r="N15" i="35"/>
  <c r="O15" i="35" s="1"/>
  <c r="M14" i="35"/>
  <c r="L14" i="35"/>
  <c r="K14" i="35"/>
  <c r="J14" i="35"/>
  <c r="I14" i="35"/>
  <c r="H14" i="35"/>
  <c r="G14" i="35"/>
  <c r="F14" i="35"/>
  <c r="E14" i="35"/>
  <c r="D14" i="35"/>
  <c r="N14" i="35" s="1"/>
  <c r="O14" i="35" s="1"/>
  <c r="N13" i="35"/>
  <c r="O13" i="35" s="1"/>
  <c r="M12" i="35"/>
  <c r="L12" i="35"/>
  <c r="K12" i="35"/>
  <c r="J12" i="35"/>
  <c r="I12" i="35"/>
  <c r="I16" i="35" s="1"/>
  <c r="H12" i="35"/>
  <c r="H16" i="35" s="1"/>
  <c r="G12" i="35"/>
  <c r="F12" i="35"/>
  <c r="E12" i="35"/>
  <c r="D12" i="35"/>
  <c r="N11" i="35"/>
  <c r="O11" i="35" s="1"/>
  <c r="N10" i="35"/>
  <c r="O10" i="35" s="1"/>
  <c r="M9" i="35"/>
  <c r="L9" i="35"/>
  <c r="K9" i="35"/>
  <c r="J9" i="35"/>
  <c r="I9" i="35"/>
  <c r="H9" i="35"/>
  <c r="G9" i="35"/>
  <c r="F9" i="35"/>
  <c r="E9" i="35"/>
  <c r="D9" i="35"/>
  <c r="D16" i="35" s="1"/>
  <c r="N8" i="35"/>
  <c r="O8" i="35"/>
  <c r="M7" i="35"/>
  <c r="L7" i="35"/>
  <c r="K7" i="35"/>
  <c r="J7" i="35"/>
  <c r="I7" i="35"/>
  <c r="H7" i="35"/>
  <c r="G7" i="35"/>
  <c r="F7" i="35"/>
  <c r="E7" i="35"/>
  <c r="D7" i="35"/>
  <c r="N6" i="35"/>
  <c r="O6" i="35"/>
  <c r="M5" i="35"/>
  <c r="L5" i="35"/>
  <c r="K5" i="35"/>
  <c r="J5" i="35"/>
  <c r="I5" i="35"/>
  <c r="H5" i="35"/>
  <c r="G5" i="35"/>
  <c r="F5" i="35"/>
  <c r="E5" i="35"/>
  <c r="E16" i="35" s="1"/>
  <c r="D5" i="35"/>
  <c r="N15" i="34"/>
  <c r="O15" i="34" s="1"/>
  <c r="M14" i="34"/>
  <c r="L14" i="34"/>
  <c r="K14" i="34"/>
  <c r="J14" i="34"/>
  <c r="I14" i="34"/>
  <c r="H14" i="34"/>
  <c r="G14" i="34"/>
  <c r="F14" i="34"/>
  <c r="E14" i="34"/>
  <c r="D14" i="34"/>
  <c r="N13" i="34"/>
  <c r="O13" i="34" s="1"/>
  <c r="M12" i="34"/>
  <c r="L12" i="34"/>
  <c r="K12" i="34"/>
  <c r="J12" i="34"/>
  <c r="I12" i="34"/>
  <c r="I16" i="34" s="1"/>
  <c r="H12" i="34"/>
  <c r="G12" i="34"/>
  <c r="F12" i="34"/>
  <c r="E12" i="34"/>
  <c r="D12" i="34"/>
  <c r="N12" i="34" s="1"/>
  <c r="O12" i="34" s="1"/>
  <c r="N11" i="34"/>
  <c r="O11" i="34" s="1"/>
  <c r="N10" i="34"/>
  <c r="O10" i="34" s="1"/>
  <c r="M9" i="34"/>
  <c r="L9" i="34"/>
  <c r="K9" i="34"/>
  <c r="J9" i="34"/>
  <c r="I9" i="34"/>
  <c r="H9" i="34"/>
  <c r="G9" i="34"/>
  <c r="F9" i="34"/>
  <c r="E9" i="34"/>
  <c r="D9" i="34"/>
  <c r="N8" i="34"/>
  <c r="O8" i="34"/>
  <c r="M7" i="34"/>
  <c r="L7" i="34"/>
  <c r="K7" i="34"/>
  <c r="J7" i="34"/>
  <c r="I7" i="34"/>
  <c r="H7" i="34"/>
  <c r="G7" i="34"/>
  <c r="F7" i="34"/>
  <c r="E7" i="34"/>
  <c r="D7" i="34"/>
  <c r="N6" i="34"/>
  <c r="O6" i="34" s="1"/>
  <c r="M5" i="34"/>
  <c r="L5" i="34"/>
  <c r="L16" i="34" s="1"/>
  <c r="K5" i="34"/>
  <c r="J5" i="34"/>
  <c r="I5" i="34"/>
  <c r="H5" i="34"/>
  <c r="G5" i="34"/>
  <c r="G16" i="34"/>
  <c r="F5" i="34"/>
  <c r="E5" i="34"/>
  <c r="D5" i="34"/>
  <c r="E14" i="33"/>
  <c r="F14" i="33"/>
  <c r="G14" i="33"/>
  <c r="H14" i="33"/>
  <c r="I14" i="33"/>
  <c r="J14" i="33"/>
  <c r="K14" i="33"/>
  <c r="L14" i="33"/>
  <c r="M14" i="33"/>
  <c r="E12" i="33"/>
  <c r="F12" i="33"/>
  <c r="G12" i="33"/>
  <c r="H12" i="33"/>
  <c r="I12" i="33"/>
  <c r="J12" i="33"/>
  <c r="K12" i="33"/>
  <c r="L12" i="33"/>
  <c r="L16" i="33" s="1"/>
  <c r="M12" i="33"/>
  <c r="E9" i="33"/>
  <c r="F9" i="33"/>
  <c r="G9" i="33"/>
  <c r="H9" i="33"/>
  <c r="I9" i="33"/>
  <c r="J9" i="33"/>
  <c r="K9" i="33"/>
  <c r="L9" i="33"/>
  <c r="M9" i="33"/>
  <c r="E7" i="33"/>
  <c r="F7" i="33"/>
  <c r="G7" i="33"/>
  <c r="H7" i="33"/>
  <c r="I7" i="33"/>
  <c r="J7" i="33"/>
  <c r="K7" i="33"/>
  <c r="L7" i="33"/>
  <c r="M7" i="33"/>
  <c r="E5" i="33"/>
  <c r="F5" i="33"/>
  <c r="G5" i="33"/>
  <c r="G16" i="33" s="1"/>
  <c r="H5" i="33"/>
  <c r="H16" i="33" s="1"/>
  <c r="I5" i="33"/>
  <c r="J5" i="33"/>
  <c r="K5" i="33"/>
  <c r="L5" i="33"/>
  <c r="M5" i="33"/>
  <c r="D14" i="33"/>
  <c r="N14" i="33" s="1"/>
  <c r="O14" i="33" s="1"/>
  <c r="D12" i="33"/>
  <c r="D9" i="33"/>
  <c r="N9" i="33" s="1"/>
  <c r="O9" i="33" s="1"/>
  <c r="D7" i="33"/>
  <c r="D5" i="33"/>
  <c r="D16" i="33" s="1"/>
  <c r="N15" i="33"/>
  <c r="O15" i="33"/>
  <c r="N13" i="33"/>
  <c r="O13" i="33" s="1"/>
  <c r="N8" i="33"/>
  <c r="O8" i="33" s="1"/>
  <c r="N6" i="33"/>
  <c r="O6" i="33" s="1"/>
  <c r="N10" i="33"/>
  <c r="O10" i="33" s="1"/>
  <c r="N11" i="33"/>
  <c r="O11" i="33" s="1"/>
  <c r="N12" i="42"/>
  <c r="O12" i="42" s="1"/>
  <c r="N14" i="44"/>
  <c r="O14" i="44" s="1"/>
  <c r="N12" i="44"/>
  <c r="O12" i="44" s="1"/>
  <c r="N12" i="45"/>
  <c r="O12" i="45" s="1"/>
  <c r="N9" i="45"/>
  <c r="O9" i="45" s="1"/>
  <c r="N16" i="35" l="1"/>
  <c r="O16" i="35" s="1"/>
  <c r="N12" i="36"/>
  <c r="O12" i="36" s="1"/>
  <c r="K16" i="44"/>
  <c r="I18" i="36"/>
  <c r="N5" i="42"/>
  <c r="O5" i="42" s="1"/>
  <c r="F17" i="37"/>
  <c r="F14" i="38"/>
  <c r="M17" i="39"/>
  <c r="N7" i="40"/>
  <c r="O7" i="40" s="1"/>
  <c r="J14" i="41"/>
  <c r="N9" i="44"/>
  <c r="O9" i="44" s="1"/>
  <c r="M16" i="45"/>
  <c r="K16" i="46"/>
  <c r="I13" i="47"/>
  <c r="F16" i="33"/>
  <c r="M16" i="34"/>
  <c r="K16" i="35"/>
  <c r="L18" i="36"/>
  <c r="N14" i="36"/>
  <c r="O14" i="36" s="1"/>
  <c r="G17" i="37"/>
  <c r="N13" i="37"/>
  <c r="O13" i="37" s="1"/>
  <c r="K14" i="41"/>
  <c r="L16" i="46"/>
  <c r="J13" i="47"/>
  <c r="F16" i="35"/>
  <c r="I17" i="39"/>
  <c r="N14" i="40"/>
  <c r="O14" i="40" s="1"/>
  <c r="D18" i="40"/>
  <c r="D16" i="42"/>
  <c r="N12" i="40"/>
  <c r="O12" i="40" s="1"/>
  <c r="N13" i="39"/>
  <c r="O13" i="39" s="1"/>
  <c r="N7" i="42"/>
  <c r="O7" i="42" s="1"/>
  <c r="D16" i="43"/>
  <c r="O11" i="47"/>
  <c r="P11" i="47" s="1"/>
  <c r="K16" i="33"/>
  <c r="I16" i="33"/>
  <c r="N16" i="33" s="1"/>
  <c r="O16" i="33" s="1"/>
  <c r="G16" i="35"/>
  <c r="N9" i="36"/>
  <c r="O9" i="36" s="1"/>
  <c r="K14" i="38"/>
  <c r="N13" i="47"/>
  <c r="N9" i="43"/>
  <c r="O9" i="43" s="1"/>
  <c r="J18" i="36"/>
  <c r="E14" i="38"/>
  <c r="E16" i="33"/>
  <c r="M16" i="33"/>
  <c r="N14" i="45"/>
  <c r="O14" i="45" s="1"/>
  <c r="J16" i="33"/>
  <c r="N7" i="35"/>
  <c r="O7" i="35" s="1"/>
  <c r="E18" i="36"/>
  <c r="L14" i="38"/>
  <c r="E16" i="42"/>
  <c r="N7" i="43"/>
  <c r="O7" i="43" s="1"/>
  <c r="D16" i="44"/>
  <c r="N14" i="46"/>
  <c r="O14" i="46" s="1"/>
  <c r="M16" i="43"/>
  <c r="J16" i="45"/>
  <c r="J16" i="34"/>
  <c r="D17" i="37"/>
  <c r="N9" i="34"/>
  <c r="O9" i="34" s="1"/>
  <c r="N5" i="35"/>
  <c r="O5" i="35" s="1"/>
  <c r="L16" i="45"/>
  <c r="M18" i="36"/>
  <c r="E18" i="40"/>
  <c r="L14" i="41"/>
  <c r="J16" i="35"/>
  <c r="M17" i="37"/>
  <c r="M14" i="38"/>
  <c r="N14" i="38" s="1"/>
  <c r="O14" i="38" s="1"/>
  <c r="J18" i="40"/>
  <c r="I16" i="42"/>
  <c r="L16" i="44"/>
  <c r="F18" i="36"/>
  <c r="N18" i="36" s="1"/>
  <c r="O18" i="36" s="1"/>
  <c r="H14" i="38"/>
  <c r="N15" i="37"/>
  <c r="O15" i="37" s="1"/>
  <c r="N5" i="39"/>
  <c r="O5" i="39" s="1"/>
  <c r="K18" i="40"/>
  <c r="N18" i="40" s="1"/>
  <c r="O18" i="40" s="1"/>
  <c r="E16" i="43"/>
  <c r="N16" i="43" s="1"/>
  <c r="O16" i="43" s="1"/>
  <c r="N7" i="44"/>
  <c r="O7" i="44" s="1"/>
  <c r="D16" i="45"/>
  <c r="K16" i="45"/>
  <c r="L17" i="37"/>
  <c r="M16" i="46"/>
  <c r="K13" i="47"/>
  <c r="N5" i="40"/>
  <c r="O5" i="40" s="1"/>
  <c r="M16" i="35"/>
  <c r="G18" i="36"/>
  <c r="G14" i="38"/>
  <c r="I16" i="43"/>
  <c r="H18" i="36"/>
  <c r="D16" i="34"/>
  <c r="M14" i="41"/>
  <c r="E16" i="34"/>
  <c r="N16" i="34" s="1"/>
  <c r="O16" i="34" s="1"/>
  <c r="N10" i="38"/>
  <c r="O10" i="38" s="1"/>
  <c r="K16" i="34"/>
  <c r="M18" i="40"/>
  <c r="E16" i="44"/>
  <c r="N16" i="44" s="1"/>
  <c r="O16" i="44" s="1"/>
  <c r="N7" i="45"/>
  <c r="O7" i="45" s="1"/>
  <c r="D16" i="46"/>
  <c r="N12" i="41"/>
  <c r="O12" i="41" s="1"/>
  <c r="D13" i="47"/>
  <c r="O13" i="47" s="1"/>
  <c r="P13" i="47" s="1"/>
  <c r="K17" i="39"/>
  <c r="N17" i="39" s="1"/>
  <c r="O17" i="39" s="1"/>
  <c r="N14" i="34"/>
  <c r="O14" i="34" s="1"/>
  <c r="L18" i="40"/>
  <c r="N12" i="35"/>
  <c r="O12" i="35" s="1"/>
  <c r="N11" i="37"/>
  <c r="O11" i="37" s="1"/>
  <c r="N7" i="39"/>
  <c r="O7" i="39" s="1"/>
  <c r="D14" i="41"/>
  <c r="J16" i="42"/>
  <c r="I16" i="44"/>
  <c r="N12" i="33"/>
  <c r="O12" i="33" s="1"/>
  <c r="H16" i="34"/>
  <c r="N15" i="39"/>
  <c r="O15" i="39" s="1"/>
  <c r="N9" i="42"/>
  <c r="O9" i="42" s="1"/>
  <c r="N14" i="42"/>
  <c r="O14" i="42" s="1"/>
  <c r="M16" i="44"/>
  <c r="G13" i="47"/>
  <c r="J16" i="46"/>
  <c r="L16" i="35"/>
  <c r="N5" i="37"/>
  <c r="O5" i="37" s="1"/>
  <c r="F16" i="34"/>
  <c r="N16" i="36"/>
  <c r="O16" i="36" s="1"/>
  <c r="J17" i="37"/>
  <c r="N17" i="37" s="1"/>
  <c r="O17" i="37" s="1"/>
  <c r="G17" i="39"/>
  <c r="N11" i="39"/>
  <c r="O11" i="39" s="1"/>
  <c r="N9" i="40"/>
  <c r="O9" i="40" s="1"/>
  <c r="K16" i="42"/>
  <c r="E16" i="45"/>
  <c r="N7" i="46"/>
  <c r="O7" i="46" s="1"/>
  <c r="I16" i="45"/>
  <c r="O16" i="48"/>
  <c r="P16" i="48" s="1"/>
  <c r="N16" i="42"/>
  <c r="O16" i="42" s="1"/>
  <c r="N5" i="34"/>
  <c r="O5" i="34" s="1"/>
  <c r="N7" i="37"/>
  <c r="O7" i="37" s="1"/>
  <c r="I18" i="40"/>
  <c r="I14" i="41"/>
  <c r="N5" i="33"/>
  <c r="O5" i="33" s="1"/>
  <c r="N5" i="36"/>
  <c r="O5" i="36" s="1"/>
  <c r="N7" i="34"/>
  <c r="O7" i="34" s="1"/>
  <c r="N12" i="38"/>
  <c r="O12" i="38" s="1"/>
  <c r="N9" i="35"/>
  <c r="O9" i="35" s="1"/>
  <c r="N7" i="33"/>
  <c r="O7" i="33" s="1"/>
  <c r="N5" i="45"/>
  <c r="O5" i="45" s="1"/>
  <c r="N5" i="44"/>
  <c r="O5" i="44" s="1"/>
  <c r="N5" i="43"/>
  <c r="O5" i="43" s="1"/>
  <c r="N5" i="41"/>
  <c r="O5" i="41" s="1"/>
  <c r="N5" i="46"/>
  <c r="O5" i="46" s="1"/>
  <c r="N16" i="45" l="1"/>
  <c r="O16" i="45" s="1"/>
  <c r="N16" i="46"/>
  <c r="O16" i="46" s="1"/>
  <c r="N14" i="41"/>
  <c r="O14" i="41" s="1"/>
</calcChain>
</file>

<file path=xl/sharedStrings.xml><?xml version="1.0" encoding="utf-8"?>
<sst xmlns="http://schemas.openxmlformats.org/spreadsheetml/2006/main" count="546" uniqueCount="82">
  <si>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</si>
  <si>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</si>
  <si>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</si>
  <si>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</si>
  <si>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</si>
  <si>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</si>
  <si>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</si>
  <si>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</si>
  <si>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</si>
  <si>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</si>
  <si>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</si>
  <si>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</si>
  <si>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</si>
  <si>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</si>
  <si>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</si>
  <si>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</si>
  <si>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</si>
  <si>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</si>
  <si>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</si>
  <si>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Other General Government Services</t>
  </si>
  <si>
    <t>Public Safety</t>
  </si>
  <si>
    <t>Fire Control</t>
  </si>
  <si>
    <t>Physical Environment</t>
  </si>
  <si>
    <t>Water Utility Services</t>
  </si>
  <si>
    <t>Garbage / Solid Waste Control Services</t>
  </si>
  <si>
    <t>Transportation</t>
  </si>
  <si>
    <t>Road and Street Facilities</t>
  </si>
  <si>
    <t>Culture / Recreation</t>
  </si>
  <si>
    <t>Parks and Recreation</t>
  </si>
  <si>
    <t>2009 Municipal Population:</t>
  </si>
  <si>
    <t>McIntosh Expenditures Reported by Account Code and Fund Type</t>
  </si>
  <si>
    <t>Local Fiscal Year Ended September 30, 2010</t>
  </si>
  <si>
    <t>2010 Municipal Census Population:</t>
  </si>
  <si>
    <t>Local Fiscal Year Ended September 30, 2011</t>
  </si>
  <si>
    <t>2011 Municipal Population:</t>
  </si>
  <si>
    <t>Compiled from data obtained from the Florida Department of Financial Services, Division of Accounting and Auditing, Bureau of Local Government.</t>
  </si>
  <si>
    <t>Local Fiscal Year Ended September 30, 2012</t>
  </si>
  <si>
    <t>Economic Environment</t>
  </si>
  <si>
    <t>Housing and Urban Development</t>
  </si>
  <si>
    <t>2012 Municipal Population:</t>
  </si>
  <si>
    <t>Local Fiscal Year Ended September 30, 2013</t>
  </si>
  <si>
    <t>Other Economic Environment</t>
  </si>
  <si>
    <t>2013 Municipal Population:</t>
  </si>
  <si>
    <t>Local Fiscal Year Ended September 30, 2008</t>
  </si>
  <si>
    <t>2008 Municipal Population:</t>
  </si>
  <si>
    <t>Local Fiscal Year Ended September 30, 2014</t>
  </si>
  <si>
    <t>Other General Government</t>
  </si>
  <si>
    <t>Other Public Safety</t>
  </si>
  <si>
    <t>Road / Street Facilities</t>
  </si>
  <si>
    <t>Parks / Recreation</t>
  </si>
  <si>
    <t>2014 Municipal Population:</t>
  </si>
  <si>
    <t>Local Fiscal Year Ended September 30, 2015</t>
  </si>
  <si>
    <t>Garbage / Solid Waste</t>
  </si>
  <si>
    <t>2015 Municipal Population:</t>
  </si>
  <si>
    <t>Local Fiscal Year Ended September 30, 2007</t>
  </si>
  <si>
    <t>2007 Municipal Population:</t>
  </si>
  <si>
    <t>Local Fiscal Year Ended September 30, 2016</t>
  </si>
  <si>
    <t>Water / Sewer Services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</si>
  <si>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</si>
  <si>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</si>
  <si>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</si>
  <si>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</si>
  <si>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</si>
  <si>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</si>
  <si>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</si>
  <si>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</si>
  <si>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</si>
  <si>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</si>
  <si>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</si>
  <si>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</si>
  <si>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</si>
  <si>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Legislative</t>
  </si>
  <si>
    <t>Executive</t>
  </si>
  <si>
    <t>2021 Municipal Population:</t>
  </si>
  <si>
    <t>Local Fiscal Year Ended September 30, 2022</t>
  </si>
  <si>
    <t>Cultural Services</t>
  </si>
  <si>
    <t>2022 Municipal Population:</t>
  </si>
  <si>
    <t>Local Fiscal Year Ended September 30, 2023</t>
  </si>
  <si>
    <t>Financial and Administrative</t>
  </si>
  <si>
    <t>Other Transportation Systems / Services</t>
  </si>
  <si>
    <t>Other Culture / Recreation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</si>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</sst>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9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sz val="10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8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1" fillId="0" borderId="1" xfId="0" applyFont="1" applyBorder="1" applyAlignment="1" applyProtection="1">
      <alignment vertical="center"/>
    </xf>
    <xf numFmtId="1" fontId="11" fillId="0" borderId="20" xfId="0" applyNumberFormat="1" applyFont="1" applyBorder="1" applyAlignment="1" applyProtection="1">
      <alignment horizontal="center" vertical="center"/>
    </xf>
    <xf numFmtId="0" fontId="11" fillId="0" borderId="6" xfId="0" applyFont="1" applyBorder="1" applyAlignment="1" applyProtection="1">
      <alignment vertical="center"/>
    </xf>
    <xf numFmtId="0" fontId="13" fillId="0" borderId="0" xfId="0" applyFont="1" applyAlignment="1" applyProtection="1">
      <alignment horizontal="center"/>
    </xf>
    <xf numFmtId="0" fontId="1" fillId="0" borderId="0" xfId="0" applyFont="1"/>
    <xf numFmtId="0" fontId="15" fillId="2" borderId="14" xfId="0" applyFont="1" applyFill="1" applyBorder="1" applyAlignment="1" applyProtection="1">
      <alignment horizontal="center" vertical="center"/>
    </xf>
    <xf numFmtId="0" fontId="15" fillId="2" borderId="15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/>
    <xf numFmtId="37" fontId="14" fillId="2" borderId="12" xfId="0" applyNumberFormat="1" applyFont="1" applyFill="1" applyBorder="1" applyAlignment="1" applyProtection="1">
      <alignment horizontal="center" vertical="center" wrapText="1"/>
    </xf>
    <xf numFmtId="37" fontId="14" fillId="2" borderId="13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right"/>
    </xf>
    <xf numFmtId="0" fontId="17" fillId="0" borderId="0" xfId="0" applyFont="1" applyAlignment="1" applyProtection="1">
      <alignment horizontal="center"/>
    </xf>
    <xf numFmtId="0" fontId="14" fillId="2" borderId="4" xfId="0" applyFont="1" applyFill="1" applyBorder="1" applyAlignment="1" applyProtection="1">
      <alignment vertical="center"/>
    </xf>
    <xf numFmtId="0" fontId="14" fillId="2" borderId="8" xfId="0" applyFont="1" applyFill="1" applyBorder="1" applyAlignment="1" applyProtection="1">
      <alignment vertical="center"/>
    </xf>
    <xf numFmtId="42" fontId="14" fillId="2" borderId="9" xfId="0" applyNumberFormat="1" applyFont="1" applyFill="1" applyBorder="1" applyAlignment="1" applyProtection="1">
      <alignment vertical="center"/>
    </xf>
    <xf numFmtId="42" fontId="14" fillId="2" borderId="10" xfId="0" applyNumberFormat="1" applyFont="1" applyFill="1" applyBorder="1" applyAlignment="1" applyProtection="1">
      <alignment vertical="center"/>
    </xf>
    <xf numFmtId="44" fontId="14" fillId="2" borderId="5" xfId="0" applyNumberFormat="1" applyFont="1" applyFill="1" applyBorder="1" applyAlignment="1" applyProtection="1">
      <alignment vertical="center"/>
    </xf>
    <xf numFmtId="44" fontId="17" fillId="0" borderId="0" xfId="0" applyNumberFormat="1" applyFont="1" applyProtection="1"/>
    <xf numFmtId="0" fontId="18" fillId="0" borderId="0" xfId="0" applyFont="1" applyProtection="1"/>
    <xf numFmtId="0" fontId="18" fillId="0" borderId="1" xfId="0" applyFont="1" applyBorder="1" applyAlignment="1" applyProtection="1">
      <alignment vertical="center"/>
    </xf>
    <xf numFmtId="1" fontId="18" fillId="0" borderId="20" xfId="0" applyNumberFormat="1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vertical="center"/>
    </xf>
    <xf numFmtId="42" fontId="18" fillId="0" borderId="11" xfId="0" applyNumberFormat="1" applyFont="1" applyBorder="1" applyAlignment="1" applyProtection="1">
      <alignment vertical="center"/>
    </xf>
    <xf numFmtId="44" fontId="18" fillId="0" borderId="21" xfId="0" applyNumberFormat="1" applyFont="1" applyBorder="1" applyAlignment="1" applyProtection="1">
      <alignment vertical="center"/>
    </xf>
    <xf numFmtId="43" fontId="18" fillId="0" borderId="0" xfId="0" applyNumberFormat="1" applyFont="1" applyProtection="1"/>
    <xf numFmtId="0" fontId="14" fillId="2" borderId="1" xfId="0" applyFont="1" applyFill="1" applyBorder="1" applyAlignment="1" applyProtection="1">
      <alignment vertical="center"/>
    </xf>
    <xf numFmtId="0" fontId="14" fillId="2" borderId="11" xfId="0" applyFont="1" applyFill="1" applyBorder="1" applyAlignment="1" applyProtection="1">
      <alignment vertical="center"/>
    </xf>
    <xf numFmtId="0" fontId="14" fillId="2" borderId="6" xfId="0" applyFont="1" applyFill="1" applyBorder="1" applyAlignment="1" applyProtection="1">
      <alignment vertical="center"/>
    </xf>
    <xf numFmtId="42" fontId="14" fillId="2" borderId="11" xfId="0" applyNumberFormat="1" applyFont="1" applyFill="1" applyBorder="1" applyAlignment="1" applyProtection="1">
      <alignment vertical="center"/>
    </xf>
    <xf numFmtId="42" fontId="14" fillId="2" borderId="20" xfId="0" applyNumberFormat="1" applyFont="1" applyFill="1" applyBorder="1" applyAlignment="1" applyProtection="1">
      <alignment vertical="center"/>
    </xf>
    <xf numFmtId="44" fontId="14" fillId="2" borderId="21" xfId="0" applyNumberFormat="1" applyFont="1" applyFill="1" applyBorder="1" applyAlignment="1" applyProtection="1">
      <alignment vertical="center"/>
    </xf>
    <xf numFmtId="43" fontId="17" fillId="0" borderId="0" xfId="0" applyNumberFormat="1" applyFont="1" applyProtection="1"/>
    <xf numFmtId="0" fontId="14" fillId="2" borderId="2" xfId="0" applyFont="1" applyFill="1" applyBorder="1" applyAlignment="1" applyProtection="1">
      <alignment vertical="center"/>
    </xf>
    <xf numFmtId="0" fontId="14" fillId="2" borderId="3" xfId="0" applyFont="1" applyFill="1" applyBorder="1" applyAlignment="1" applyProtection="1">
      <alignment vertical="center"/>
    </xf>
    <xf numFmtId="0" fontId="14" fillId="2" borderId="7" xfId="0" applyFont="1" applyFill="1" applyBorder="1" applyAlignment="1" applyProtection="1">
      <alignment vertical="center"/>
    </xf>
    <xf numFmtId="42" fontId="14" fillId="2" borderId="3" xfId="0" applyNumberFormat="1" applyFont="1" applyFill="1" applyBorder="1" applyAlignment="1" applyProtection="1">
      <alignment vertical="center"/>
    </xf>
    <xf numFmtId="44" fontId="14" fillId="2" borderId="16" xfId="0" applyNumberFormat="1" applyFont="1" applyFill="1" applyBorder="1" applyAlignment="1" applyProtection="1">
      <alignment vertical="center"/>
    </xf>
    <xf numFmtId="0" fontId="17" fillId="0" borderId="0" xfId="0" applyFont="1" applyProtection="1"/>
    <xf numFmtId="0" fontId="14" fillId="0" borderId="0" xfId="0" applyFont="1" applyProtection="1"/>
    <xf numFmtId="0" fontId="18" fillId="0" borderId="4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37" fontId="18" fillId="0" borderId="0" xfId="0" applyNumberFormat="1" applyFont="1" applyBorder="1" applyAlignment="1" applyProtection="1">
      <alignment vertical="center"/>
    </xf>
    <xf numFmtId="0" fontId="18" fillId="0" borderId="5" xfId="0" applyFont="1" applyBorder="1" applyAlignment="1" applyProtection="1">
      <alignment vertical="center"/>
    </xf>
    <xf numFmtId="0" fontId="18" fillId="0" borderId="17" xfId="0" applyFont="1" applyBorder="1" applyAlignment="1" applyProtection="1">
      <alignment vertical="center"/>
    </xf>
    <xf numFmtId="0" fontId="18" fillId="0" borderId="18" xfId="0" applyFont="1" applyBorder="1" applyAlignment="1" applyProtection="1">
      <alignment vertical="center"/>
    </xf>
    <xf numFmtId="37" fontId="18" fillId="0" borderId="18" xfId="0" applyNumberFormat="1" applyFont="1" applyBorder="1" applyAlignment="1" applyProtection="1">
      <alignment vertical="center"/>
    </xf>
    <xf numFmtId="41" fontId="18" fillId="0" borderId="19" xfId="0" applyNumberFormat="1" applyFont="1" applyBorder="1" applyAlignment="1" applyProtection="1">
      <alignment vertical="center"/>
    </xf>
    <xf numFmtId="37" fontId="18" fillId="0" borderId="0" xfId="0" applyNumberFormat="1" applyFont="1" applyProtection="1"/>
    <xf numFmtId="0" fontId="6" fillId="0" borderId="0" xfId="0" applyFont="1" applyAlignment="1">
      <alignment horizont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2" fillId="0" borderId="0" xfId="0" applyFont="1"/>
    <xf numFmtId="37" fontId="8" fillId="2" borderId="12" xfId="0" applyNumberFormat="1" applyFont="1" applyFill="1" applyBorder="1" applyAlignment="1">
      <alignment horizontal="center" vertical="center" wrapText="1"/>
    </xf>
    <xf numFmtId="37" fontId="8" fillId="2" borderId="1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2" borderId="4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42" fontId="2" fillId="2" borderId="9" xfId="0" applyNumberFormat="1" applyFont="1" applyFill="1" applyBorder="1" applyAlignment="1">
      <alignment vertical="center"/>
    </xf>
    <xf numFmtId="42" fontId="2" fillId="2" borderId="10" xfId="0" applyNumberFormat="1" applyFont="1" applyFill="1" applyBorder="1" applyAlignment="1">
      <alignment vertical="center"/>
    </xf>
    <xf numFmtId="44" fontId="2" fillId="2" borderId="5" xfId="0" applyNumberFormat="1" applyFont="1" applyFill="1" applyBorder="1" applyAlignment="1">
      <alignment vertical="center"/>
    </xf>
    <xf numFmtId="44" fontId="7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vertical="center"/>
    </xf>
    <xf numFmtId="1" fontId="4" fillId="0" borderId="2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42" fontId="4" fillId="0" borderId="11" xfId="0" applyNumberFormat="1" applyFont="1" applyBorder="1" applyAlignment="1">
      <alignment vertical="center"/>
    </xf>
    <xf numFmtId="44" fontId="4" fillId="0" borderId="21" xfId="0" applyNumberFormat="1" applyFont="1" applyBorder="1" applyAlignment="1">
      <alignment vertical="center"/>
    </xf>
    <xf numFmtId="43" fontId="4" fillId="0" borderId="0" xfId="0" applyNumberFormat="1" applyFont="1"/>
    <xf numFmtId="0" fontId="2" fillId="2" borderId="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2" fontId="2" fillId="2" borderId="11" xfId="0" applyNumberFormat="1" applyFont="1" applyFill="1" applyBorder="1" applyAlignment="1">
      <alignment vertical="center"/>
    </xf>
    <xf numFmtId="42" fontId="2" fillId="2" borderId="20" xfId="0" applyNumberFormat="1" applyFont="1" applyFill="1" applyBorder="1" applyAlignment="1">
      <alignment vertical="center"/>
    </xf>
    <xf numFmtId="44" fontId="2" fillId="2" borderId="21" xfId="0" applyNumberFormat="1" applyFont="1" applyFill="1" applyBorder="1" applyAlignment="1">
      <alignment vertical="center"/>
    </xf>
    <xf numFmtId="43" fontId="7" fillId="0" borderId="0" xfId="0" applyNumberFormat="1" applyFont="1"/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2" fontId="2" fillId="2" borderId="3" xfId="0" applyNumberFormat="1" applyFont="1" applyFill="1" applyBorder="1" applyAlignment="1">
      <alignment vertical="center"/>
    </xf>
    <xf numFmtId="44" fontId="2" fillId="2" borderId="16" xfId="0" applyNumberFormat="1" applyFont="1" applyFill="1" applyBorder="1" applyAlignment="1">
      <alignment vertical="center"/>
    </xf>
    <xf numFmtId="0" fontId="3" fillId="0" borderId="0" xfId="0" applyFont="1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37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7" fontId="4" fillId="0" borderId="18" xfId="0" applyNumberFormat="1" applyFont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37" fontId="4" fillId="0" borderId="0" xfId="0" applyNumberFormat="1" applyFont="1"/>
    <xf numFmtId="37" fontId="4" fillId="0" borderId="18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37" fontId="18" fillId="0" borderId="18" xfId="0" applyNumberFormat="1" applyFont="1" applyBorder="1" applyAlignment="1" applyProtection="1">
      <alignment horizontal="right" vertical="center"/>
    </xf>
    <xf numFmtId="0" fontId="18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8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2" fillId="0" borderId="28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0" fontId="12" fillId="0" borderId="29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/>
    </xf>
    <xf numFmtId="0" fontId="14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5" fillId="2" borderId="31" xfId="0" applyFont="1" applyFill="1" applyBorder="1" applyAlignment="1" applyProtection="1">
      <alignment horizontal="center" vertical="center"/>
    </xf>
    <xf numFmtId="0" fontId="15" fillId="2" borderId="8" xfId="0" applyFont="1" applyFill="1" applyBorder="1" applyAlignment="1" applyProtection="1">
      <alignment horizontal="center" vertical="center"/>
    </xf>
    <xf numFmtId="0" fontId="15" fillId="2" borderId="32" xfId="0" applyFont="1" applyFill="1" applyBorder="1" applyAlignment="1" applyProtection="1">
      <alignment horizontal="center" vertical="center"/>
    </xf>
    <xf numFmtId="37" fontId="14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0965C-25FF-46B9-9F4F-E5E823CF852E}">
  <sheetPr>
    <pageSetUpPr fitToPage="1"/>
  </sheetPr>
  <dimension ref="A1:ED20"/>
  <sheetViews>
    <sheetView tabSelected="1" workbookViewId="0">
      <selection sqref="A1:P1"/>
    </sheetView>
  </sheetViews>
  <sheetFormatPr defaultColWidth="9.77734375" defaultRowHeight="15"/>
  <cols>
    <col min="1" max="1" width="1.77734375" style="107" customWidth="1"/>
    <col min="2" max="2" width="6.77734375" style="107" customWidth="1"/>
    <col min="3" max="3" width="55.77734375" style="107" customWidth="1"/>
    <col min="4" max="5" width="16.77734375" style="135" customWidth="1"/>
    <col min="6" max="7" width="15.77734375" style="135" customWidth="1"/>
    <col min="8" max="8" width="13.77734375" style="135" customWidth="1"/>
    <col min="9" max="10" width="15.77734375" style="135" customWidth="1"/>
    <col min="11" max="14" width="13.77734375" style="135" customWidth="1"/>
    <col min="15" max="15" width="16.77734375" style="135" customWidth="1"/>
    <col min="16" max="16" width="13.77734375" style="107" customWidth="1"/>
    <col min="17" max="18" width="9.77734375" style="107"/>
  </cols>
  <sheetData>
    <row r="1" spans="1:134" ht="27.75">
      <c r="A1" s="143" t="s">
        <v>30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5"/>
      <c r="Q1" s="93"/>
      <c r="R1"/>
    </row>
    <row r="2" spans="1:134" ht="24" thickBot="1">
      <c r="A2" s="146" t="s">
        <v>77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8"/>
      <c r="Q2" s="93"/>
      <c r="R2"/>
    </row>
    <row r="3" spans="1:134" ht="18" customHeight="1">
      <c r="A3" s="149" t="s">
        <v>12</v>
      </c>
      <c r="B3" s="150"/>
      <c r="C3" s="151"/>
      <c r="D3" s="155" t="s">
        <v>6</v>
      </c>
      <c r="E3" s="156"/>
      <c r="F3" s="156"/>
      <c r="G3" s="156"/>
      <c r="H3" s="157"/>
      <c r="I3" s="155" t="s">
        <v>7</v>
      </c>
      <c r="J3" s="157"/>
      <c r="K3" s="155" t="s">
        <v>9</v>
      </c>
      <c r="L3" s="156"/>
      <c r="M3" s="157"/>
      <c r="N3" s="94"/>
      <c r="O3" s="95"/>
      <c r="P3" s="158" t="s">
        <v>68</v>
      </c>
      <c r="Q3" s="96"/>
      <c r="R3"/>
    </row>
    <row r="4" spans="1:134" ht="32.25" customHeight="1" thickBot="1">
      <c r="A4" s="152"/>
      <c r="B4" s="153"/>
      <c r="C4" s="154"/>
      <c r="D4" s="97" t="s">
        <v>0</v>
      </c>
      <c r="E4" s="97" t="s">
        <v>13</v>
      </c>
      <c r="F4" s="97" t="s">
        <v>14</v>
      </c>
      <c r="G4" s="97" t="s">
        <v>15</v>
      </c>
      <c r="H4" s="97" t="s">
        <v>1</v>
      </c>
      <c r="I4" s="97" t="s">
        <v>2</v>
      </c>
      <c r="J4" s="98" t="s">
        <v>16</v>
      </c>
      <c r="K4" s="98" t="s">
        <v>3</v>
      </c>
      <c r="L4" s="98" t="s">
        <v>4</v>
      </c>
      <c r="M4" s="98" t="s">
        <v>69</v>
      </c>
      <c r="N4" s="98" t="s">
        <v>5</v>
      </c>
      <c r="O4" s="98" t="s">
        <v>70</v>
      </c>
      <c r="P4" s="159"/>
      <c r="Q4" s="99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</row>
    <row r="5" spans="1:134" ht="15.75">
      <c r="A5" s="101" t="s">
        <v>18</v>
      </c>
      <c r="B5" s="102"/>
      <c r="C5" s="102"/>
      <c r="D5" s="103">
        <f>SUM(D6:D6)</f>
        <v>209459</v>
      </c>
      <c r="E5" s="103">
        <f>SUM(E6:E6)</f>
        <v>0</v>
      </c>
      <c r="F5" s="103">
        <f>SUM(F6:F6)</f>
        <v>0</v>
      </c>
      <c r="G5" s="103">
        <f>SUM(G6:G6)</f>
        <v>0</v>
      </c>
      <c r="H5" s="103">
        <f>SUM(H6:H6)</f>
        <v>0</v>
      </c>
      <c r="I5" s="103">
        <f>SUM(I6:I6)</f>
        <v>0</v>
      </c>
      <c r="J5" s="103">
        <f>SUM(J6:J6)</f>
        <v>0</v>
      </c>
      <c r="K5" s="103">
        <f>SUM(K6:K6)</f>
        <v>0</v>
      </c>
      <c r="L5" s="103">
        <f>SUM(L6:L6)</f>
        <v>0</v>
      </c>
      <c r="M5" s="103">
        <f>SUM(M6:M6)</f>
        <v>0</v>
      </c>
      <c r="N5" s="103">
        <f>SUM(N6:N6)</f>
        <v>0</v>
      </c>
      <c r="O5" s="104">
        <f>SUM(D5:N5)</f>
        <v>209459</v>
      </c>
      <c r="P5" s="105">
        <f>(O5/P$18)</f>
        <v>450.44946236559139</v>
      </c>
      <c r="Q5" s="106"/>
    </row>
    <row r="6" spans="1:134">
      <c r="A6" s="108"/>
      <c r="B6" s="109">
        <v>513</v>
      </c>
      <c r="C6" s="110" t="s">
        <v>78</v>
      </c>
      <c r="D6" s="111">
        <v>209459</v>
      </c>
      <c r="E6" s="111">
        <v>0</v>
      </c>
      <c r="F6" s="111">
        <v>0</v>
      </c>
      <c r="G6" s="111">
        <v>0</v>
      </c>
      <c r="H6" s="111">
        <v>0</v>
      </c>
      <c r="I6" s="111">
        <v>0</v>
      </c>
      <c r="J6" s="111">
        <v>0</v>
      </c>
      <c r="K6" s="111">
        <v>0</v>
      </c>
      <c r="L6" s="111">
        <v>0</v>
      </c>
      <c r="M6" s="111">
        <v>0</v>
      </c>
      <c r="N6" s="111">
        <v>0</v>
      </c>
      <c r="O6" s="111">
        <f t="shared" ref="O6" si="0">SUM(D6:N6)</f>
        <v>209459</v>
      </c>
      <c r="P6" s="112">
        <f>(O6/P$18)</f>
        <v>450.44946236559139</v>
      </c>
      <c r="Q6" s="113"/>
    </row>
    <row r="7" spans="1:134" ht="15.75">
      <c r="A7" s="114" t="s">
        <v>20</v>
      </c>
      <c r="B7" s="115"/>
      <c r="C7" s="116"/>
      <c r="D7" s="117">
        <f>SUM(D8:D8)</f>
        <v>30821</v>
      </c>
      <c r="E7" s="117">
        <f>SUM(E8:E8)</f>
        <v>0</v>
      </c>
      <c r="F7" s="117">
        <f>SUM(F8:F8)</f>
        <v>0</v>
      </c>
      <c r="G7" s="117">
        <f>SUM(G8:G8)</f>
        <v>0</v>
      </c>
      <c r="H7" s="117">
        <f>SUM(H8:H8)</f>
        <v>0</v>
      </c>
      <c r="I7" s="117">
        <f>SUM(I8:I8)</f>
        <v>0</v>
      </c>
      <c r="J7" s="117">
        <f>SUM(J8:J8)</f>
        <v>0</v>
      </c>
      <c r="K7" s="117">
        <f>SUM(K8:K8)</f>
        <v>0</v>
      </c>
      <c r="L7" s="117">
        <f>SUM(L8:L8)</f>
        <v>0</v>
      </c>
      <c r="M7" s="117">
        <f>SUM(M8:M8)</f>
        <v>0</v>
      </c>
      <c r="N7" s="117">
        <f>SUM(N8:N8)</f>
        <v>0</v>
      </c>
      <c r="O7" s="118">
        <f>SUM(D7:N7)</f>
        <v>30821</v>
      </c>
      <c r="P7" s="119">
        <f>(O7/P$18)</f>
        <v>66.281720430107526</v>
      </c>
      <c r="Q7" s="120"/>
    </row>
    <row r="8" spans="1:134">
      <c r="A8" s="108"/>
      <c r="B8" s="109">
        <v>522</v>
      </c>
      <c r="C8" s="110" t="s">
        <v>21</v>
      </c>
      <c r="D8" s="111">
        <v>30821</v>
      </c>
      <c r="E8" s="111">
        <v>0</v>
      </c>
      <c r="F8" s="111">
        <v>0</v>
      </c>
      <c r="G8" s="111">
        <v>0</v>
      </c>
      <c r="H8" s="111">
        <v>0</v>
      </c>
      <c r="I8" s="111">
        <v>0</v>
      </c>
      <c r="J8" s="111">
        <v>0</v>
      </c>
      <c r="K8" s="111">
        <v>0</v>
      </c>
      <c r="L8" s="111">
        <v>0</v>
      </c>
      <c r="M8" s="111">
        <v>0</v>
      </c>
      <c r="N8" s="111">
        <v>0</v>
      </c>
      <c r="O8" s="111">
        <f t="shared" ref="O8" si="1">SUM(D8:N8)</f>
        <v>30821</v>
      </c>
      <c r="P8" s="112">
        <f>(O8/P$18)</f>
        <v>66.281720430107526</v>
      </c>
      <c r="Q8" s="113"/>
    </row>
    <row r="9" spans="1:134" ht="15.75">
      <c r="A9" s="114" t="s">
        <v>22</v>
      </c>
      <c r="B9" s="115"/>
      <c r="C9" s="116"/>
      <c r="D9" s="117">
        <f>SUM(D10:D11)</f>
        <v>127808</v>
      </c>
      <c r="E9" s="117">
        <f>SUM(E10:E11)</f>
        <v>0</v>
      </c>
      <c r="F9" s="117">
        <f>SUM(F10:F11)</f>
        <v>0</v>
      </c>
      <c r="G9" s="117">
        <f>SUM(G10:G11)</f>
        <v>0</v>
      </c>
      <c r="H9" s="117">
        <f>SUM(H10:H11)</f>
        <v>0</v>
      </c>
      <c r="I9" s="117">
        <f>SUM(I10:I11)</f>
        <v>0</v>
      </c>
      <c r="J9" s="117">
        <f>SUM(J10:J11)</f>
        <v>0</v>
      </c>
      <c r="K9" s="117">
        <f>SUM(K10:K11)</f>
        <v>0</v>
      </c>
      <c r="L9" s="117">
        <f>SUM(L10:L11)</f>
        <v>0</v>
      </c>
      <c r="M9" s="117">
        <f>SUM(M10:M11)</f>
        <v>0</v>
      </c>
      <c r="N9" s="117">
        <f>SUM(N10:N11)</f>
        <v>0</v>
      </c>
      <c r="O9" s="118">
        <f>SUM(D9:N9)</f>
        <v>127808</v>
      </c>
      <c r="P9" s="119">
        <f>(O9/P$18)</f>
        <v>274.85591397849464</v>
      </c>
      <c r="Q9" s="120"/>
    </row>
    <row r="10" spans="1:134">
      <c r="A10" s="108"/>
      <c r="B10" s="109">
        <v>533</v>
      </c>
      <c r="C10" s="110" t="s">
        <v>23</v>
      </c>
      <c r="D10" s="111">
        <v>83408</v>
      </c>
      <c r="E10" s="111">
        <v>0</v>
      </c>
      <c r="F10" s="111">
        <v>0</v>
      </c>
      <c r="G10" s="111">
        <v>0</v>
      </c>
      <c r="H10" s="111">
        <v>0</v>
      </c>
      <c r="I10" s="111">
        <v>0</v>
      </c>
      <c r="J10" s="111">
        <v>0</v>
      </c>
      <c r="K10" s="111">
        <v>0</v>
      </c>
      <c r="L10" s="111">
        <v>0</v>
      </c>
      <c r="M10" s="111">
        <v>0</v>
      </c>
      <c r="N10" s="111">
        <v>0</v>
      </c>
      <c r="O10" s="111">
        <f t="shared" ref="O10:O15" si="2">SUM(D10:N10)</f>
        <v>83408</v>
      </c>
      <c r="P10" s="112">
        <f>(O10/P$18)</f>
        <v>179.37204301075269</v>
      </c>
      <c r="Q10" s="113"/>
    </row>
    <row r="11" spans="1:134">
      <c r="A11" s="108"/>
      <c r="B11" s="109">
        <v>534</v>
      </c>
      <c r="C11" s="110" t="s">
        <v>24</v>
      </c>
      <c r="D11" s="111">
        <v>44400</v>
      </c>
      <c r="E11" s="111">
        <v>0</v>
      </c>
      <c r="F11" s="111">
        <v>0</v>
      </c>
      <c r="G11" s="111">
        <v>0</v>
      </c>
      <c r="H11" s="111">
        <v>0</v>
      </c>
      <c r="I11" s="111">
        <v>0</v>
      </c>
      <c r="J11" s="111">
        <v>0</v>
      </c>
      <c r="K11" s="111">
        <v>0</v>
      </c>
      <c r="L11" s="111">
        <v>0</v>
      </c>
      <c r="M11" s="111">
        <v>0</v>
      </c>
      <c r="N11" s="111">
        <v>0</v>
      </c>
      <c r="O11" s="111">
        <f t="shared" si="2"/>
        <v>44400</v>
      </c>
      <c r="P11" s="112">
        <f>(O11/P$18)</f>
        <v>95.483870967741936</v>
      </c>
      <c r="Q11" s="113"/>
    </row>
    <row r="12" spans="1:134" ht="15.75">
      <c r="A12" s="114" t="s">
        <v>25</v>
      </c>
      <c r="B12" s="115"/>
      <c r="C12" s="116"/>
      <c r="D12" s="117">
        <f>SUM(D13:D13)</f>
        <v>101844</v>
      </c>
      <c r="E12" s="117">
        <f>SUM(E13:E13)</f>
        <v>0</v>
      </c>
      <c r="F12" s="117">
        <f>SUM(F13:F13)</f>
        <v>0</v>
      </c>
      <c r="G12" s="117">
        <f>SUM(G13:G13)</f>
        <v>0</v>
      </c>
      <c r="H12" s="117">
        <f>SUM(H13:H13)</f>
        <v>0</v>
      </c>
      <c r="I12" s="117">
        <f>SUM(I13:I13)</f>
        <v>0</v>
      </c>
      <c r="J12" s="117">
        <f>SUM(J13:J13)</f>
        <v>0</v>
      </c>
      <c r="K12" s="117">
        <f>SUM(K13:K13)</f>
        <v>0</v>
      </c>
      <c r="L12" s="117">
        <f>SUM(L13:L13)</f>
        <v>0</v>
      </c>
      <c r="M12" s="117">
        <f>SUM(M13:M13)</f>
        <v>0</v>
      </c>
      <c r="N12" s="117">
        <f>SUM(N13:N13)</f>
        <v>0</v>
      </c>
      <c r="O12" s="117">
        <f t="shared" si="2"/>
        <v>101844</v>
      </c>
      <c r="P12" s="119">
        <f>(O12/P$18)</f>
        <v>219.01935483870969</v>
      </c>
      <c r="Q12" s="120"/>
    </row>
    <row r="13" spans="1:134">
      <c r="A13" s="108"/>
      <c r="B13" s="109">
        <v>549</v>
      </c>
      <c r="C13" s="110" t="s">
        <v>79</v>
      </c>
      <c r="D13" s="111">
        <v>101844</v>
      </c>
      <c r="E13" s="111">
        <v>0</v>
      </c>
      <c r="F13" s="111">
        <v>0</v>
      </c>
      <c r="G13" s="111">
        <v>0</v>
      </c>
      <c r="H13" s="111">
        <v>0</v>
      </c>
      <c r="I13" s="111">
        <v>0</v>
      </c>
      <c r="J13" s="111">
        <v>0</v>
      </c>
      <c r="K13" s="111">
        <v>0</v>
      </c>
      <c r="L13" s="111">
        <v>0</v>
      </c>
      <c r="M13" s="111">
        <v>0</v>
      </c>
      <c r="N13" s="111">
        <v>0</v>
      </c>
      <c r="O13" s="111">
        <f t="shared" si="2"/>
        <v>101844</v>
      </c>
      <c r="P13" s="112">
        <f>(O13/P$18)</f>
        <v>219.01935483870969</v>
      </c>
      <c r="Q13" s="113"/>
    </row>
    <row r="14" spans="1:134" ht="15.75">
      <c r="A14" s="114" t="s">
        <v>27</v>
      </c>
      <c r="B14" s="115"/>
      <c r="C14" s="116"/>
      <c r="D14" s="117">
        <f>SUM(D15:D15)</f>
        <v>1117</v>
      </c>
      <c r="E14" s="117">
        <f>SUM(E15:E15)</f>
        <v>0</v>
      </c>
      <c r="F14" s="117">
        <f>SUM(F15:F15)</f>
        <v>0</v>
      </c>
      <c r="G14" s="117">
        <f>SUM(G15:G15)</f>
        <v>0</v>
      </c>
      <c r="H14" s="117">
        <f>SUM(H15:H15)</f>
        <v>0</v>
      </c>
      <c r="I14" s="117">
        <f>SUM(I15:I15)</f>
        <v>0</v>
      </c>
      <c r="J14" s="117">
        <f>SUM(J15:J15)</f>
        <v>0</v>
      </c>
      <c r="K14" s="117">
        <f>SUM(K15:K15)</f>
        <v>0</v>
      </c>
      <c r="L14" s="117">
        <f>SUM(L15:L15)</f>
        <v>0</v>
      </c>
      <c r="M14" s="117">
        <f>SUM(M15:M15)</f>
        <v>0</v>
      </c>
      <c r="N14" s="117">
        <f>SUM(N15:N15)</f>
        <v>0</v>
      </c>
      <c r="O14" s="117">
        <f>SUM(D14:N14)</f>
        <v>1117</v>
      </c>
      <c r="P14" s="119">
        <f>(O14/P$18)</f>
        <v>2.4021505376344088</v>
      </c>
      <c r="Q14" s="113"/>
    </row>
    <row r="15" spans="1:134" ht="15.75" thickBot="1">
      <c r="A15" s="108"/>
      <c r="B15" s="109">
        <v>579</v>
      </c>
      <c r="C15" s="110" t="s">
        <v>80</v>
      </c>
      <c r="D15" s="111">
        <v>1117</v>
      </c>
      <c r="E15" s="111">
        <v>0</v>
      </c>
      <c r="F15" s="111">
        <v>0</v>
      </c>
      <c r="G15" s="111">
        <v>0</v>
      </c>
      <c r="H15" s="111">
        <v>0</v>
      </c>
      <c r="I15" s="111">
        <v>0</v>
      </c>
      <c r="J15" s="111">
        <v>0</v>
      </c>
      <c r="K15" s="111">
        <v>0</v>
      </c>
      <c r="L15" s="111">
        <v>0</v>
      </c>
      <c r="M15" s="111">
        <v>0</v>
      </c>
      <c r="N15" s="111">
        <v>0</v>
      </c>
      <c r="O15" s="111">
        <f t="shared" si="2"/>
        <v>1117</v>
      </c>
      <c r="P15" s="112">
        <f>(O15/P$18)</f>
        <v>2.4021505376344088</v>
      </c>
      <c r="Q15" s="113"/>
    </row>
    <row r="16" spans="1:134" ht="16.5" thickBot="1">
      <c r="A16" s="121" t="s">
        <v>10</v>
      </c>
      <c r="B16" s="122"/>
      <c r="C16" s="123"/>
      <c r="D16" s="124">
        <f>SUM(D5,D7,D9,D12,D14)</f>
        <v>471049</v>
      </c>
      <c r="E16" s="124">
        <f t="shared" ref="E16:N16" si="3">SUM(E5,E7,E9,E12,E14)</f>
        <v>0</v>
      </c>
      <c r="F16" s="124">
        <f t="shared" si="3"/>
        <v>0</v>
      </c>
      <c r="G16" s="124">
        <f t="shared" si="3"/>
        <v>0</v>
      </c>
      <c r="H16" s="124">
        <f t="shared" si="3"/>
        <v>0</v>
      </c>
      <c r="I16" s="124">
        <f t="shared" si="3"/>
        <v>0</v>
      </c>
      <c r="J16" s="124">
        <f t="shared" si="3"/>
        <v>0</v>
      </c>
      <c r="K16" s="124">
        <f t="shared" si="3"/>
        <v>0</v>
      </c>
      <c r="L16" s="124">
        <f t="shared" si="3"/>
        <v>0</v>
      </c>
      <c r="M16" s="124">
        <f t="shared" si="3"/>
        <v>0</v>
      </c>
      <c r="N16" s="124">
        <f t="shared" si="3"/>
        <v>0</v>
      </c>
      <c r="O16" s="124">
        <f>SUM(D16:N16)</f>
        <v>471049</v>
      </c>
      <c r="P16" s="125">
        <f>(O16/P$18)</f>
        <v>1013.0086021505376</v>
      </c>
      <c r="Q16" s="106"/>
      <c r="R16" s="12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96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96"/>
      <c r="BB16" s="96"/>
      <c r="BC16" s="96"/>
      <c r="BD16" s="96"/>
      <c r="BE16" s="96"/>
      <c r="BF16" s="96"/>
      <c r="BG16" s="96"/>
      <c r="BH16" s="96"/>
      <c r="BI16" s="96"/>
      <c r="BJ16" s="96"/>
      <c r="BK16" s="96"/>
      <c r="BL16" s="96"/>
      <c r="BM16" s="96"/>
      <c r="BN16" s="96"/>
      <c r="BO16" s="96"/>
      <c r="BP16" s="96"/>
      <c r="BQ16" s="96"/>
      <c r="BR16" s="96"/>
      <c r="BS16" s="96"/>
      <c r="BT16" s="96"/>
      <c r="BU16" s="96"/>
      <c r="BV16" s="96"/>
      <c r="BW16" s="96"/>
      <c r="BX16" s="96"/>
      <c r="BY16" s="96"/>
      <c r="BZ16" s="96"/>
      <c r="CA16" s="96"/>
      <c r="CB16" s="96"/>
      <c r="CC16" s="96"/>
      <c r="CD16" s="96"/>
      <c r="CE16" s="96"/>
      <c r="CF16" s="96"/>
      <c r="CG16" s="96"/>
      <c r="CH16" s="96"/>
      <c r="CI16" s="96"/>
      <c r="CJ16" s="96"/>
      <c r="CK16" s="96"/>
      <c r="CL16" s="96"/>
      <c r="CM16" s="96"/>
      <c r="CN16" s="96"/>
      <c r="CO16" s="96"/>
      <c r="CP16" s="96"/>
      <c r="CQ16" s="96"/>
      <c r="CR16" s="96"/>
      <c r="CS16" s="96"/>
      <c r="CT16" s="96"/>
      <c r="CU16" s="96"/>
      <c r="CV16" s="96"/>
      <c r="CW16" s="96"/>
      <c r="CX16" s="96"/>
      <c r="CY16" s="96"/>
      <c r="CZ16" s="96"/>
      <c r="DA16" s="96"/>
      <c r="DB16" s="96"/>
      <c r="DC16" s="96"/>
      <c r="DD16" s="96"/>
      <c r="DE16" s="96"/>
      <c r="DF16" s="96"/>
      <c r="DG16" s="96"/>
      <c r="DH16" s="96"/>
      <c r="DI16" s="96"/>
      <c r="DJ16" s="96"/>
      <c r="DK16" s="96"/>
      <c r="DL16" s="96"/>
      <c r="DM16" s="96"/>
      <c r="DN16" s="96"/>
      <c r="DO16" s="96"/>
      <c r="DP16" s="96"/>
    </row>
    <row r="17" spans="1:16">
      <c r="A17" s="127"/>
      <c r="B17" s="128"/>
      <c r="C17" s="128"/>
      <c r="D17" s="129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30"/>
    </row>
    <row r="18" spans="1:16">
      <c r="A18" s="131"/>
      <c r="B18" s="132"/>
      <c r="C18" s="132"/>
      <c r="D18" s="133"/>
      <c r="E18" s="133"/>
      <c r="F18" s="133"/>
      <c r="G18" s="133"/>
      <c r="H18" s="133"/>
      <c r="I18" s="133"/>
      <c r="J18" s="133"/>
      <c r="K18" s="133"/>
      <c r="L18" s="133"/>
      <c r="M18" s="136" t="s">
        <v>81</v>
      </c>
      <c r="N18" s="136"/>
      <c r="O18" s="136"/>
      <c r="P18" s="134">
        <v>465</v>
      </c>
    </row>
    <row r="19" spans="1:16">
      <c r="A19" s="137"/>
      <c r="B19" s="138"/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9"/>
    </row>
    <row r="20" spans="1:16" ht="15.75" customHeight="1" thickBot="1">
      <c r="A20" s="140" t="s">
        <v>35</v>
      </c>
      <c r="B20" s="141"/>
      <c r="C20" s="141"/>
      <c r="D20" s="141"/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2"/>
    </row>
  </sheetData>
  <mergeCells count="10">
    <mergeCell ref="M18:O18"/>
    <mergeCell ref="A19:P19"/>
    <mergeCell ref="A20:P2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20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3" t="s">
        <v>30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5"/>
      <c r="Q1" s="7"/>
      <c r="R1"/>
    </row>
    <row r="2" spans="1:134" ht="24" thickBot="1">
      <c r="A2" s="166" t="s">
        <v>74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8"/>
      <c r="Q2" s="7"/>
      <c r="R2"/>
    </row>
    <row r="3" spans="1:134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1"/>
      <c r="M3" s="172"/>
      <c r="N3" s="33"/>
      <c r="O3" s="34"/>
      <c r="P3" s="173" t="s">
        <v>68</v>
      </c>
      <c r="Q3" s="11"/>
      <c r="R3"/>
    </row>
    <row r="4" spans="1:134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69</v>
      </c>
      <c r="N4" s="32" t="s">
        <v>5</v>
      </c>
      <c r="O4" s="32" t="s">
        <v>70</v>
      </c>
      <c r="P4" s="159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SUM(D6:D6)</f>
        <v>187947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187947</v>
      </c>
      <c r="P5" s="30">
        <f t="shared" ref="P5:P16" si="1">(O5/P$18)</f>
        <v>404.18709677419355</v>
      </c>
      <c r="Q5" s="6"/>
    </row>
    <row r="6" spans="1:134">
      <c r="A6" s="12"/>
      <c r="B6" s="42">
        <v>519</v>
      </c>
      <c r="C6" s="19" t="s">
        <v>19</v>
      </c>
      <c r="D6" s="43">
        <v>187947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ref="O6" si="2">SUM(D6:N6)</f>
        <v>187947</v>
      </c>
      <c r="P6" s="44">
        <f t="shared" si="1"/>
        <v>404.18709677419355</v>
      </c>
      <c r="Q6" s="9"/>
    </row>
    <row r="7" spans="1:134" ht="15.75">
      <c r="A7" s="26" t="s">
        <v>20</v>
      </c>
      <c r="B7" s="27"/>
      <c r="C7" s="28"/>
      <c r="D7" s="29">
        <f t="shared" ref="D7:N7" si="3">SUM(D8:D8)</f>
        <v>28412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0</v>
      </c>
      <c r="J7" s="29">
        <f t="shared" si="3"/>
        <v>0</v>
      </c>
      <c r="K7" s="29">
        <f t="shared" si="3"/>
        <v>0</v>
      </c>
      <c r="L7" s="29">
        <f t="shared" si="3"/>
        <v>0</v>
      </c>
      <c r="M7" s="29">
        <f t="shared" si="3"/>
        <v>0</v>
      </c>
      <c r="N7" s="29">
        <f t="shared" si="3"/>
        <v>0</v>
      </c>
      <c r="O7" s="40">
        <f>SUM(D7:N7)</f>
        <v>28412</v>
      </c>
      <c r="P7" s="41">
        <f t="shared" si="1"/>
        <v>61.101075268817205</v>
      </c>
      <c r="Q7" s="10"/>
    </row>
    <row r="8" spans="1:134">
      <c r="A8" s="12"/>
      <c r="B8" s="42">
        <v>522</v>
      </c>
      <c r="C8" s="19" t="s">
        <v>21</v>
      </c>
      <c r="D8" s="43">
        <v>28412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ref="O8" si="4">SUM(D8:N8)</f>
        <v>28412</v>
      </c>
      <c r="P8" s="44">
        <f t="shared" si="1"/>
        <v>61.101075268817205</v>
      </c>
      <c r="Q8" s="9"/>
    </row>
    <row r="9" spans="1:134" ht="15.75">
      <c r="A9" s="26" t="s">
        <v>22</v>
      </c>
      <c r="B9" s="27"/>
      <c r="C9" s="28"/>
      <c r="D9" s="29">
        <f t="shared" ref="D9:N9" si="5">SUM(D10:D11)</f>
        <v>130820</v>
      </c>
      <c r="E9" s="29">
        <f t="shared" si="5"/>
        <v>0</v>
      </c>
      <c r="F9" s="29">
        <f t="shared" si="5"/>
        <v>0</v>
      </c>
      <c r="G9" s="29">
        <f t="shared" si="5"/>
        <v>0</v>
      </c>
      <c r="H9" s="29">
        <f t="shared" si="5"/>
        <v>0</v>
      </c>
      <c r="I9" s="29">
        <f t="shared" si="5"/>
        <v>0</v>
      </c>
      <c r="J9" s="29">
        <f t="shared" si="5"/>
        <v>0</v>
      </c>
      <c r="K9" s="29">
        <f t="shared" si="5"/>
        <v>0</v>
      </c>
      <c r="L9" s="29">
        <f t="shared" si="5"/>
        <v>0</v>
      </c>
      <c r="M9" s="29">
        <f t="shared" si="5"/>
        <v>0</v>
      </c>
      <c r="N9" s="29">
        <f t="shared" si="5"/>
        <v>0</v>
      </c>
      <c r="O9" s="40">
        <f>SUM(D9:N9)</f>
        <v>130820</v>
      </c>
      <c r="P9" s="41">
        <f t="shared" si="1"/>
        <v>281.33333333333331</v>
      </c>
      <c r="Q9" s="10"/>
    </row>
    <row r="10" spans="1:134">
      <c r="A10" s="12"/>
      <c r="B10" s="42">
        <v>533</v>
      </c>
      <c r="C10" s="19" t="s">
        <v>23</v>
      </c>
      <c r="D10" s="43">
        <v>91033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ref="O10:O15" si="6">SUM(D10:N10)</f>
        <v>91033</v>
      </c>
      <c r="P10" s="44">
        <f t="shared" si="1"/>
        <v>195.76989247311829</v>
      </c>
      <c r="Q10" s="9"/>
    </row>
    <row r="11" spans="1:134">
      <c r="A11" s="12"/>
      <c r="B11" s="42">
        <v>534</v>
      </c>
      <c r="C11" s="19" t="s">
        <v>24</v>
      </c>
      <c r="D11" s="43">
        <v>39787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6"/>
        <v>39787</v>
      </c>
      <c r="P11" s="44">
        <f t="shared" si="1"/>
        <v>85.563440860215053</v>
      </c>
      <c r="Q11" s="9"/>
    </row>
    <row r="12" spans="1:134" ht="15.75">
      <c r="A12" s="26" t="s">
        <v>25</v>
      </c>
      <c r="B12" s="27"/>
      <c r="C12" s="28"/>
      <c r="D12" s="29">
        <f t="shared" ref="D12:N12" si="7">SUM(D13:D13)</f>
        <v>96527</v>
      </c>
      <c r="E12" s="29">
        <f t="shared" si="7"/>
        <v>0</v>
      </c>
      <c r="F12" s="29">
        <f t="shared" si="7"/>
        <v>0</v>
      </c>
      <c r="G12" s="29">
        <f t="shared" si="7"/>
        <v>0</v>
      </c>
      <c r="H12" s="29">
        <f t="shared" si="7"/>
        <v>0</v>
      </c>
      <c r="I12" s="29">
        <f t="shared" si="7"/>
        <v>0</v>
      </c>
      <c r="J12" s="29">
        <f t="shared" si="7"/>
        <v>0</v>
      </c>
      <c r="K12" s="29">
        <f t="shared" si="7"/>
        <v>0</v>
      </c>
      <c r="L12" s="29">
        <f t="shared" si="7"/>
        <v>0</v>
      </c>
      <c r="M12" s="29">
        <f t="shared" si="7"/>
        <v>0</v>
      </c>
      <c r="N12" s="29">
        <f t="shared" si="7"/>
        <v>0</v>
      </c>
      <c r="O12" s="29">
        <f t="shared" si="6"/>
        <v>96527</v>
      </c>
      <c r="P12" s="41">
        <f t="shared" si="1"/>
        <v>207.58494623655915</v>
      </c>
      <c r="Q12" s="10"/>
    </row>
    <row r="13" spans="1:134">
      <c r="A13" s="12"/>
      <c r="B13" s="42">
        <v>541</v>
      </c>
      <c r="C13" s="19" t="s">
        <v>26</v>
      </c>
      <c r="D13" s="43">
        <v>96527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si="6"/>
        <v>96527</v>
      </c>
      <c r="P13" s="44">
        <f t="shared" si="1"/>
        <v>207.58494623655915</v>
      </c>
      <c r="Q13" s="9"/>
    </row>
    <row r="14" spans="1:134" ht="15.75">
      <c r="A14" s="26" t="s">
        <v>27</v>
      </c>
      <c r="B14" s="27"/>
      <c r="C14" s="28"/>
      <c r="D14" s="29">
        <f t="shared" ref="D14:N14" si="8">SUM(D15:D15)</f>
        <v>93</v>
      </c>
      <c r="E14" s="29">
        <f t="shared" si="8"/>
        <v>0</v>
      </c>
      <c r="F14" s="29">
        <f t="shared" si="8"/>
        <v>0</v>
      </c>
      <c r="G14" s="29">
        <f t="shared" si="8"/>
        <v>0</v>
      </c>
      <c r="H14" s="29">
        <f t="shared" si="8"/>
        <v>0</v>
      </c>
      <c r="I14" s="29">
        <f t="shared" si="8"/>
        <v>0</v>
      </c>
      <c r="J14" s="29">
        <f t="shared" si="8"/>
        <v>0</v>
      </c>
      <c r="K14" s="29">
        <f t="shared" si="8"/>
        <v>0</v>
      </c>
      <c r="L14" s="29">
        <f t="shared" si="8"/>
        <v>0</v>
      </c>
      <c r="M14" s="29">
        <f t="shared" si="8"/>
        <v>0</v>
      </c>
      <c r="N14" s="29">
        <f t="shared" si="8"/>
        <v>0</v>
      </c>
      <c r="O14" s="29">
        <f>SUM(D14:N14)</f>
        <v>93</v>
      </c>
      <c r="P14" s="41">
        <f t="shared" si="1"/>
        <v>0.2</v>
      </c>
      <c r="Q14" s="9"/>
    </row>
    <row r="15" spans="1:134" ht="15.75" thickBot="1">
      <c r="A15" s="12"/>
      <c r="B15" s="42">
        <v>573</v>
      </c>
      <c r="C15" s="19" t="s">
        <v>75</v>
      </c>
      <c r="D15" s="43">
        <v>93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6"/>
        <v>93</v>
      </c>
      <c r="P15" s="44">
        <f t="shared" si="1"/>
        <v>0.2</v>
      </c>
      <c r="Q15" s="9"/>
    </row>
    <row r="16" spans="1:134" ht="16.5" thickBot="1">
      <c r="A16" s="13" t="s">
        <v>10</v>
      </c>
      <c r="B16" s="21"/>
      <c r="C16" s="20"/>
      <c r="D16" s="14">
        <f>SUM(D5,D7,D9,D12,D14)</f>
        <v>443799</v>
      </c>
      <c r="E16" s="14">
        <f t="shared" ref="E16:N16" si="9">SUM(E5,E7,E9,E12,E14)</f>
        <v>0</v>
      </c>
      <c r="F16" s="14">
        <f t="shared" si="9"/>
        <v>0</v>
      </c>
      <c r="G16" s="14">
        <f t="shared" si="9"/>
        <v>0</v>
      </c>
      <c r="H16" s="14">
        <f t="shared" si="9"/>
        <v>0</v>
      </c>
      <c r="I16" s="14">
        <f t="shared" si="9"/>
        <v>0</v>
      </c>
      <c r="J16" s="14">
        <f t="shared" si="9"/>
        <v>0</v>
      </c>
      <c r="K16" s="14">
        <f t="shared" si="9"/>
        <v>0</v>
      </c>
      <c r="L16" s="14">
        <f t="shared" si="9"/>
        <v>0</v>
      </c>
      <c r="M16" s="14">
        <f t="shared" si="9"/>
        <v>0</v>
      </c>
      <c r="N16" s="14">
        <f t="shared" si="9"/>
        <v>0</v>
      </c>
      <c r="O16" s="14">
        <f>SUM(D16:N16)</f>
        <v>443799</v>
      </c>
      <c r="P16" s="35">
        <f t="shared" si="1"/>
        <v>954.4064516129032</v>
      </c>
      <c r="Q16" s="6"/>
      <c r="R16" s="2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</row>
    <row r="17" spans="1:16">
      <c r="A17" s="15"/>
      <c r="B17" s="17"/>
      <c r="C17" s="17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8"/>
    </row>
    <row r="18" spans="1:16">
      <c r="A18" s="36"/>
      <c r="B18" s="37"/>
      <c r="C18" s="37"/>
      <c r="D18" s="38"/>
      <c r="E18" s="38"/>
      <c r="F18" s="38"/>
      <c r="G18" s="38"/>
      <c r="H18" s="38"/>
      <c r="I18" s="38"/>
      <c r="J18" s="38"/>
      <c r="K18" s="38"/>
      <c r="L18" s="38"/>
      <c r="M18" s="160" t="s">
        <v>76</v>
      </c>
      <c r="N18" s="160"/>
      <c r="O18" s="160"/>
      <c r="P18" s="39">
        <v>465</v>
      </c>
    </row>
    <row r="19" spans="1:16">
      <c r="A19" s="161"/>
      <c r="B19" s="138"/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9"/>
    </row>
    <row r="20" spans="1:16" ht="15.75" customHeight="1" thickBot="1">
      <c r="A20" s="162" t="s">
        <v>35</v>
      </c>
      <c r="B20" s="141"/>
      <c r="C20" s="141"/>
      <c r="D20" s="141"/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2"/>
    </row>
  </sheetData>
  <mergeCells count="10">
    <mergeCell ref="M18:O18"/>
    <mergeCell ref="A19:P19"/>
    <mergeCell ref="A20:P2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17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3" t="s">
        <v>30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5"/>
      <c r="Q1" s="7"/>
      <c r="R1"/>
    </row>
    <row r="2" spans="1:134" ht="24" thickBot="1">
      <c r="A2" s="166" t="s">
        <v>67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8"/>
      <c r="Q2" s="7"/>
      <c r="R2"/>
    </row>
    <row r="3" spans="1:134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1"/>
      <c r="M3" s="172"/>
      <c r="N3" s="33"/>
      <c r="O3" s="34"/>
      <c r="P3" s="173" t="s">
        <v>68</v>
      </c>
      <c r="Q3" s="11"/>
      <c r="R3"/>
    </row>
    <row r="4" spans="1:134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69</v>
      </c>
      <c r="N4" s="32" t="s">
        <v>5</v>
      </c>
      <c r="O4" s="32" t="s">
        <v>70</v>
      </c>
      <c r="P4" s="159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SUM(D6:D8)</f>
        <v>191772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 t="shared" ref="O5:O13" si="1">SUM(D5:N5)</f>
        <v>191772</v>
      </c>
      <c r="P5" s="30">
        <f t="shared" ref="P5:P13" si="2">(O5/P$15)</f>
        <v>415.09090909090907</v>
      </c>
      <c r="Q5" s="6"/>
    </row>
    <row r="6" spans="1:134">
      <c r="A6" s="12"/>
      <c r="B6" s="42">
        <v>511</v>
      </c>
      <c r="C6" s="19" t="s">
        <v>71</v>
      </c>
      <c r="D6" s="43">
        <v>109095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si="1"/>
        <v>109095</v>
      </c>
      <c r="P6" s="44">
        <f t="shared" si="2"/>
        <v>236.13636363636363</v>
      </c>
      <c r="Q6" s="9"/>
    </row>
    <row r="7" spans="1:134">
      <c r="A7" s="12"/>
      <c r="B7" s="42">
        <v>512</v>
      </c>
      <c r="C7" s="19" t="s">
        <v>72</v>
      </c>
      <c r="D7" s="43">
        <v>17503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si="1"/>
        <v>17503</v>
      </c>
      <c r="P7" s="44">
        <f t="shared" si="2"/>
        <v>37.885281385281388</v>
      </c>
      <c r="Q7" s="9"/>
    </row>
    <row r="8" spans="1:134">
      <c r="A8" s="12"/>
      <c r="B8" s="42">
        <v>519</v>
      </c>
      <c r="C8" s="19" t="s">
        <v>19</v>
      </c>
      <c r="D8" s="43">
        <v>65174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1"/>
        <v>65174</v>
      </c>
      <c r="P8" s="44">
        <f t="shared" si="2"/>
        <v>141.06926406926408</v>
      </c>
      <c r="Q8" s="9"/>
    </row>
    <row r="9" spans="1:134" ht="15.75">
      <c r="A9" s="26" t="s">
        <v>22</v>
      </c>
      <c r="B9" s="27"/>
      <c r="C9" s="28"/>
      <c r="D9" s="29">
        <f t="shared" ref="D9:N9" si="3">SUM(D10:D10)</f>
        <v>158737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29">
        <f t="shared" si="3"/>
        <v>0</v>
      </c>
      <c r="O9" s="40">
        <f t="shared" si="1"/>
        <v>158737</v>
      </c>
      <c r="P9" s="41">
        <f t="shared" si="2"/>
        <v>343.58658008658011</v>
      </c>
      <c r="Q9" s="10"/>
    </row>
    <row r="10" spans="1:134">
      <c r="A10" s="12"/>
      <c r="B10" s="42">
        <v>533</v>
      </c>
      <c r="C10" s="19" t="s">
        <v>23</v>
      </c>
      <c r="D10" s="43">
        <v>158737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1"/>
        <v>158737</v>
      </c>
      <c r="P10" s="44">
        <f t="shared" si="2"/>
        <v>343.58658008658011</v>
      </c>
      <c r="Q10" s="9"/>
    </row>
    <row r="11" spans="1:134" ht="15.75">
      <c r="A11" s="26" t="s">
        <v>25</v>
      </c>
      <c r="B11" s="27"/>
      <c r="C11" s="28"/>
      <c r="D11" s="29">
        <f t="shared" ref="D11:N11" si="4">SUM(D12:D12)</f>
        <v>151572</v>
      </c>
      <c r="E11" s="29">
        <f t="shared" si="4"/>
        <v>0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0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29">
        <f t="shared" si="4"/>
        <v>0</v>
      </c>
      <c r="O11" s="29">
        <f t="shared" si="1"/>
        <v>151572</v>
      </c>
      <c r="P11" s="41">
        <f t="shared" si="2"/>
        <v>328.0779220779221</v>
      </c>
      <c r="Q11" s="10"/>
    </row>
    <row r="12" spans="1:134" ht="15.75" thickBot="1">
      <c r="A12" s="12"/>
      <c r="B12" s="42">
        <v>541</v>
      </c>
      <c r="C12" s="19" t="s">
        <v>26</v>
      </c>
      <c r="D12" s="43">
        <v>151572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1"/>
        <v>151572</v>
      </c>
      <c r="P12" s="44">
        <f t="shared" si="2"/>
        <v>328.0779220779221</v>
      </c>
      <c r="Q12" s="9"/>
    </row>
    <row r="13" spans="1:134" ht="16.5" thickBot="1">
      <c r="A13" s="13" t="s">
        <v>10</v>
      </c>
      <c r="B13" s="21"/>
      <c r="C13" s="20"/>
      <c r="D13" s="14">
        <f>SUM(D5,D9,D11)</f>
        <v>502081</v>
      </c>
      <c r="E13" s="14">
        <f t="shared" ref="E13:N13" si="5">SUM(E5,E9,E11)</f>
        <v>0</v>
      </c>
      <c r="F13" s="14">
        <f t="shared" si="5"/>
        <v>0</v>
      </c>
      <c r="G13" s="14">
        <f t="shared" si="5"/>
        <v>0</v>
      </c>
      <c r="H13" s="14">
        <f t="shared" si="5"/>
        <v>0</v>
      </c>
      <c r="I13" s="14">
        <f t="shared" si="5"/>
        <v>0</v>
      </c>
      <c r="J13" s="14">
        <f t="shared" si="5"/>
        <v>0</v>
      </c>
      <c r="K13" s="14">
        <f t="shared" si="5"/>
        <v>0</v>
      </c>
      <c r="L13" s="14">
        <f t="shared" si="5"/>
        <v>0</v>
      </c>
      <c r="M13" s="14">
        <f t="shared" si="5"/>
        <v>0</v>
      </c>
      <c r="N13" s="14">
        <f t="shared" si="5"/>
        <v>0</v>
      </c>
      <c r="O13" s="14">
        <f t="shared" si="1"/>
        <v>502081</v>
      </c>
      <c r="P13" s="35">
        <f t="shared" si="2"/>
        <v>1086.7554112554112</v>
      </c>
      <c r="Q13" s="6"/>
      <c r="R13" s="2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</row>
    <row r="14" spans="1:134">
      <c r="A14" s="15"/>
      <c r="B14" s="17"/>
      <c r="C14" s="17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8"/>
    </row>
    <row r="15" spans="1:134">
      <c r="A15" s="36"/>
      <c r="B15" s="37"/>
      <c r="C15" s="37"/>
      <c r="D15" s="38"/>
      <c r="E15" s="38"/>
      <c r="F15" s="38"/>
      <c r="G15" s="38"/>
      <c r="H15" s="38"/>
      <c r="I15" s="38"/>
      <c r="J15" s="38"/>
      <c r="K15" s="38"/>
      <c r="L15" s="38"/>
      <c r="M15" s="160" t="s">
        <v>73</v>
      </c>
      <c r="N15" s="160"/>
      <c r="O15" s="160"/>
      <c r="P15" s="39">
        <v>462</v>
      </c>
    </row>
    <row r="16" spans="1:134">
      <c r="A16" s="161"/>
      <c r="B16" s="138"/>
      <c r="C16" s="138"/>
      <c r="D16" s="138"/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139"/>
    </row>
    <row r="17" spans="1:16" ht="15.75" customHeight="1" thickBot="1">
      <c r="A17" s="162" t="s">
        <v>35</v>
      </c>
      <c r="B17" s="141"/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2"/>
    </row>
  </sheetData>
  <mergeCells count="10">
    <mergeCell ref="M15:O15"/>
    <mergeCell ref="A16:P16"/>
    <mergeCell ref="A17:P1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2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30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65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SUM(D6:D6)</f>
        <v>82127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6" si="1">SUM(D5:M5)</f>
        <v>82127</v>
      </c>
      <c r="O5" s="30">
        <f t="shared" ref="O5:O16" si="2">(N5/O$18)</f>
        <v>168.98559670781893</v>
      </c>
      <c r="P5" s="6"/>
    </row>
    <row r="6" spans="1:133">
      <c r="A6" s="12"/>
      <c r="B6" s="42">
        <v>519</v>
      </c>
      <c r="C6" s="19" t="s">
        <v>46</v>
      </c>
      <c r="D6" s="43">
        <v>82127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82127</v>
      </c>
      <c r="O6" s="44">
        <f t="shared" si="2"/>
        <v>168.98559670781893</v>
      </c>
      <c r="P6" s="9"/>
    </row>
    <row r="7" spans="1:133" ht="15.75">
      <c r="A7" s="26" t="s">
        <v>20</v>
      </c>
      <c r="B7" s="27"/>
      <c r="C7" s="28"/>
      <c r="D7" s="29">
        <f t="shared" ref="D7:M7" si="3">SUM(D8:D8)</f>
        <v>20867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0</v>
      </c>
      <c r="J7" s="29">
        <f t="shared" si="3"/>
        <v>0</v>
      </c>
      <c r="K7" s="29">
        <f t="shared" si="3"/>
        <v>0</v>
      </c>
      <c r="L7" s="29">
        <f t="shared" si="3"/>
        <v>0</v>
      </c>
      <c r="M7" s="29">
        <f t="shared" si="3"/>
        <v>0</v>
      </c>
      <c r="N7" s="40">
        <f t="shared" si="1"/>
        <v>20867</v>
      </c>
      <c r="O7" s="41">
        <f t="shared" si="2"/>
        <v>42.936213991769549</v>
      </c>
      <c r="P7" s="10"/>
    </row>
    <row r="8" spans="1:133">
      <c r="A8" s="12"/>
      <c r="B8" s="42">
        <v>522</v>
      </c>
      <c r="C8" s="19" t="s">
        <v>21</v>
      </c>
      <c r="D8" s="43">
        <v>20867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20867</v>
      </c>
      <c r="O8" s="44">
        <f t="shared" si="2"/>
        <v>42.936213991769549</v>
      </c>
      <c r="P8" s="9"/>
    </row>
    <row r="9" spans="1:133" ht="15.75">
      <c r="A9" s="26" t="s">
        <v>22</v>
      </c>
      <c r="B9" s="27"/>
      <c r="C9" s="28"/>
      <c r="D9" s="29">
        <f t="shared" ref="D9:M9" si="4">SUM(D10:D11)</f>
        <v>96491</v>
      </c>
      <c r="E9" s="29">
        <f t="shared" si="4"/>
        <v>0</v>
      </c>
      <c r="F9" s="29">
        <f t="shared" si="4"/>
        <v>0</v>
      </c>
      <c r="G9" s="29">
        <f t="shared" si="4"/>
        <v>0</v>
      </c>
      <c r="H9" s="29">
        <f t="shared" si="4"/>
        <v>0</v>
      </c>
      <c r="I9" s="29">
        <f t="shared" si="4"/>
        <v>0</v>
      </c>
      <c r="J9" s="29">
        <f t="shared" si="4"/>
        <v>0</v>
      </c>
      <c r="K9" s="29">
        <f t="shared" si="4"/>
        <v>0</v>
      </c>
      <c r="L9" s="29">
        <f t="shared" si="4"/>
        <v>0</v>
      </c>
      <c r="M9" s="29">
        <f t="shared" si="4"/>
        <v>0</v>
      </c>
      <c r="N9" s="40">
        <f t="shared" si="1"/>
        <v>96491</v>
      </c>
      <c r="O9" s="41">
        <f t="shared" si="2"/>
        <v>198.5411522633745</v>
      </c>
      <c r="P9" s="10"/>
    </row>
    <row r="10" spans="1:133">
      <c r="A10" s="12"/>
      <c r="B10" s="42">
        <v>533</v>
      </c>
      <c r="C10" s="19" t="s">
        <v>23</v>
      </c>
      <c r="D10" s="43">
        <v>51849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51849</v>
      </c>
      <c r="O10" s="44">
        <f t="shared" si="2"/>
        <v>106.68518518518519</v>
      </c>
      <c r="P10" s="9"/>
    </row>
    <row r="11" spans="1:133">
      <c r="A11" s="12"/>
      <c r="B11" s="42">
        <v>534</v>
      </c>
      <c r="C11" s="19" t="s">
        <v>52</v>
      </c>
      <c r="D11" s="43">
        <v>44642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44642</v>
      </c>
      <c r="O11" s="44">
        <f t="shared" si="2"/>
        <v>91.855967078189295</v>
      </c>
      <c r="P11" s="9"/>
    </row>
    <row r="12" spans="1:133" ht="15.75">
      <c r="A12" s="26" t="s">
        <v>25</v>
      </c>
      <c r="B12" s="27"/>
      <c r="C12" s="28"/>
      <c r="D12" s="29">
        <f t="shared" ref="D12:M12" si="5">SUM(D13:D13)</f>
        <v>77926</v>
      </c>
      <c r="E12" s="29">
        <f t="shared" si="5"/>
        <v>0</v>
      </c>
      <c r="F12" s="29">
        <f t="shared" si="5"/>
        <v>0</v>
      </c>
      <c r="G12" s="29">
        <f t="shared" si="5"/>
        <v>0</v>
      </c>
      <c r="H12" s="29">
        <f t="shared" si="5"/>
        <v>0</v>
      </c>
      <c r="I12" s="29">
        <f t="shared" si="5"/>
        <v>0</v>
      </c>
      <c r="J12" s="29">
        <f t="shared" si="5"/>
        <v>0</v>
      </c>
      <c r="K12" s="29">
        <f t="shared" si="5"/>
        <v>0</v>
      </c>
      <c r="L12" s="29">
        <f t="shared" si="5"/>
        <v>0</v>
      </c>
      <c r="M12" s="29">
        <f t="shared" si="5"/>
        <v>0</v>
      </c>
      <c r="N12" s="29">
        <f t="shared" si="1"/>
        <v>77926</v>
      </c>
      <c r="O12" s="41">
        <f t="shared" si="2"/>
        <v>160.34156378600824</v>
      </c>
      <c r="P12" s="10"/>
    </row>
    <row r="13" spans="1:133">
      <c r="A13" s="12"/>
      <c r="B13" s="42">
        <v>541</v>
      </c>
      <c r="C13" s="19" t="s">
        <v>48</v>
      </c>
      <c r="D13" s="43">
        <v>77926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77926</v>
      </c>
      <c r="O13" s="44">
        <f t="shared" si="2"/>
        <v>160.34156378600824</v>
      </c>
      <c r="P13" s="9"/>
    </row>
    <row r="14" spans="1:133" ht="15.75">
      <c r="A14" s="26" t="s">
        <v>27</v>
      </c>
      <c r="B14" s="27"/>
      <c r="C14" s="28"/>
      <c r="D14" s="29">
        <f t="shared" ref="D14:M14" si="6">SUM(D15:D15)</f>
        <v>70017</v>
      </c>
      <c r="E14" s="29">
        <f t="shared" si="6"/>
        <v>0</v>
      </c>
      <c r="F14" s="29">
        <f t="shared" si="6"/>
        <v>0</v>
      </c>
      <c r="G14" s="29">
        <f t="shared" si="6"/>
        <v>0</v>
      </c>
      <c r="H14" s="29">
        <f t="shared" si="6"/>
        <v>0</v>
      </c>
      <c r="I14" s="29">
        <f t="shared" si="6"/>
        <v>0</v>
      </c>
      <c r="J14" s="29">
        <f t="shared" si="6"/>
        <v>0</v>
      </c>
      <c r="K14" s="29">
        <f t="shared" si="6"/>
        <v>0</v>
      </c>
      <c r="L14" s="29">
        <f t="shared" si="6"/>
        <v>0</v>
      </c>
      <c r="M14" s="29">
        <f t="shared" si="6"/>
        <v>0</v>
      </c>
      <c r="N14" s="29">
        <f t="shared" si="1"/>
        <v>70017</v>
      </c>
      <c r="O14" s="41">
        <f t="shared" si="2"/>
        <v>144.0679012345679</v>
      </c>
      <c r="P14" s="9"/>
    </row>
    <row r="15" spans="1:133" ht="15.75" thickBot="1">
      <c r="A15" s="12"/>
      <c r="B15" s="42">
        <v>572</v>
      </c>
      <c r="C15" s="19" t="s">
        <v>49</v>
      </c>
      <c r="D15" s="43">
        <v>70017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70017</v>
      </c>
      <c r="O15" s="44">
        <f t="shared" si="2"/>
        <v>144.0679012345679</v>
      </c>
      <c r="P15" s="9"/>
    </row>
    <row r="16" spans="1:133" ht="16.5" thickBot="1">
      <c r="A16" s="13" t="s">
        <v>10</v>
      </c>
      <c r="B16" s="21"/>
      <c r="C16" s="20"/>
      <c r="D16" s="14">
        <f>SUM(D5,D7,D9,D12,D14)</f>
        <v>347428</v>
      </c>
      <c r="E16" s="14">
        <f t="shared" ref="E16:M16" si="7">SUM(E5,E7,E9,E12,E14)</f>
        <v>0</v>
      </c>
      <c r="F16" s="14">
        <f t="shared" si="7"/>
        <v>0</v>
      </c>
      <c r="G16" s="14">
        <f t="shared" si="7"/>
        <v>0</v>
      </c>
      <c r="H16" s="14">
        <f t="shared" si="7"/>
        <v>0</v>
      </c>
      <c r="I16" s="14">
        <f t="shared" si="7"/>
        <v>0</v>
      </c>
      <c r="J16" s="14">
        <f t="shared" si="7"/>
        <v>0</v>
      </c>
      <c r="K16" s="14">
        <f t="shared" si="7"/>
        <v>0</v>
      </c>
      <c r="L16" s="14">
        <f t="shared" si="7"/>
        <v>0</v>
      </c>
      <c r="M16" s="14">
        <f t="shared" si="7"/>
        <v>0</v>
      </c>
      <c r="N16" s="14">
        <f t="shared" si="1"/>
        <v>347428</v>
      </c>
      <c r="O16" s="35">
        <f t="shared" si="2"/>
        <v>714.87242798353907</v>
      </c>
      <c r="P16" s="6"/>
      <c r="Q16" s="2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</row>
    <row r="17" spans="1:15">
      <c r="A17" s="15"/>
      <c r="B17" s="17"/>
      <c r="C17" s="17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8"/>
    </row>
    <row r="18" spans="1:15">
      <c r="A18" s="36"/>
      <c r="B18" s="37"/>
      <c r="C18" s="37"/>
      <c r="D18" s="38"/>
      <c r="E18" s="38"/>
      <c r="F18" s="38"/>
      <c r="G18" s="38"/>
      <c r="H18" s="38"/>
      <c r="I18" s="38"/>
      <c r="J18" s="38"/>
      <c r="K18" s="38"/>
      <c r="L18" s="160" t="s">
        <v>66</v>
      </c>
      <c r="M18" s="160"/>
      <c r="N18" s="160"/>
      <c r="O18" s="39">
        <v>486</v>
      </c>
    </row>
    <row r="19" spans="1:15">
      <c r="A19" s="161"/>
      <c r="B19" s="138"/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9"/>
    </row>
    <row r="20" spans="1:15" ht="15.75" customHeight="1" thickBot="1">
      <c r="A20" s="162" t="s">
        <v>35</v>
      </c>
      <c r="B20" s="141"/>
      <c r="C20" s="141"/>
      <c r="D20" s="141"/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2"/>
    </row>
  </sheetData>
  <mergeCells count="10">
    <mergeCell ref="L18:N18"/>
    <mergeCell ref="A19:O19"/>
    <mergeCell ref="A20:O2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8" fitToHeight="0" orientation="landscape" horizontalDpi="200" verticalDpi="200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2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30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63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SUM(D6:D6)</f>
        <v>87608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6" si="1">SUM(D5:M5)</f>
        <v>87608</v>
      </c>
      <c r="O5" s="30">
        <f t="shared" ref="O5:O16" si="2">(N5/O$18)</f>
        <v>181.0082644628099</v>
      </c>
      <c r="P5" s="6"/>
    </row>
    <row r="6" spans="1:133">
      <c r="A6" s="12"/>
      <c r="B6" s="42">
        <v>519</v>
      </c>
      <c r="C6" s="19" t="s">
        <v>46</v>
      </c>
      <c r="D6" s="43">
        <v>87608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87608</v>
      </c>
      <c r="O6" s="44">
        <f t="shared" si="2"/>
        <v>181.0082644628099</v>
      </c>
      <c r="P6" s="9"/>
    </row>
    <row r="7" spans="1:133" ht="15.75">
      <c r="A7" s="26" t="s">
        <v>20</v>
      </c>
      <c r="B7" s="27"/>
      <c r="C7" s="28"/>
      <c r="D7" s="29">
        <f t="shared" ref="D7:M7" si="3">SUM(D8:D8)</f>
        <v>14233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0</v>
      </c>
      <c r="J7" s="29">
        <f t="shared" si="3"/>
        <v>0</v>
      </c>
      <c r="K7" s="29">
        <f t="shared" si="3"/>
        <v>0</v>
      </c>
      <c r="L7" s="29">
        <f t="shared" si="3"/>
        <v>0</v>
      </c>
      <c r="M7" s="29">
        <f t="shared" si="3"/>
        <v>0</v>
      </c>
      <c r="N7" s="40">
        <f t="shared" si="1"/>
        <v>14233</v>
      </c>
      <c r="O7" s="41">
        <f t="shared" si="2"/>
        <v>29.40702479338843</v>
      </c>
      <c r="P7" s="10"/>
    </row>
    <row r="8" spans="1:133">
      <c r="A8" s="12"/>
      <c r="B8" s="42">
        <v>522</v>
      </c>
      <c r="C8" s="19" t="s">
        <v>21</v>
      </c>
      <c r="D8" s="43">
        <v>14233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14233</v>
      </c>
      <c r="O8" s="44">
        <f t="shared" si="2"/>
        <v>29.40702479338843</v>
      </c>
      <c r="P8" s="9"/>
    </row>
    <row r="9" spans="1:133" ht="15.75">
      <c r="A9" s="26" t="s">
        <v>22</v>
      </c>
      <c r="B9" s="27"/>
      <c r="C9" s="28"/>
      <c r="D9" s="29">
        <f t="shared" ref="D9:M9" si="4">SUM(D10:D11)</f>
        <v>139156</v>
      </c>
      <c r="E9" s="29">
        <f t="shared" si="4"/>
        <v>0</v>
      </c>
      <c r="F9" s="29">
        <f t="shared" si="4"/>
        <v>0</v>
      </c>
      <c r="G9" s="29">
        <f t="shared" si="4"/>
        <v>0</v>
      </c>
      <c r="H9" s="29">
        <f t="shared" si="4"/>
        <v>0</v>
      </c>
      <c r="I9" s="29">
        <f t="shared" si="4"/>
        <v>0</v>
      </c>
      <c r="J9" s="29">
        <f t="shared" si="4"/>
        <v>0</v>
      </c>
      <c r="K9" s="29">
        <f t="shared" si="4"/>
        <v>0</v>
      </c>
      <c r="L9" s="29">
        <f t="shared" si="4"/>
        <v>0</v>
      </c>
      <c r="M9" s="29">
        <f t="shared" si="4"/>
        <v>0</v>
      </c>
      <c r="N9" s="40">
        <f t="shared" si="1"/>
        <v>139156</v>
      </c>
      <c r="O9" s="41">
        <f t="shared" si="2"/>
        <v>287.51239669421489</v>
      </c>
      <c r="P9" s="10"/>
    </row>
    <row r="10" spans="1:133">
      <c r="A10" s="12"/>
      <c r="B10" s="42">
        <v>533</v>
      </c>
      <c r="C10" s="19" t="s">
        <v>23</v>
      </c>
      <c r="D10" s="43">
        <v>90703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90703</v>
      </c>
      <c r="O10" s="44">
        <f t="shared" si="2"/>
        <v>187.40289256198346</v>
      </c>
      <c r="P10" s="9"/>
    </row>
    <row r="11" spans="1:133">
      <c r="A11" s="12"/>
      <c r="B11" s="42">
        <v>534</v>
      </c>
      <c r="C11" s="19" t="s">
        <v>52</v>
      </c>
      <c r="D11" s="43">
        <v>48453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48453</v>
      </c>
      <c r="O11" s="44">
        <f t="shared" si="2"/>
        <v>100.10950413223141</v>
      </c>
      <c r="P11" s="9"/>
    </row>
    <row r="12" spans="1:133" ht="15.75">
      <c r="A12" s="26" t="s">
        <v>25</v>
      </c>
      <c r="B12" s="27"/>
      <c r="C12" s="28"/>
      <c r="D12" s="29">
        <f t="shared" ref="D12:M12" si="5">SUM(D13:D13)</f>
        <v>70193</v>
      </c>
      <c r="E12" s="29">
        <f t="shared" si="5"/>
        <v>0</v>
      </c>
      <c r="F12" s="29">
        <f t="shared" si="5"/>
        <v>0</v>
      </c>
      <c r="G12" s="29">
        <f t="shared" si="5"/>
        <v>0</v>
      </c>
      <c r="H12" s="29">
        <f t="shared" si="5"/>
        <v>0</v>
      </c>
      <c r="I12" s="29">
        <f t="shared" si="5"/>
        <v>0</v>
      </c>
      <c r="J12" s="29">
        <f t="shared" si="5"/>
        <v>0</v>
      </c>
      <c r="K12" s="29">
        <f t="shared" si="5"/>
        <v>0</v>
      </c>
      <c r="L12" s="29">
        <f t="shared" si="5"/>
        <v>0</v>
      </c>
      <c r="M12" s="29">
        <f t="shared" si="5"/>
        <v>0</v>
      </c>
      <c r="N12" s="29">
        <f t="shared" si="1"/>
        <v>70193</v>
      </c>
      <c r="O12" s="41">
        <f t="shared" si="2"/>
        <v>145.02685950413223</v>
      </c>
      <c r="P12" s="10"/>
    </row>
    <row r="13" spans="1:133">
      <c r="A13" s="12"/>
      <c r="B13" s="42">
        <v>541</v>
      </c>
      <c r="C13" s="19" t="s">
        <v>48</v>
      </c>
      <c r="D13" s="43">
        <v>70193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70193</v>
      </c>
      <c r="O13" s="44">
        <f t="shared" si="2"/>
        <v>145.02685950413223</v>
      </c>
      <c r="P13" s="9"/>
    </row>
    <row r="14" spans="1:133" ht="15.75">
      <c r="A14" s="26" t="s">
        <v>27</v>
      </c>
      <c r="B14" s="27"/>
      <c r="C14" s="28"/>
      <c r="D14" s="29">
        <f t="shared" ref="D14:M14" si="6">SUM(D15:D15)</f>
        <v>21843</v>
      </c>
      <c r="E14" s="29">
        <f t="shared" si="6"/>
        <v>0</v>
      </c>
      <c r="F14" s="29">
        <f t="shared" si="6"/>
        <v>0</v>
      </c>
      <c r="G14" s="29">
        <f t="shared" si="6"/>
        <v>0</v>
      </c>
      <c r="H14" s="29">
        <f t="shared" si="6"/>
        <v>0</v>
      </c>
      <c r="I14" s="29">
        <f t="shared" si="6"/>
        <v>0</v>
      </c>
      <c r="J14" s="29">
        <f t="shared" si="6"/>
        <v>0</v>
      </c>
      <c r="K14" s="29">
        <f t="shared" si="6"/>
        <v>0</v>
      </c>
      <c r="L14" s="29">
        <f t="shared" si="6"/>
        <v>0</v>
      </c>
      <c r="M14" s="29">
        <f t="shared" si="6"/>
        <v>0</v>
      </c>
      <c r="N14" s="29">
        <f t="shared" si="1"/>
        <v>21843</v>
      </c>
      <c r="O14" s="41">
        <f t="shared" si="2"/>
        <v>45.130165289256198</v>
      </c>
      <c r="P14" s="9"/>
    </row>
    <row r="15" spans="1:133" ht="15.75" thickBot="1">
      <c r="A15" s="12"/>
      <c r="B15" s="42">
        <v>572</v>
      </c>
      <c r="C15" s="19" t="s">
        <v>49</v>
      </c>
      <c r="D15" s="43">
        <v>21843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21843</v>
      </c>
      <c r="O15" s="44">
        <f t="shared" si="2"/>
        <v>45.130165289256198</v>
      </c>
      <c r="P15" s="9"/>
    </row>
    <row r="16" spans="1:133" ht="16.5" thickBot="1">
      <c r="A16" s="13" t="s">
        <v>10</v>
      </c>
      <c r="B16" s="21"/>
      <c r="C16" s="20"/>
      <c r="D16" s="14">
        <f>SUM(D5,D7,D9,D12,D14)</f>
        <v>333033</v>
      </c>
      <c r="E16" s="14">
        <f t="shared" ref="E16:M16" si="7">SUM(E5,E7,E9,E12,E14)</f>
        <v>0</v>
      </c>
      <c r="F16" s="14">
        <f t="shared" si="7"/>
        <v>0</v>
      </c>
      <c r="G16" s="14">
        <f t="shared" si="7"/>
        <v>0</v>
      </c>
      <c r="H16" s="14">
        <f t="shared" si="7"/>
        <v>0</v>
      </c>
      <c r="I16" s="14">
        <f t="shared" si="7"/>
        <v>0</v>
      </c>
      <c r="J16" s="14">
        <f t="shared" si="7"/>
        <v>0</v>
      </c>
      <c r="K16" s="14">
        <f t="shared" si="7"/>
        <v>0</v>
      </c>
      <c r="L16" s="14">
        <f t="shared" si="7"/>
        <v>0</v>
      </c>
      <c r="M16" s="14">
        <f t="shared" si="7"/>
        <v>0</v>
      </c>
      <c r="N16" s="14">
        <f t="shared" si="1"/>
        <v>333033</v>
      </c>
      <c r="O16" s="35">
        <f t="shared" si="2"/>
        <v>688.08471074380168</v>
      </c>
      <c r="P16" s="6"/>
      <c r="Q16" s="2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</row>
    <row r="17" spans="1:15">
      <c r="A17" s="15"/>
      <c r="B17" s="17"/>
      <c r="C17" s="17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8"/>
    </row>
    <row r="18" spans="1:15">
      <c r="A18" s="36"/>
      <c r="B18" s="37"/>
      <c r="C18" s="37"/>
      <c r="D18" s="38"/>
      <c r="E18" s="38"/>
      <c r="F18" s="38"/>
      <c r="G18" s="38"/>
      <c r="H18" s="38"/>
      <c r="I18" s="38"/>
      <c r="J18" s="38"/>
      <c r="K18" s="38"/>
      <c r="L18" s="160" t="s">
        <v>64</v>
      </c>
      <c r="M18" s="160"/>
      <c r="N18" s="160"/>
      <c r="O18" s="39">
        <v>484</v>
      </c>
    </row>
    <row r="19" spans="1:15">
      <c r="A19" s="161"/>
      <c r="B19" s="138"/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9"/>
    </row>
    <row r="20" spans="1:15" ht="15.75" customHeight="1" thickBot="1">
      <c r="A20" s="162" t="s">
        <v>35</v>
      </c>
      <c r="B20" s="141"/>
      <c r="C20" s="141"/>
      <c r="D20" s="141"/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2"/>
    </row>
  </sheetData>
  <mergeCells count="10">
    <mergeCell ref="L18:N18"/>
    <mergeCell ref="A19:O19"/>
    <mergeCell ref="A20:O2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2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30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61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SUM(D6:D6)</f>
        <v>88180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6" si="1">SUM(D5:M5)</f>
        <v>88180</v>
      </c>
      <c r="O5" s="30">
        <f t="shared" ref="O5:O16" si="2">(N5/O$18)</f>
        <v>194.65783664459161</v>
      </c>
      <c r="P5" s="6"/>
    </row>
    <row r="6" spans="1:133">
      <c r="A6" s="12"/>
      <c r="B6" s="42">
        <v>519</v>
      </c>
      <c r="C6" s="19" t="s">
        <v>46</v>
      </c>
      <c r="D6" s="43">
        <v>88180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88180</v>
      </c>
      <c r="O6" s="44">
        <f t="shared" si="2"/>
        <v>194.65783664459161</v>
      </c>
      <c r="P6" s="9"/>
    </row>
    <row r="7" spans="1:133" ht="15.75">
      <c r="A7" s="26" t="s">
        <v>20</v>
      </c>
      <c r="B7" s="27"/>
      <c r="C7" s="28"/>
      <c r="D7" s="29">
        <f t="shared" ref="D7:M7" si="3">SUM(D8:D8)</f>
        <v>13812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0</v>
      </c>
      <c r="J7" s="29">
        <f t="shared" si="3"/>
        <v>0</v>
      </c>
      <c r="K7" s="29">
        <f t="shared" si="3"/>
        <v>0</v>
      </c>
      <c r="L7" s="29">
        <f t="shared" si="3"/>
        <v>0</v>
      </c>
      <c r="M7" s="29">
        <f t="shared" si="3"/>
        <v>0</v>
      </c>
      <c r="N7" s="40">
        <f t="shared" si="1"/>
        <v>13812</v>
      </c>
      <c r="O7" s="41">
        <f t="shared" si="2"/>
        <v>30.490066225165563</v>
      </c>
      <c r="P7" s="10"/>
    </row>
    <row r="8" spans="1:133">
      <c r="A8" s="12"/>
      <c r="B8" s="42">
        <v>522</v>
      </c>
      <c r="C8" s="19" t="s">
        <v>21</v>
      </c>
      <c r="D8" s="43">
        <v>13812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13812</v>
      </c>
      <c r="O8" s="44">
        <f t="shared" si="2"/>
        <v>30.490066225165563</v>
      </c>
      <c r="P8" s="9"/>
    </row>
    <row r="9" spans="1:133" ht="15.75">
      <c r="A9" s="26" t="s">
        <v>22</v>
      </c>
      <c r="B9" s="27"/>
      <c r="C9" s="28"/>
      <c r="D9" s="29">
        <f t="shared" ref="D9:M9" si="4">SUM(D10:D11)</f>
        <v>113181</v>
      </c>
      <c r="E9" s="29">
        <f t="shared" si="4"/>
        <v>0</v>
      </c>
      <c r="F9" s="29">
        <f t="shared" si="4"/>
        <v>0</v>
      </c>
      <c r="G9" s="29">
        <f t="shared" si="4"/>
        <v>0</v>
      </c>
      <c r="H9" s="29">
        <f t="shared" si="4"/>
        <v>0</v>
      </c>
      <c r="I9" s="29">
        <f t="shared" si="4"/>
        <v>0</v>
      </c>
      <c r="J9" s="29">
        <f t="shared" si="4"/>
        <v>0</v>
      </c>
      <c r="K9" s="29">
        <f t="shared" si="4"/>
        <v>0</v>
      </c>
      <c r="L9" s="29">
        <f t="shared" si="4"/>
        <v>0</v>
      </c>
      <c r="M9" s="29">
        <f t="shared" si="4"/>
        <v>0</v>
      </c>
      <c r="N9" s="40">
        <f t="shared" si="1"/>
        <v>113181</v>
      </c>
      <c r="O9" s="41">
        <f t="shared" si="2"/>
        <v>249.8476821192053</v>
      </c>
      <c r="P9" s="10"/>
    </row>
    <row r="10" spans="1:133">
      <c r="A10" s="12"/>
      <c r="B10" s="42">
        <v>533</v>
      </c>
      <c r="C10" s="19" t="s">
        <v>23</v>
      </c>
      <c r="D10" s="43">
        <v>68831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68831</v>
      </c>
      <c r="O10" s="44">
        <f t="shared" si="2"/>
        <v>151.94481236203092</v>
      </c>
      <c r="P10" s="9"/>
    </row>
    <row r="11" spans="1:133">
      <c r="A11" s="12"/>
      <c r="B11" s="42">
        <v>534</v>
      </c>
      <c r="C11" s="19" t="s">
        <v>52</v>
      </c>
      <c r="D11" s="43">
        <v>44350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44350</v>
      </c>
      <c r="O11" s="44">
        <f t="shared" si="2"/>
        <v>97.902869757174386</v>
      </c>
      <c r="P11" s="9"/>
    </row>
    <row r="12" spans="1:133" ht="15.75">
      <c r="A12" s="26" t="s">
        <v>25</v>
      </c>
      <c r="B12" s="27"/>
      <c r="C12" s="28"/>
      <c r="D12" s="29">
        <f t="shared" ref="D12:M12" si="5">SUM(D13:D13)</f>
        <v>104777</v>
      </c>
      <c r="E12" s="29">
        <f t="shared" si="5"/>
        <v>0</v>
      </c>
      <c r="F12" s="29">
        <f t="shared" si="5"/>
        <v>0</v>
      </c>
      <c r="G12" s="29">
        <f t="shared" si="5"/>
        <v>0</v>
      </c>
      <c r="H12" s="29">
        <f t="shared" si="5"/>
        <v>0</v>
      </c>
      <c r="I12" s="29">
        <f t="shared" si="5"/>
        <v>0</v>
      </c>
      <c r="J12" s="29">
        <f t="shared" si="5"/>
        <v>0</v>
      </c>
      <c r="K12" s="29">
        <f t="shared" si="5"/>
        <v>0</v>
      </c>
      <c r="L12" s="29">
        <f t="shared" si="5"/>
        <v>0</v>
      </c>
      <c r="M12" s="29">
        <f t="shared" si="5"/>
        <v>0</v>
      </c>
      <c r="N12" s="29">
        <f t="shared" si="1"/>
        <v>104777</v>
      </c>
      <c r="O12" s="41">
        <f t="shared" si="2"/>
        <v>231.29580573951435</v>
      </c>
      <c r="P12" s="10"/>
    </row>
    <row r="13" spans="1:133">
      <c r="A13" s="12"/>
      <c r="B13" s="42">
        <v>541</v>
      </c>
      <c r="C13" s="19" t="s">
        <v>48</v>
      </c>
      <c r="D13" s="43">
        <v>104777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104777</v>
      </c>
      <c r="O13" s="44">
        <f t="shared" si="2"/>
        <v>231.29580573951435</v>
      </c>
      <c r="P13" s="9"/>
    </row>
    <row r="14" spans="1:133" ht="15.75">
      <c r="A14" s="26" t="s">
        <v>27</v>
      </c>
      <c r="B14" s="27"/>
      <c r="C14" s="28"/>
      <c r="D14" s="29">
        <f t="shared" ref="D14:M14" si="6">SUM(D15:D15)</f>
        <v>23123</v>
      </c>
      <c r="E14" s="29">
        <f t="shared" si="6"/>
        <v>0</v>
      </c>
      <c r="F14" s="29">
        <f t="shared" si="6"/>
        <v>0</v>
      </c>
      <c r="G14" s="29">
        <f t="shared" si="6"/>
        <v>0</v>
      </c>
      <c r="H14" s="29">
        <f t="shared" si="6"/>
        <v>0</v>
      </c>
      <c r="I14" s="29">
        <f t="shared" si="6"/>
        <v>0</v>
      </c>
      <c r="J14" s="29">
        <f t="shared" si="6"/>
        <v>0</v>
      </c>
      <c r="K14" s="29">
        <f t="shared" si="6"/>
        <v>0</v>
      </c>
      <c r="L14" s="29">
        <f t="shared" si="6"/>
        <v>0</v>
      </c>
      <c r="M14" s="29">
        <f t="shared" si="6"/>
        <v>0</v>
      </c>
      <c r="N14" s="29">
        <f t="shared" si="1"/>
        <v>23123</v>
      </c>
      <c r="O14" s="41">
        <f t="shared" si="2"/>
        <v>51.044150110375277</v>
      </c>
      <c r="P14" s="9"/>
    </row>
    <row r="15" spans="1:133" ht="15.75" thickBot="1">
      <c r="A15" s="12"/>
      <c r="B15" s="42">
        <v>572</v>
      </c>
      <c r="C15" s="19" t="s">
        <v>49</v>
      </c>
      <c r="D15" s="43">
        <v>23123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23123</v>
      </c>
      <c r="O15" s="44">
        <f t="shared" si="2"/>
        <v>51.044150110375277</v>
      </c>
      <c r="P15" s="9"/>
    </row>
    <row r="16" spans="1:133" ht="16.5" thickBot="1">
      <c r="A16" s="13" t="s">
        <v>10</v>
      </c>
      <c r="B16" s="21"/>
      <c r="C16" s="20"/>
      <c r="D16" s="14">
        <f>SUM(D5,D7,D9,D12,D14)</f>
        <v>343073</v>
      </c>
      <c r="E16" s="14">
        <f t="shared" ref="E16:M16" si="7">SUM(E5,E7,E9,E12,E14)</f>
        <v>0</v>
      </c>
      <c r="F16" s="14">
        <f t="shared" si="7"/>
        <v>0</v>
      </c>
      <c r="G16" s="14">
        <f t="shared" si="7"/>
        <v>0</v>
      </c>
      <c r="H16" s="14">
        <f t="shared" si="7"/>
        <v>0</v>
      </c>
      <c r="I16" s="14">
        <f t="shared" si="7"/>
        <v>0</v>
      </c>
      <c r="J16" s="14">
        <f t="shared" si="7"/>
        <v>0</v>
      </c>
      <c r="K16" s="14">
        <f t="shared" si="7"/>
        <v>0</v>
      </c>
      <c r="L16" s="14">
        <f t="shared" si="7"/>
        <v>0</v>
      </c>
      <c r="M16" s="14">
        <f t="shared" si="7"/>
        <v>0</v>
      </c>
      <c r="N16" s="14">
        <f t="shared" si="1"/>
        <v>343073</v>
      </c>
      <c r="O16" s="35">
        <f t="shared" si="2"/>
        <v>757.33554083885213</v>
      </c>
      <c r="P16" s="6"/>
      <c r="Q16" s="2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</row>
    <row r="17" spans="1:15">
      <c r="A17" s="15"/>
      <c r="B17" s="17"/>
      <c r="C17" s="17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8"/>
    </row>
    <row r="18" spans="1:15">
      <c r="A18" s="36"/>
      <c r="B18" s="37"/>
      <c r="C18" s="37"/>
      <c r="D18" s="38"/>
      <c r="E18" s="38"/>
      <c r="F18" s="38"/>
      <c r="G18" s="38"/>
      <c r="H18" s="38"/>
      <c r="I18" s="38"/>
      <c r="J18" s="38"/>
      <c r="K18" s="38"/>
      <c r="L18" s="160" t="s">
        <v>62</v>
      </c>
      <c r="M18" s="160"/>
      <c r="N18" s="160"/>
      <c r="O18" s="39">
        <v>453</v>
      </c>
    </row>
    <row r="19" spans="1:15">
      <c r="A19" s="161"/>
      <c r="B19" s="138"/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9"/>
    </row>
    <row r="20" spans="1:15" ht="15.75" customHeight="1" thickBot="1">
      <c r="A20" s="162" t="s">
        <v>35</v>
      </c>
      <c r="B20" s="141"/>
      <c r="C20" s="141"/>
      <c r="D20" s="141"/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2"/>
    </row>
  </sheetData>
  <mergeCells count="10">
    <mergeCell ref="L18:N18"/>
    <mergeCell ref="A19:O19"/>
    <mergeCell ref="A20:O2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2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30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59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SUM(D6:D6)</f>
        <v>79012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6" si="1">SUM(D5:M5)</f>
        <v>79012</v>
      </c>
      <c r="O5" s="30">
        <f t="shared" ref="O5:O16" si="2">(N5/O$18)</f>
        <v>172.89277899343546</v>
      </c>
      <c r="P5" s="6"/>
    </row>
    <row r="6" spans="1:133">
      <c r="A6" s="12"/>
      <c r="B6" s="42">
        <v>519</v>
      </c>
      <c r="C6" s="19" t="s">
        <v>46</v>
      </c>
      <c r="D6" s="43">
        <v>79012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79012</v>
      </c>
      <c r="O6" s="44">
        <f t="shared" si="2"/>
        <v>172.89277899343546</v>
      </c>
      <c r="P6" s="9"/>
    </row>
    <row r="7" spans="1:133" ht="15.75">
      <c r="A7" s="26" t="s">
        <v>20</v>
      </c>
      <c r="B7" s="27"/>
      <c r="C7" s="28"/>
      <c r="D7" s="29">
        <f t="shared" ref="D7:M7" si="3">SUM(D8:D8)</f>
        <v>13156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0</v>
      </c>
      <c r="J7" s="29">
        <f t="shared" si="3"/>
        <v>0</v>
      </c>
      <c r="K7" s="29">
        <f t="shared" si="3"/>
        <v>0</v>
      </c>
      <c r="L7" s="29">
        <f t="shared" si="3"/>
        <v>0</v>
      </c>
      <c r="M7" s="29">
        <f t="shared" si="3"/>
        <v>0</v>
      </c>
      <c r="N7" s="40">
        <f t="shared" si="1"/>
        <v>13156</v>
      </c>
      <c r="O7" s="41">
        <f t="shared" si="2"/>
        <v>28.787746170678336</v>
      </c>
      <c r="P7" s="10"/>
    </row>
    <row r="8" spans="1:133">
      <c r="A8" s="12"/>
      <c r="B8" s="42">
        <v>522</v>
      </c>
      <c r="C8" s="19" t="s">
        <v>21</v>
      </c>
      <c r="D8" s="43">
        <v>13156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13156</v>
      </c>
      <c r="O8" s="44">
        <f t="shared" si="2"/>
        <v>28.787746170678336</v>
      </c>
      <c r="P8" s="9"/>
    </row>
    <row r="9" spans="1:133" ht="15.75">
      <c r="A9" s="26" t="s">
        <v>22</v>
      </c>
      <c r="B9" s="27"/>
      <c r="C9" s="28"/>
      <c r="D9" s="29">
        <f t="shared" ref="D9:M9" si="4">SUM(D10:D11)</f>
        <v>107362</v>
      </c>
      <c r="E9" s="29">
        <f t="shared" si="4"/>
        <v>0</v>
      </c>
      <c r="F9" s="29">
        <f t="shared" si="4"/>
        <v>0</v>
      </c>
      <c r="G9" s="29">
        <f t="shared" si="4"/>
        <v>0</v>
      </c>
      <c r="H9" s="29">
        <f t="shared" si="4"/>
        <v>0</v>
      </c>
      <c r="I9" s="29">
        <f t="shared" si="4"/>
        <v>0</v>
      </c>
      <c r="J9" s="29">
        <f t="shared" si="4"/>
        <v>0</v>
      </c>
      <c r="K9" s="29">
        <f t="shared" si="4"/>
        <v>0</v>
      </c>
      <c r="L9" s="29">
        <f t="shared" si="4"/>
        <v>0</v>
      </c>
      <c r="M9" s="29">
        <f t="shared" si="4"/>
        <v>0</v>
      </c>
      <c r="N9" s="40">
        <f t="shared" si="1"/>
        <v>107362</v>
      </c>
      <c r="O9" s="41">
        <f t="shared" si="2"/>
        <v>234.92778993435448</v>
      </c>
      <c r="P9" s="10"/>
    </row>
    <row r="10" spans="1:133">
      <c r="A10" s="12"/>
      <c r="B10" s="42">
        <v>533</v>
      </c>
      <c r="C10" s="19" t="s">
        <v>23</v>
      </c>
      <c r="D10" s="43">
        <v>63802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63802</v>
      </c>
      <c r="O10" s="44">
        <f t="shared" si="2"/>
        <v>139.61050328227572</v>
      </c>
      <c r="P10" s="9"/>
    </row>
    <row r="11" spans="1:133">
      <c r="A11" s="12"/>
      <c r="B11" s="42">
        <v>534</v>
      </c>
      <c r="C11" s="19" t="s">
        <v>52</v>
      </c>
      <c r="D11" s="43">
        <v>43560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43560</v>
      </c>
      <c r="O11" s="44">
        <f t="shared" si="2"/>
        <v>95.317286652078778</v>
      </c>
      <c r="P11" s="9"/>
    </row>
    <row r="12" spans="1:133" ht="15.75">
      <c r="A12" s="26" t="s">
        <v>25</v>
      </c>
      <c r="B12" s="27"/>
      <c r="C12" s="28"/>
      <c r="D12" s="29">
        <f t="shared" ref="D12:M12" si="5">SUM(D13:D13)</f>
        <v>142608</v>
      </c>
      <c r="E12" s="29">
        <f t="shared" si="5"/>
        <v>0</v>
      </c>
      <c r="F12" s="29">
        <f t="shared" si="5"/>
        <v>0</v>
      </c>
      <c r="G12" s="29">
        <f t="shared" si="5"/>
        <v>0</v>
      </c>
      <c r="H12" s="29">
        <f t="shared" si="5"/>
        <v>0</v>
      </c>
      <c r="I12" s="29">
        <f t="shared" si="5"/>
        <v>0</v>
      </c>
      <c r="J12" s="29">
        <f t="shared" si="5"/>
        <v>0</v>
      </c>
      <c r="K12" s="29">
        <f t="shared" si="5"/>
        <v>0</v>
      </c>
      <c r="L12" s="29">
        <f t="shared" si="5"/>
        <v>0</v>
      </c>
      <c r="M12" s="29">
        <f t="shared" si="5"/>
        <v>0</v>
      </c>
      <c r="N12" s="29">
        <f t="shared" si="1"/>
        <v>142608</v>
      </c>
      <c r="O12" s="41">
        <f t="shared" si="2"/>
        <v>312.05251641137858</v>
      </c>
      <c r="P12" s="10"/>
    </row>
    <row r="13" spans="1:133">
      <c r="A13" s="12"/>
      <c r="B13" s="42">
        <v>541</v>
      </c>
      <c r="C13" s="19" t="s">
        <v>48</v>
      </c>
      <c r="D13" s="43">
        <v>142608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142608</v>
      </c>
      <c r="O13" s="44">
        <f t="shared" si="2"/>
        <v>312.05251641137858</v>
      </c>
      <c r="P13" s="9"/>
    </row>
    <row r="14" spans="1:133" ht="15.75">
      <c r="A14" s="26" t="s">
        <v>27</v>
      </c>
      <c r="B14" s="27"/>
      <c r="C14" s="28"/>
      <c r="D14" s="29">
        <f t="shared" ref="D14:M14" si="6">SUM(D15:D15)</f>
        <v>61149</v>
      </c>
      <c r="E14" s="29">
        <f t="shared" si="6"/>
        <v>3475</v>
      </c>
      <c r="F14" s="29">
        <f t="shared" si="6"/>
        <v>0</v>
      </c>
      <c r="G14" s="29">
        <f t="shared" si="6"/>
        <v>0</v>
      </c>
      <c r="H14" s="29">
        <f t="shared" si="6"/>
        <v>0</v>
      </c>
      <c r="I14" s="29">
        <f t="shared" si="6"/>
        <v>0</v>
      </c>
      <c r="J14" s="29">
        <f t="shared" si="6"/>
        <v>0</v>
      </c>
      <c r="K14" s="29">
        <f t="shared" si="6"/>
        <v>0</v>
      </c>
      <c r="L14" s="29">
        <f t="shared" si="6"/>
        <v>0</v>
      </c>
      <c r="M14" s="29">
        <f t="shared" si="6"/>
        <v>0</v>
      </c>
      <c r="N14" s="29">
        <f t="shared" si="1"/>
        <v>64624</v>
      </c>
      <c r="O14" s="41">
        <f t="shared" si="2"/>
        <v>141.40919037199126</v>
      </c>
      <c r="P14" s="9"/>
    </row>
    <row r="15" spans="1:133" ht="15.75" thickBot="1">
      <c r="A15" s="12"/>
      <c r="B15" s="42">
        <v>572</v>
      </c>
      <c r="C15" s="19" t="s">
        <v>49</v>
      </c>
      <c r="D15" s="43">
        <v>61149</v>
      </c>
      <c r="E15" s="43">
        <v>3475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64624</v>
      </c>
      <c r="O15" s="44">
        <f t="shared" si="2"/>
        <v>141.40919037199126</v>
      </c>
      <c r="P15" s="9"/>
    </row>
    <row r="16" spans="1:133" ht="16.5" thickBot="1">
      <c r="A16" s="13" t="s">
        <v>10</v>
      </c>
      <c r="B16" s="21"/>
      <c r="C16" s="20"/>
      <c r="D16" s="14">
        <f>SUM(D5,D7,D9,D12,D14)</f>
        <v>403287</v>
      </c>
      <c r="E16" s="14">
        <f t="shared" ref="E16:M16" si="7">SUM(E5,E7,E9,E12,E14)</f>
        <v>3475</v>
      </c>
      <c r="F16" s="14">
        <f t="shared" si="7"/>
        <v>0</v>
      </c>
      <c r="G16" s="14">
        <f t="shared" si="7"/>
        <v>0</v>
      </c>
      <c r="H16" s="14">
        <f t="shared" si="7"/>
        <v>0</v>
      </c>
      <c r="I16" s="14">
        <f t="shared" si="7"/>
        <v>0</v>
      </c>
      <c r="J16" s="14">
        <f t="shared" si="7"/>
        <v>0</v>
      </c>
      <c r="K16" s="14">
        <f t="shared" si="7"/>
        <v>0</v>
      </c>
      <c r="L16" s="14">
        <f t="shared" si="7"/>
        <v>0</v>
      </c>
      <c r="M16" s="14">
        <f t="shared" si="7"/>
        <v>0</v>
      </c>
      <c r="N16" s="14">
        <f t="shared" si="1"/>
        <v>406762</v>
      </c>
      <c r="O16" s="35">
        <f t="shared" si="2"/>
        <v>890.0700218818381</v>
      </c>
      <c r="P16" s="6"/>
      <c r="Q16" s="2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</row>
    <row r="17" spans="1:15">
      <c r="A17" s="15"/>
      <c r="B17" s="17"/>
      <c r="C17" s="17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8"/>
    </row>
    <row r="18" spans="1:15">
      <c r="A18" s="36"/>
      <c r="B18" s="37"/>
      <c r="C18" s="37"/>
      <c r="D18" s="38"/>
      <c r="E18" s="38"/>
      <c r="F18" s="38"/>
      <c r="G18" s="38"/>
      <c r="H18" s="38"/>
      <c r="I18" s="38"/>
      <c r="J18" s="38"/>
      <c r="K18" s="38"/>
      <c r="L18" s="160" t="s">
        <v>60</v>
      </c>
      <c r="M18" s="160"/>
      <c r="N18" s="160"/>
      <c r="O18" s="39">
        <v>457</v>
      </c>
    </row>
    <row r="19" spans="1:15">
      <c r="A19" s="161"/>
      <c r="B19" s="138"/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9"/>
    </row>
    <row r="20" spans="1:15" ht="15.75" customHeight="1" thickBot="1">
      <c r="A20" s="162" t="s">
        <v>35</v>
      </c>
      <c r="B20" s="141"/>
      <c r="C20" s="141"/>
      <c r="D20" s="141"/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2"/>
    </row>
  </sheetData>
  <mergeCells count="10">
    <mergeCell ref="L18:N18"/>
    <mergeCell ref="A19:O19"/>
    <mergeCell ref="A20:O2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2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30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56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SUM(D6:D6)</f>
        <v>64813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6" si="1">SUM(D5:M5)</f>
        <v>64813</v>
      </c>
      <c r="O5" s="30">
        <f t="shared" ref="O5:O16" si="2">(N5/O$18)</f>
        <v>144.34966592427617</v>
      </c>
      <c r="P5" s="6"/>
    </row>
    <row r="6" spans="1:133">
      <c r="A6" s="12"/>
      <c r="B6" s="42">
        <v>519</v>
      </c>
      <c r="C6" s="19" t="s">
        <v>46</v>
      </c>
      <c r="D6" s="43">
        <v>64813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64813</v>
      </c>
      <c r="O6" s="44">
        <f t="shared" si="2"/>
        <v>144.34966592427617</v>
      </c>
      <c r="P6" s="9"/>
    </row>
    <row r="7" spans="1:133" ht="15.75">
      <c r="A7" s="26" t="s">
        <v>20</v>
      </c>
      <c r="B7" s="27"/>
      <c r="C7" s="28"/>
      <c r="D7" s="29">
        <f t="shared" ref="D7:M7" si="3">SUM(D8:D8)</f>
        <v>12576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0</v>
      </c>
      <c r="J7" s="29">
        <f t="shared" si="3"/>
        <v>0</v>
      </c>
      <c r="K7" s="29">
        <f t="shared" si="3"/>
        <v>0</v>
      </c>
      <c r="L7" s="29">
        <f t="shared" si="3"/>
        <v>0</v>
      </c>
      <c r="M7" s="29">
        <f t="shared" si="3"/>
        <v>0</v>
      </c>
      <c r="N7" s="40">
        <f t="shared" si="1"/>
        <v>12576</v>
      </c>
      <c r="O7" s="41">
        <f t="shared" si="2"/>
        <v>28.008908685968819</v>
      </c>
      <c r="P7" s="10"/>
    </row>
    <row r="8" spans="1:133">
      <c r="A8" s="12"/>
      <c r="B8" s="42">
        <v>522</v>
      </c>
      <c r="C8" s="19" t="s">
        <v>21</v>
      </c>
      <c r="D8" s="43">
        <v>12576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12576</v>
      </c>
      <c r="O8" s="44">
        <f t="shared" si="2"/>
        <v>28.008908685968819</v>
      </c>
      <c r="P8" s="9"/>
    </row>
    <row r="9" spans="1:133" ht="15.75">
      <c r="A9" s="26" t="s">
        <v>22</v>
      </c>
      <c r="B9" s="27"/>
      <c r="C9" s="28"/>
      <c r="D9" s="29">
        <f t="shared" ref="D9:M9" si="4">SUM(D10:D11)</f>
        <v>109534</v>
      </c>
      <c r="E9" s="29">
        <f t="shared" si="4"/>
        <v>0</v>
      </c>
      <c r="F9" s="29">
        <f t="shared" si="4"/>
        <v>0</v>
      </c>
      <c r="G9" s="29">
        <f t="shared" si="4"/>
        <v>0</v>
      </c>
      <c r="H9" s="29">
        <f t="shared" si="4"/>
        <v>0</v>
      </c>
      <c r="I9" s="29">
        <f t="shared" si="4"/>
        <v>0</v>
      </c>
      <c r="J9" s="29">
        <f t="shared" si="4"/>
        <v>0</v>
      </c>
      <c r="K9" s="29">
        <f t="shared" si="4"/>
        <v>0</v>
      </c>
      <c r="L9" s="29">
        <f t="shared" si="4"/>
        <v>0</v>
      </c>
      <c r="M9" s="29">
        <f t="shared" si="4"/>
        <v>0</v>
      </c>
      <c r="N9" s="40">
        <f t="shared" si="1"/>
        <v>109534</v>
      </c>
      <c r="O9" s="41">
        <f t="shared" si="2"/>
        <v>243.9510022271715</v>
      </c>
      <c r="P9" s="10"/>
    </row>
    <row r="10" spans="1:133">
      <c r="A10" s="12"/>
      <c r="B10" s="42">
        <v>534</v>
      </c>
      <c r="C10" s="19" t="s">
        <v>52</v>
      </c>
      <c r="D10" s="43">
        <v>43560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43560</v>
      </c>
      <c r="O10" s="44">
        <f t="shared" si="2"/>
        <v>97.01559020044543</v>
      </c>
      <c r="P10" s="9"/>
    </row>
    <row r="11" spans="1:133">
      <c r="A11" s="12"/>
      <c r="B11" s="42">
        <v>536</v>
      </c>
      <c r="C11" s="19" t="s">
        <v>57</v>
      </c>
      <c r="D11" s="43">
        <v>65974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65974</v>
      </c>
      <c r="O11" s="44">
        <f t="shared" si="2"/>
        <v>146.93541202672606</v>
      </c>
      <c r="P11" s="9"/>
    </row>
    <row r="12" spans="1:133" ht="15.75">
      <c r="A12" s="26" t="s">
        <v>25</v>
      </c>
      <c r="B12" s="27"/>
      <c r="C12" s="28"/>
      <c r="D12" s="29">
        <f t="shared" ref="D12:M12" si="5">SUM(D13:D13)</f>
        <v>64393</v>
      </c>
      <c r="E12" s="29">
        <f t="shared" si="5"/>
        <v>0</v>
      </c>
      <c r="F12" s="29">
        <f t="shared" si="5"/>
        <v>0</v>
      </c>
      <c r="G12" s="29">
        <f t="shared" si="5"/>
        <v>0</v>
      </c>
      <c r="H12" s="29">
        <f t="shared" si="5"/>
        <v>0</v>
      </c>
      <c r="I12" s="29">
        <f t="shared" si="5"/>
        <v>0</v>
      </c>
      <c r="J12" s="29">
        <f t="shared" si="5"/>
        <v>0</v>
      </c>
      <c r="K12" s="29">
        <f t="shared" si="5"/>
        <v>0</v>
      </c>
      <c r="L12" s="29">
        <f t="shared" si="5"/>
        <v>0</v>
      </c>
      <c r="M12" s="29">
        <f t="shared" si="5"/>
        <v>0</v>
      </c>
      <c r="N12" s="29">
        <f t="shared" si="1"/>
        <v>64393</v>
      </c>
      <c r="O12" s="41">
        <f t="shared" si="2"/>
        <v>143.41425389755011</v>
      </c>
      <c r="P12" s="10"/>
    </row>
    <row r="13" spans="1:133">
      <c r="A13" s="12"/>
      <c r="B13" s="42">
        <v>541</v>
      </c>
      <c r="C13" s="19" t="s">
        <v>48</v>
      </c>
      <c r="D13" s="43">
        <v>64393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64393</v>
      </c>
      <c r="O13" s="44">
        <f t="shared" si="2"/>
        <v>143.41425389755011</v>
      </c>
      <c r="P13" s="9"/>
    </row>
    <row r="14" spans="1:133" ht="15.75">
      <c r="A14" s="26" t="s">
        <v>27</v>
      </c>
      <c r="B14" s="27"/>
      <c r="C14" s="28"/>
      <c r="D14" s="29">
        <f t="shared" ref="D14:M14" si="6">SUM(D15:D15)</f>
        <v>4175</v>
      </c>
      <c r="E14" s="29">
        <f t="shared" si="6"/>
        <v>45925</v>
      </c>
      <c r="F14" s="29">
        <f t="shared" si="6"/>
        <v>0</v>
      </c>
      <c r="G14" s="29">
        <f t="shared" si="6"/>
        <v>0</v>
      </c>
      <c r="H14" s="29">
        <f t="shared" si="6"/>
        <v>0</v>
      </c>
      <c r="I14" s="29">
        <f t="shared" si="6"/>
        <v>0</v>
      </c>
      <c r="J14" s="29">
        <f t="shared" si="6"/>
        <v>0</v>
      </c>
      <c r="K14" s="29">
        <f t="shared" si="6"/>
        <v>0</v>
      </c>
      <c r="L14" s="29">
        <f t="shared" si="6"/>
        <v>0</v>
      </c>
      <c r="M14" s="29">
        <f t="shared" si="6"/>
        <v>0</v>
      </c>
      <c r="N14" s="29">
        <f t="shared" si="1"/>
        <v>50100</v>
      </c>
      <c r="O14" s="41">
        <f t="shared" si="2"/>
        <v>111.58129175946547</v>
      </c>
      <c r="P14" s="9"/>
    </row>
    <row r="15" spans="1:133" ht="15.75" thickBot="1">
      <c r="A15" s="12"/>
      <c r="B15" s="42">
        <v>572</v>
      </c>
      <c r="C15" s="19" t="s">
        <v>49</v>
      </c>
      <c r="D15" s="43">
        <v>4175</v>
      </c>
      <c r="E15" s="43">
        <v>45925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50100</v>
      </c>
      <c r="O15" s="44">
        <f t="shared" si="2"/>
        <v>111.58129175946547</v>
      </c>
      <c r="P15" s="9"/>
    </row>
    <row r="16" spans="1:133" ht="16.5" thickBot="1">
      <c r="A16" s="13" t="s">
        <v>10</v>
      </c>
      <c r="B16" s="21"/>
      <c r="C16" s="20"/>
      <c r="D16" s="14">
        <f>SUM(D5,D7,D9,D12,D14)</f>
        <v>255491</v>
      </c>
      <c r="E16" s="14">
        <f t="shared" ref="E16:M16" si="7">SUM(E5,E7,E9,E12,E14)</f>
        <v>45925</v>
      </c>
      <c r="F16" s="14">
        <f t="shared" si="7"/>
        <v>0</v>
      </c>
      <c r="G16" s="14">
        <f t="shared" si="7"/>
        <v>0</v>
      </c>
      <c r="H16" s="14">
        <f t="shared" si="7"/>
        <v>0</v>
      </c>
      <c r="I16" s="14">
        <f t="shared" si="7"/>
        <v>0</v>
      </c>
      <c r="J16" s="14">
        <f t="shared" si="7"/>
        <v>0</v>
      </c>
      <c r="K16" s="14">
        <f t="shared" si="7"/>
        <v>0</v>
      </c>
      <c r="L16" s="14">
        <f t="shared" si="7"/>
        <v>0</v>
      </c>
      <c r="M16" s="14">
        <f t="shared" si="7"/>
        <v>0</v>
      </c>
      <c r="N16" s="14">
        <f t="shared" si="1"/>
        <v>301416</v>
      </c>
      <c r="O16" s="35">
        <f t="shared" si="2"/>
        <v>671.30512249443211</v>
      </c>
      <c r="P16" s="6"/>
      <c r="Q16" s="2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</row>
    <row r="17" spans="1:15">
      <c r="A17" s="15"/>
      <c r="B17" s="17"/>
      <c r="C17" s="17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8"/>
    </row>
    <row r="18" spans="1:15">
      <c r="A18" s="36"/>
      <c r="B18" s="37"/>
      <c r="C18" s="37"/>
      <c r="D18" s="38"/>
      <c r="E18" s="38"/>
      <c r="F18" s="38"/>
      <c r="G18" s="38"/>
      <c r="H18" s="38"/>
      <c r="I18" s="38"/>
      <c r="J18" s="38"/>
      <c r="K18" s="38"/>
      <c r="L18" s="160" t="s">
        <v>58</v>
      </c>
      <c r="M18" s="160"/>
      <c r="N18" s="160"/>
      <c r="O18" s="39">
        <v>449</v>
      </c>
    </row>
    <row r="19" spans="1:15">
      <c r="A19" s="161"/>
      <c r="B19" s="138"/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9"/>
    </row>
    <row r="20" spans="1:15" ht="15.75" customHeight="1" thickBot="1">
      <c r="A20" s="162" t="s">
        <v>35</v>
      </c>
      <c r="B20" s="141"/>
      <c r="C20" s="141"/>
      <c r="D20" s="141"/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2"/>
    </row>
  </sheetData>
  <mergeCells count="10">
    <mergeCell ref="L18:N18"/>
    <mergeCell ref="A19:O19"/>
    <mergeCell ref="A20:O2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2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30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51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SUM(D6:D6)</f>
        <v>71950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8" si="1">SUM(D5:M5)</f>
        <v>71950</v>
      </c>
      <c r="O5" s="30">
        <f t="shared" ref="O5:O18" si="2">(N5/O$20)</f>
        <v>159.88888888888889</v>
      </c>
      <c r="P5" s="6"/>
    </row>
    <row r="6" spans="1:133">
      <c r="A6" s="12"/>
      <c r="B6" s="42">
        <v>519</v>
      </c>
      <c r="C6" s="19" t="s">
        <v>46</v>
      </c>
      <c r="D6" s="43">
        <v>71950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71950</v>
      </c>
      <c r="O6" s="44">
        <f t="shared" si="2"/>
        <v>159.88888888888889</v>
      </c>
      <c r="P6" s="9"/>
    </row>
    <row r="7" spans="1:133" ht="15.75">
      <c r="A7" s="26" t="s">
        <v>20</v>
      </c>
      <c r="B7" s="27"/>
      <c r="C7" s="28"/>
      <c r="D7" s="29">
        <f t="shared" ref="D7:M7" si="3">SUM(D8:D8)</f>
        <v>12053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0</v>
      </c>
      <c r="J7" s="29">
        <f t="shared" si="3"/>
        <v>0</v>
      </c>
      <c r="K7" s="29">
        <f t="shared" si="3"/>
        <v>0</v>
      </c>
      <c r="L7" s="29">
        <f t="shared" si="3"/>
        <v>0</v>
      </c>
      <c r="M7" s="29">
        <f t="shared" si="3"/>
        <v>0</v>
      </c>
      <c r="N7" s="40">
        <f t="shared" si="1"/>
        <v>12053</v>
      </c>
      <c r="O7" s="41">
        <f t="shared" si="2"/>
        <v>26.784444444444443</v>
      </c>
      <c r="P7" s="10"/>
    </row>
    <row r="8" spans="1:133">
      <c r="A8" s="12"/>
      <c r="B8" s="42">
        <v>529</v>
      </c>
      <c r="C8" s="19" t="s">
        <v>47</v>
      </c>
      <c r="D8" s="43">
        <v>12053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12053</v>
      </c>
      <c r="O8" s="44">
        <f t="shared" si="2"/>
        <v>26.784444444444443</v>
      </c>
      <c r="P8" s="9"/>
    </row>
    <row r="9" spans="1:133" ht="15.75">
      <c r="A9" s="26" t="s">
        <v>22</v>
      </c>
      <c r="B9" s="27"/>
      <c r="C9" s="28"/>
      <c r="D9" s="29">
        <f t="shared" ref="D9:M9" si="4">SUM(D10:D11)</f>
        <v>96849</v>
      </c>
      <c r="E9" s="29">
        <f t="shared" si="4"/>
        <v>0</v>
      </c>
      <c r="F9" s="29">
        <f t="shared" si="4"/>
        <v>0</v>
      </c>
      <c r="G9" s="29">
        <f t="shared" si="4"/>
        <v>0</v>
      </c>
      <c r="H9" s="29">
        <f t="shared" si="4"/>
        <v>0</v>
      </c>
      <c r="I9" s="29">
        <f t="shared" si="4"/>
        <v>0</v>
      </c>
      <c r="J9" s="29">
        <f t="shared" si="4"/>
        <v>0</v>
      </c>
      <c r="K9" s="29">
        <f t="shared" si="4"/>
        <v>0</v>
      </c>
      <c r="L9" s="29">
        <f t="shared" si="4"/>
        <v>0</v>
      </c>
      <c r="M9" s="29">
        <f t="shared" si="4"/>
        <v>0</v>
      </c>
      <c r="N9" s="40">
        <f t="shared" si="1"/>
        <v>96849</v>
      </c>
      <c r="O9" s="41">
        <f t="shared" si="2"/>
        <v>215.22</v>
      </c>
      <c r="P9" s="10"/>
    </row>
    <row r="10" spans="1:133">
      <c r="A10" s="12"/>
      <c r="B10" s="42">
        <v>533</v>
      </c>
      <c r="C10" s="19" t="s">
        <v>23</v>
      </c>
      <c r="D10" s="43">
        <v>59031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59031</v>
      </c>
      <c r="O10" s="44">
        <f t="shared" si="2"/>
        <v>131.18</v>
      </c>
      <c r="P10" s="9"/>
    </row>
    <row r="11" spans="1:133">
      <c r="A11" s="12"/>
      <c r="B11" s="42">
        <v>534</v>
      </c>
      <c r="C11" s="19" t="s">
        <v>52</v>
      </c>
      <c r="D11" s="43">
        <v>37818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37818</v>
      </c>
      <c r="O11" s="44">
        <f t="shared" si="2"/>
        <v>84.04</v>
      </c>
      <c r="P11" s="9"/>
    </row>
    <row r="12" spans="1:133" ht="15.75">
      <c r="A12" s="26" t="s">
        <v>25</v>
      </c>
      <c r="B12" s="27"/>
      <c r="C12" s="28"/>
      <c r="D12" s="29">
        <f t="shared" ref="D12:M12" si="5">SUM(D13:D13)</f>
        <v>71162</v>
      </c>
      <c r="E12" s="29">
        <f t="shared" si="5"/>
        <v>0</v>
      </c>
      <c r="F12" s="29">
        <f t="shared" si="5"/>
        <v>0</v>
      </c>
      <c r="G12" s="29">
        <f t="shared" si="5"/>
        <v>0</v>
      </c>
      <c r="H12" s="29">
        <f t="shared" si="5"/>
        <v>0</v>
      </c>
      <c r="I12" s="29">
        <f t="shared" si="5"/>
        <v>0</v>
      </c>
      <c r="J12" s="29">
        <f t="shared" si="5"/>
        <v>0</v>
      </c>
      <c r="K12" s="29">
        <f t="shared" si="5"/>
        <v>0</v>
      </c>
      <c r="L12" s="29">
        <f t="shared" si="5"/>
        <v>0</v>
      </c>
      <c r="M12" s="29">
        <f t="shared" si="5"/>
        <v>0</v>
      </c>
      <c r="N12" s="29">
        <f t="shared" si="1"/>
        <v>71162</v>
      </c>
      <c r="O12" s="41">
        <f t="shared" si="2"/>
        <v>158.13777777777779</v>
      </c>
      <c r="P12" s="10"/>
    </row>
    <row r="13" spans="1:133">
      <c r="A13" s="12"/>
      <c r="B13" s="42">
        <v>541</v>
      </c>
      <c r="C13" s="19" t="s">
        <v>48</v>
      </c>
      <c r="D13" s="43">
        <v>71162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71162</v>
      </c>
      <c r="O13" s="44">
        <f t="shared" si="2"/>
        <v>158.13777777777779</v>
      </c>
      <c r="P13" s="9"/>
    </row>
    <row r="14" spans="1:133" ht="15.75">
      <c r="A14" s="26" t="s">
        <v>37</v>
      </c>
      <c r="B14" s="27"/>
      <c r="C14" s="28"/>
      <c r="D14" s="29">
        <f t="shared" ref="D14:M14" si="6">SUM(D15:D15)</f>
        <v>0</v>
      </c>
      <c r="E14" s="29">
        <f t="shared" si="6"/>
        <v>80169</v>
      </c>
      <c r="F14" s="29">
        <f t="shared" si="6"/>
        <v>0</v>
      </c>
      <c r="G14" s="29">
        <f t="shared" si="6"/>
        <v>0</v>
      </c>
      <c r="H14" s="29">
        <f t="shared" si="6"/>
        <v>0</v>
      </c>
      <c r="I14" s="29">
        <f t="shared" si="6"/>
        <v>0</v>
      </c>
      <c r="J14" s="29">
        <f t="shared" si="6"/>
        <v>0</v>
      </c>
      <c r="K14" s="29">
        <f t="shared" si="6"/>
        <v>0</v>
      </c>
      <c r="L14" s="29">
        <f t="shared" si="6"/>
        <v>0</v>
      </c>
      <c r="M14" s="29">
        <f t="shared" si="6"/>
        <v>0</v>
      </c>
      <c r="N14" s="29">
        <f t="shared" si="1"/>
        <v>80169</v>
      </c>
      <c r="O14" s="41">
        <f t="shared" si="2"/>
        <v>178.15333333333334</v>
      </c>
      <c r="P14" s="10"/>
    </row>
    <row r="15" spans="1:133">
      <c r="A15" s="45"/>
      <c r="B15" s="46">
        <v>559</v>
      </c>
      <c r="C15" s="47" t="s">
        <v>41</v>
      </c>
      <c r="D15" s="43">
        <v>0</v>
      </c>
      <c r="E15" s="43">
        <v>80169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80169</v>
      </c>
      <c r="O15" s="44">
        <f t="shared" si="2"/>
        <v>178.15333333333334</v>
      </c>
      <c r="P15" s="9"/>
    </row>
    <row r="16" spans="1:133" ht="15.75">
      <c r="A16" s="26" t="s">
        <v>27</v>
      </c>
      <c r="B16" s="27"/>
      <c r="C16" s="28"/>
      <c r="D16" s="29">
        <f t="shared" ref="D16:M16" si="7">SUM(D17:D17)</f>
        <v>1919</v>
      </c>
      <c r="E16" s="29">
        <f t="shared" si="7"/>
        <v>0</v>
      </c>
      <c r="F16" s="29">
        <f t="shared" si="7"/>
        <v>0</v>
      </c>
      <c r="G16" s="29">
        <f t="shared" si="7"/>
        <v>0</v>
      </c>
      <c r="H16" s="29">
        <f t="shared" si="7"/>
        <v>0</v>
      </c>
      <c r="I16" s="29">
        <f t="shared" si="7"/>
        <v>0</v>
      </c>
      <c r="J16" s="29">
        <f t="shared" si="7"/>
        <v>0</v>
      </c>
      <c r="K16" s="29">
        <f t="shared" si="7"/>
        <v>0</v>
      </c>
      <c r="L16" s="29">
        <f t="shared" si="7"/>
        <v>0</v>
      </c>
      <c r="M16" s="29">
        <f t="shared" si="7"/>
        <v>0</v>
      </c>
      <c r="N16" s="29">
        <f t="shared" si="1"/>
        <v>1919</v>
      </c>
      <c r="O16" s="41">
        <f t="shared" si="2"/>
        <v>4.264444444444444</v>
      </c>
      <c r="P16" s="9"/>
    </row>
    <row r="17" spans="1:119" ht="15.75" thickBot="1">
      <c r="A17" s="12"/>
      <c r="B17" s="42">
        <v>572</v>
      </c>
      <c r="C17" s="19" t="s">
        <v>49</v>
      </c>
      <c r="D17" s="43">
        <v>1919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1919</v>
      </c>
      <c r="O17" s="44">
        <f t="shared" si="2"/>
        <v>4.264444444444444</v>
      </c>
      <c r="P17" s="9"/>
    </row>
    <row r="18" spans="1:119" ht="16.5" thickBot="1">
      <c r="A18" s="13" t="s">
        <v>10</v>
      </c>
      <c r="B18" s="21"/>
      <c r="C18" s="20"/>
      <c r="D18" s="14">
        <f>SUM(D5,D7,D9,D12,D14,D16)</f>
        <v>253933</v>
      </c>
      <c r="E18" s="14">
        <f t="shared" ref="E18:M18" si="8">SUM(E5,E7,E9,E12,E14,E16)</f>
        <v>80169</v>
      </c>
      <c r="F18" s="14">
        <f t="shared" si="8"/>
        <v>0</v>
      </c>
      <c r="G18" s="14">
        <f t="shared" si="8"/>
        <v>0</v>
      </c>
      <c r="H18" s="14">
        <f t="shared" si="8"/>
        <v>0</v>
      </c>
      <c r="I18" s="14">
        <f t="shared" si="8"/>
        <v>0</v>
      </c>
      <c r="J18" s="14">
        <f t="shared" si="8"/>
        <v>0</v>
      </c>
      <c r="K18" s="14">
        <f t="shared" si="8"/>
        <v>0</v>
      </c>
      <c r="L18" s="14">
        <f t="shared" si="8"/>
        <v>0</v>
      </c>
      <c r="M18" s="14">
        <f t="shared" si="8"/>
        <v>0</v>
      </c>
      <c r="N18" s="14">
        <f t="shared" si="1"/>
        <v>334102</v>
      </c>
      <c r="O18" s="35">
        <f t="shared" si="2"/>
        <v>742.44888888888886</v>
      </c>
      <c r="P18" s="6"/>
      <c r="Q18" s="2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</row>
    <row r="19" spans="1:119">
      <c r="A19" s="15"/>
      <c r="B19" s="17"/>
      <c r="C19" s="17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8"/>
    </row>
    <row r="20" spans="1:119">
      <c r="A20" s="36"/>
      <c r="B20" s="37"/>
      <c r="C20" s="37"/>
      <c r="D20" s="38"/>
      <c r="E20" s="38"/>
      <c r="F20" s="38"/>
      <c r="G20" s="38"/>
      <c r="H20" s="38"/>
      <c r="I20" s="38"/>
      <c r="J20" s="38"/>
      <c r="K20" s="38"/>
      <c r="L20" s="160" t="s">
        <v>53</v>
      </c>
      <c r="M20" s="160"/>
      <c r="N20" s="160"/>
      <c r="O20" s="39">
        <v>450</v>
      </c>
    </row>
    <row r="21" spans="1:119">
      <c r="A21" s="161"/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9"/>
    </row>
    <row r="22" spans="1:119" ht="15.75" customHeight="1" thickBot="1">
      <c r="A22" s="162" t="s">
        <v>35</v>
      </c>
      <c r="B22" s="141"/>
      <c r="C22" s="141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2"/>
    </row>
  </sheetData>
  <mergeCells count="10">
    <mergeCell ref="L20:N20"/>
    <mergeCell ref="A21:O21"/>
    <mergeCell ref="A22:O2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21"/>
  <sheetViews>
    <sheetView workbookViewId="0">
      <selection sqref="A1:O1"/>
    </sheetView>
  </sheetViews>
  <sheetFormatPr defaultColWidth="9.77734375" defaultRowHeight="15"/>
  <cols>
    <col min="1" max="1" width="1.77734375" style="63" customWidth="1"/>
    <col min="2" max="2" width="6.77734375" style="63" customWidth="1"/>
    <col min="3" max="3" width="55.77734375" style="63" customWidth="1"/>
    <col min="4" max="5" width="16.77734375" style="92" customWidth="1"/>
    <col min="6" max="7" width="15.77734375" style="92" customWidth="1"/>
    <col min="8" max="8" width="13.77734375" style="92" customWidth="1"/>
    <col min="9" max="10" width="15.77734375" style="92" customWidth="1"/>
    <col min="11" max="13" width="13.77734375" style="92" customWidth="1"/>
    <col min="14" max="14" width="16.77734375" style="92" customWidth="1"/>
    <col min="15" max="15" width="13.77734375" style="63" customWidth="1"/>
    <col min="16" max="16" width="9.77734375" style="63" customWidth="1"/>
    <col min="17" max="17" width="9.77734375" style="63"/>
    <col min="18" max="16384" width="9.77734375" style="49"/>
  </cols>
  <sheetData>
    <row r="1" spans="1:133" ht="27.75">
      <c r="A1" s="181" t="s">
        <v>30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3"/>
      <c r="P1" s="48"/>
      <c r="Q1" s="49"/>
    </row>
    <row r="2" spans="1:133" ht="24" thickBot="1">
      <c r="A2" s="184" t="s">
        <v>45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6"/>
      <c r="P2" s="48"/>
      <c r="Q2" s="49"/>
    </row>
    <row r="3" spans="1:133" ht="18" customHeight="1">
      <c r="A3" s="187" t="s">
        <v>12</v>
      </c>
      <c r="B3" s="188"/>
      <c r="C3" s="189"/>
      <c r="D3" s="193" t="s">
        <v>6</v>
      </c>
      <c r="E3" s="194"/>
      <c r="F3" s="194"/>
      <c r="G3" s="194"/>
      <c r="H3" s="195"/>
      <c r="I3" s="193" t="s">
        <v>7</v>
      </c>
      <c r="J3" s="195"/>
      <c r="K3" s="193" t="s">
        <v>9</v>
      </c>
      <c r="L3" s="195"/>
      <c r="M3" s="50"/>
      <c r="N3" s="51"/>
      <c r="O3" s="196" t="s">
        <v>17</v>
      </c>
      <c r="P3" s="52"/>
      <c r="Q3" s="49"/>
    </row>
    <row r="4" spans="1:133" ht="32.25" customHeight="1" thickBot="1">
      <c r="A4" s="190"/>
      <c r="B4" s="191"/>
      <c r="C4" s="192"/>
      <c r="D4" s="53" t="s">
        <v>0</v>
      </c>
      <c r="E4" s="53" t="s">
        <v>13</v>
      </c>
      <c r="F4" s="53" t="s">
        <v>14</v>
      </c>
      <c r="G4" s="53" t="s">
        <v>15</v>
      </c>
      <c r="H4" s="53" t="s">
        <v>1</v>
      </c>
      <c r="I4" s="53" t="s">
        <v>2</v>
      </c>
      <c r="J4" s="54" t="s">
        <v>16</v>
      </c>
      <c r="K4" s="54" t="s">
        <v>3</v>
      </c>
      <c r="L4" s="54" t="s">
        <v>4</v>
      </c>
      <c r="M4" s="54" t="s">
        <v>5</v>
      </c>
      <c r="N4" s="54" t="s">
        <v>8</v>
      </c>
      <c r="O4" s="197"/>
      <c r="P4" s="55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</row>
    <row r="5" spans="1:133" ht="15.75">
      <c r="A5" s="57" t="s">
        <v>18</v>
      </c>
      <c r="B5" s="58"/>
      <c r="C5" s="58"/>
      <c r="D5" s="59">
        <f t="shared" ref="D5:M5" si="0">SUM(D6:D6)</f>
        <v>97217</v>
      </c>
      <c r="E5" s="59">
        <f t="shared" si="0"/>
        <v>0</v>
      </c>
      <c r="F5" s="59">
        <f t="shared" si="0"/>
        <v>0</v>
      </c>
      <c r="G5" s="59">
        <f t="shared" si="0"/>
        <v>0</v>
      </c>
      <c r="H5" s="59">
        <f t="shared" si="0"/>
        <v>0</v>
      </c>
      <c r="I5" s="59">
        <f t="shared" si="0"/>
        <v>0</v>
      </c>
      <c r="J5" s="59">
        <f t="shared" si="0"/>
        <v>0</v>
      </c>
      <c r="K5" s="59">
        <f t="shared" si="0"/>
        <v>0</v>
      </c>
      <c r="L5" s="59">
        <f t="shared" si="0"/>
        <v>0</v>
      </c>
      <c r="M5" s="59">
        <f t="shared" si="0"/>
        <v>0</v>
      </c>
      <c r="N5" s="60">
        <f t="shared" ref="N5:N17" si="1">SUM(D5:M5)</f>
        <v>97217</v>
      </c>
      <c r="O5" s="61">
        <f t="shared" ref="O5:O17" si="2">(N5/O$19)</f>
        <v>212.72866520787747</v>
      </c>
      <c r="P5" s="62"/>
    </row>
    <row r="6" spans="1:133">
      <c r="A6" s="64"/>
      <c r="B6" s="65">
        <v>519</v>
      </c>
      <c r="C6" s="66" t="s">
        <v>46</v>
      </c>
      <c r="D6" s="67">
        <v>97217</v>
      </c>
      <c r="E6" s="67">
        <v>0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  <c r="K6" s="67">
        <v>0</v>
      </c>
      <c r="L6" s="67">
        <v>0</v>
      </c>
      <c r="M6" s="67">
        <v>0</v>
      </c>
      <c r="N6" s="67">
        <f t="shared" si="1"/>
        <v>97217</v>
      </c>
      <c r="O6" s="68">
        <f t="shared" si="2"/>
        <v>212.72866520787747</v>
      </c>
      <c r="P6" s="69"/>
    </row>
    <row r="7" spans="1:133" ht="15.75">
      <c r="A7" s="70" t="s">
        <v>20</v>
      </c>
      <c r="B7" s="71"/>
      <c r="C7" s="72"/>
      <c r="D7" s="73">
        <f t="shared" ref="D7:M7" si="3">SUM(D8:D8)</f>
        <v>11740</v>
      </c>
      <c r="E7" s="73">
        <f t="shared" si="3"/>
        <v>0</v>
      </c>
      <c r="F7" s="73">
        <f t="shared" si="3"/>
        <v>0</v>
      </c>
      <c r="G7" s="73">
        <f t="shared" si="3"/>
        <v>0</v>
      </c>
      <c r="H7" s="73">
        <f t="shared" si="3"/>
        <v>0</v>
      </c>
      <c r="I7" s="73">
        <f t="shared" si="3"/>
        <v>0</v>
      </c>
      <c r="J7" s="73">
        <f t="shared" si="3"/>
        <v>0</v>
      </c>
      <c r="K7" s="73">
        <f t="shared" si="3"/>
        <v>0</v>
      </c>
      <c r="L7" s="73">
        <f t="shared" si="3"/>
        <v>0</v>
      </c>
      <c r="M7" s="73">
        <f t="shared" si="3"/>
        <v>0</v>
      </c>
      <c r="N7" s="74">
        <f t="shared" si="1"/>
        <v>11740</v>
      </c>
      <c r="O7" s="75">
        <f t="shared" si="2"/>
        <v>25.689277899343544</v>
      </c>
      <c r="P7" s="76"/>
    </row>
    <row r="8" spans="1:133">
      <c r="A8" s="64"/>
      <c r="B8" s="65">
        <v>529</v>
      </c>
      <c r="C8" s="66" t="s">
        <v>47</v>
      </c>
      <c r="D8" s="67">
        <v>11740</v>
      </c>
      <c r="E8" s="67">
        <v>0</v>
      </c>
      <c r="F8" s="67"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f t="shared" si="1"/>
        <v>11740</v>
      </c>
      <c r="O8" s="68">
        <f t="shared" si="2"/>
        <v>25.689277899343544</v>
      </c>
      <c r="P8" s="69"/>
    </row>
    <row r="9" spans="1:133" ht="15.75">
      <c r="A9" s="70" t="s">
        <v>22</v>
      </c>
      <c r="B9" s="71"/>
      <c r="C9" s="72"/>
      <c r="D9" s="73">
        <f t="shared" ref="D9:M9" si="4">SUM(D10:D10)</f>
        <v>86555</v>
      </c>
      <c r="E9" s="73">
        <f t="shared" si="4"/>
        <v>0</v>
      </c>
      <c r="F9" s="73">
        <f t="shared" si="4"/>
        <v>0</v>
      </c>
      <c r="G9" s="73">
        <f t="shared" si="4"/>
        <v>0</v>
      </c>
      <c r="H9" s="73">
        <f t="shared" si="4"/>
        <v>0</v>
      </c>
      <c r="I9" s="73">
        <f t="shared" si="4"/>
        <v>0</v>
      </c>
      <c r="J9" s="73">
        <f t="shared" si="4"/>
        <v>0</v>
      </c>
      <c r="K9" s="73">
        <f t="shared" si="4"/>
        <v>0</v>
      </c>
      <c r="L9" s="73">
        <f t="shared" si="4"/>
        <v>0</v>
      </c>
      <c r="M9" s="73">
        <f t="shared" si="4"/>
        <v>0</v>
      </c>
      <c r="N9" s="74">
        <f t="shared" si="1"/>
        <v>86555</v>
      </c>
      <c r="O9" s="75">
        <f t="shared" si="2"/>
        <v>189.39824945295405</v>
      </c>
      <c r="P9" s="76"/>
    </row>
    <row r="10" spans="1:133">
      <c r="A10" s="64"/>
      <c r="B10" s="65">
        <v>533</v>
      </c>
      <c r="C10" s="66" t="s">
        <v>23</v>
      </c>
      <c r="D10" s="67">
        <v>86555</v>
      </c>
      <c r="E10" s="67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f t="shared" si="1"/>
        <v>86555</v>
      </c>
      <c r="O10" s="68">
        <f t="shared" si="2"/>
        <v>189.39824945295405</v>
      </c>
      <c r="P10" s="69"/>
    </row>
    <row r="11" spans="1:133" ht="15.75">
      <c r="A11" s="70" t="s">
        <v>25</v>
      </c>
      <c r="B11" s="71"/>
      <c r="C11" s="72"/>
      <c r="D11" s="73">
        <f t="shared" ref="D11:M11" si="5">SUM(D12:D12)</f>
        <v>77205</v>
      </c>
      <c r="E11" s="73">
        <f t="shared" si="5"/>
        <v>0</v>
      </c>
      <c r="F11" s="73">
        <f t="shared" si="5"/>
        <v>0</v>
      </c>
      <c r="G11" s="73">
        <f t="shared" si="5"/>
        <v>0</v>
      </c>
      <c r="H11" s="73">
        <f t="shared" si="5"/>
        <v>0</v>
      </c>
      <c r="I11" s="73">
        <f t="shared" si="5"/>
        <v>0</v>
      </c>
      <c r="J11" s="73">
        <f t="shared" si="5"/>
        <v>0</v>
      </c>
      <c r="K11" s="73">
        <f t="shared" si="5"/>
        <v>0</v>
      </c>
      <c r="L11" s="73">
        <f t="shared" si="5"/>
        <v>0</v>
      </c>
      <c r="M11" s="73">
        <f t="shared" si="5"/>
        <v>0</v>
      </c>
      <c r="N11" s="73">
        <f t="shared" si="1"/>
        <v>77205</v>
      </c>
      <c r="O11" s="75">
        <f t="shared" si="2"/>
        <v>168.93873085339169</v>
      </c>
      <c r="P11" s="76"/>
    </row>
    <row r="12" spans="1:133">
      <c r="A12" s="64"/>
      <c r="B12" s="65">
        <v>541</v>
      </c>
      <c r="C12" s="66" t="s">
        <v>48</v>
      </c>
      <c r="D12" s="67">
        <v>77205</v>
      </c>
      <c r="E12" s="67">
        <v>0</v>
      </c>
      <c r="F12" s="67"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f t="shared" si="1"/>
        <v>77205</v>
      </c>
      <c r="O12" s="68">
        <f t="shared" si="2"/>
        <v>168.93873085339169</v>
      </c>
      <c r="P12" s="69"/>
    </row>
    <row r="13" spans="1:133" ht="15.75">
      <c r="A13" s="70" t="s">
        <v>37</v>
      </c>
      <c r="B13" s="71"/>
      <c r="C13" s="72"/>
      <c r="D13" s="73">
        <f t="shared" ref="D13:M13" si="6">SUM(D14:D14)</f>
        <v>0</v>
      </c>
      <c r="E13" s="73">
        <f t="shared" si="6"/>
        <v>52223</v>
      </c>
      <c r="F13" s="73">
        <f t="shared" si="6"/>
        <v>0</v>
      </c>
      <c r="G13" s="73">
        <f t="shared" si="6"/>
        <v>0</v>
      </c>
      <c r="H13" s="73">
        <f t="shared" si="6"/>
        <v>0</v>
      </c>
      <c r="I13" s="73">
        <f t="shared" si="6"/>
        <v>0</v>
      </c>
      <c r="J13" s="73">
        <f t="shared" si="6"/>
        <v>0</v>
      </c>
      <c r="K13" s="73">
        <f t="shared" si="6"/>
        <v>0</v>
      </c>
      <c r="L13" s="73">
        <f t="shared" si="6"/>
        <v>0</v>
      </c>
      <c r="M13" s="73">
        <f t="shared" si="6"/>
        <v>0</v>
      </c>
      <c r="N13" s="73">
        <f t="shared" si="1"/>
        <v>52223</v>
      </c>
      <c r="O13" s="75">
        <f t="shared" si="2"/>
        <v>114.27352297592998</v>
      </c>
      <c r="P13" s="76"/>
    </row>
    <row r="14" spans="1:133">
      <c r="A14" s="64"/>
      <c r="B14" s="65">
        <v>559</v>
      </c>
      <c r="C14" s="66" t="s">
        <v>41</v>
      </c>
      <c r="D14" s="67">
        <v>0</v>
      </c>
      <c r="E14" s="67">
        <v>52223</v>
      </c>
      <c r="F14" s="67"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f t="shared" si="1"/>
        <v>52223</v>
      </c>
      <c r="O14" s="68">
        <f t="shared" si="2"/>
        <v>114.27352297592998</v>
      </c>
      <c r="P14" s="69"/>
    </row>
    <row r="15" spans="1:133" ht="15.75">
      <c r="A15" s="70" t="s">
        <v>27</v>
      </c>
      <c r="B15" s="71"/>
      <c r="C15" s="72"/>
      <c r="D15" s="73">
        <f t="shared" ref="D15:M15" si="7">SUM(D16:D16)</f>
        <v>396</v>
      </c>
      <c r="E15" s="73">
        <f t="shared" si="7"/>
        <v>0</v>
      </c>
      <c r="F15" s="73">
        <f t="shared" si="7"/>
        <v>0</v>
      </c>
      <c r="G15" s="73">
        <f t="shared" si="7"/>
        <v>0</v>
      </c>
      <c r="H15" s="73">
        <f t="shared" si="7"/>
        <v>0</v>
      </c>
      <c r="I15" s="73">
        <f t="shared" si="7"/>
        <v>0</v>
      </c>
      <c r="J15" s="73">
        <f t="shared" si="7"/>
        <v>0</v>
      </c>
      <c r="K15" s="73">
        <f t="shared" si="7"/>
        <v>0</v>
      </c>
      <c r="L15" s="73">
        <f t="shared" si="7"/>
        <v>0</v>
      </c>
      <c r="M15" s="73">
        <f t="shared" si="7"/>
        <v>0</v>
      </c>
      <c r="N15" s="73">
        <f t="shared" si="1"/>
        <v>396</v>
      </c>
      <c r="O15" s="75">
        <f t="shared" si="2"/>
        <v>0.8665207877461707</v>
      </c>
      <c r="P15" s="69"/>
    </row>
    <row r="16" spans="1:133" ht="15.75" thickBot="1">
      <c r="A16" s="64"/>
      <c r="B16" s="65">
        <v>572</v>
      </c>
      <c r="C16" s="66" t="s">
        <v>49</v>
      </c>
      <c r="D16" s="67">
        <v>396</v>
      </c>
      <c r="E16" s="67">
        <v>0</v>
      </c>
      <c r="F16" s="67"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f t="shared" si="1"/>
        <v>396</v>
      </c>
      <c r="O16" s="68">
        <f t="shared" si="2"/>
        <v>0.8665207877461707</v>
      </c>
      <c r="P16" s="69"/>
    </row>
    <row r="17" spans="1:119" ht="16.5" thickBot="1">
      <c r="A17" s="77" t="s">
        <v>10</v>
      </c>
      <c r="B17" s="78"/>
      <c r="C17" s="79"/>
      <c r="D17" s="80">
        <f>SUM(D5,D7,D9,D11,D13,D15)</f>
        <v>273113</v>
      </c>
      <c r="E17" s="80">
        <f t="shared" ref="E17:M17" si="8">SUM(E5,E7,E9,E11,E13,E15)</f>
        <v>52223</v>
      </c>
      <c r="F17" s="80">
        <f t="shared" si="8"/>
        <v>0</v>
      </c>
      <c r="G17" s="80">
        <f t="shared" si="8"/>
        <v>0</v>
      </c>
      <c r="H17" s="80">
        <f t="shared" si="8"/>
        <v>0</v>
      </c>
      <c r="I17" s="80">
        <f t="shared" si="8"/>
        <v>0</v>
      </c>
      <c r="J17" s="80">
        <f t="shared" si="8"/>
        <v>0</v>
      </c>
      <c r="K17" s="80">
        <f t="shared" si="8"/>
        <v>0</v>
      </c>
      <c r="L17" s="80">
        <f t="shared" si="8"/>
        <v>0</v>
      </c>
      <c r="M17" s="80">
        <f t="shared" si="8"/>
        <v>0</v>
      </c>
      <c r="N17" s="80">
        <f t="shared" si="1"/>
        <v>325336</v>
      </c>
      <c r="O17" s="81">
        <f t="shared" si="2"/>
        <v>711.89496717724285</v>
      </c>
      <c r="P17" s="62"/>
      <c r="Q17" s="82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83"/>
      <c r="AU17" s="83"/>
      <c r="AV17" s="83"/>
      <c r="AW17" s="83"/>
      <c r="AX17" s="83"/>
      <c r="AY17" s="83"/>
      <c r="AZ17" s="83"/>
      <c r="BA17" s="83"/>
      <c r="BB17" s="83"/>
      <c r="BC17" s="83"/>
      <c r="BD17" s="83"/>
      <c r="BE17" s="83"/>
      <c r="BF17" s="83"/>
      <c r="BG17" s="83"/>
      <c r="BH17" s="83"/>
      <c r="BI17" s="83"/>
      <c r="BJ17" s="83"/>
      <c r="BK17" s="83"/>
      <c r="BL17" s="83"/>
      <c r="BM17" s="83"/>
      <c r="BN17" s="83"/>
      <c r="BO17" s="83"/>
      <c r="BP17" s="83"/>
      <c r="BQ17" s="83"/>
      <c r="BR17" s="83"/>
      <c r="BS17" s="83"/>
      <c r="BT17" s="83"/>
      <c r="BU17" s="83"/>
      <c r="BV17" s="83"/>
      <c r="BW17" s="83"/>
      <c r="BX17" s="83"/>
      <c r="BY17" s="83"/>
      <c r="BZ17" s="83"/>
      <c r="CA17" s="83"/>
      <c r="CB17" s="83"/>
      <c r="CC17" s="83"/>
      <c r="CD17" s="83"/>
      <c r="CE17" s="83"/>
      <c r="CF17" s="83"/>
      <c r="CG17" s="83"/>
      <c r="CH17" s="83"/>
      <c r="CI17" s="83"/>
      <c r="CJ17" s="83"/>
      <c r="CK17" s="83"/>
      <c r="CL17" s="83"/>
      <c r="CM17" s="83"/>
      <c r="CN17" s="83"/>
      <c r="CO17" s="83"/>
      <c r="CP17" s="83"/>
      <c r="CQ17" s="83"/>
      <c r="CR17" s="83"/>
      <c r="CS17" s="83"/>
      <c r="CT17" s="83"/>
      <c r="CU17" s="83"/>
      <c r="CV17" s="83"/>
      <c r="CW17" s="83"/>
      <c r="CX17" s="83"/>
      <c r="CY17" s="83"/>
      <c r="CZ17" s="83"/>
      <c r="DA17" s="83"/>
      <c r="DB17" s="83"/>
      <c r="DC17" s="83"/>
      <c r="DD17" s="83"/>
      <c r="DE17" s="83"/>
      <c r="DF17" s="83"/>
      <c r="DG17" s="83"/>
      <c r="DH17" s="83"/>
      <c r="DI17" s="83"/>
      <c r="DJ17" s="83"/>
      <c r="DK17" s="83"/>
      <c r="DL17" s="83"/>
      <c r="DM17" s="83"/>
      <c r="DN17" s="83"/>
      <c r="DO17" s="83"/>
    </row>
    <row r="18" spans="1:119">
      <c r="A18" s="84"/>
      <c r="B18" s="85"/>
      <c r="C18" s="85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7"/>
    </row>
    <row r="19" spans="1:119">
      <c r="A19" s="88"/>
      <c r="B19" s="89"/>
      <c r="C19" s="89"/>
      <c r="D19" s="90"/>
      <c r="E19" s="90"/>
      <c r="F19" s="90"/>
      <c r="G19" s="90"/>
      <c r="H19" s="90"/>
      <c r="I19" s="90"/>
      <c r="J19" s="90"/>
      <c r="K19" s="90"/>
      <c r="L19" s="174" t="s">
        <v>50</v>
      </c>
      <c r="M19" s="174"/>
      <c r="N19" s="174"/>
      <c r="O19" s="91">
        <v>457</v>
      </c>
    </row>
    <row r="20" spans="1:119">
      <c r="A20" s="175"/>
      <c r="B20" s="176"/>
      <c r="C20" s="176"/>
      <c r="D20" s="176"/>
      <c r="E20" s="176"/>
      <c r="F20" s="176"/>
      <c r="G20" s="176"/>
      <c r="H20" s="176"/>
      <c r="I20" s="176"/>
      <c r="J20" s="176"/>
      <c r="K20" s="176"/>
      <c r="L20" s="176"/>
      <c r="M20" s="176"/>
      <c r="N20" s="176"/>
      <c r="O20" s="177"/>
    </row>
    <row r="21" spans="1:119" ht="15.75" customHeight="1" thickBot="1">
      <c r="A21" s="178" t="s">
        <v>35</v>
      </c>
      <c r="B21" s="179"/>
      <c r="C21" s="179"/>
      <c r="D21" s="179"/>
      <c r="E21" s="179"/>
      <c r="F21" s="179"/>
      <c r="G21" s="179"/>
      <c r="H21" s="179"/>
      <c r="I21" s="179"/>
      <c r="J21" s="179"/>
      <c r="K21" s="179"/>
      <c r="L21" s="179"/>
      <c r="M21" s="179"/>
      <c r="N21" s="179"/>
      <c r="O21" s="180"/>
    </row>
  </sheetData>
  <mergeCells count="10">
    <mergeCell ref="L19:N19"/>
    <mergeCell ref="A20:O20"/>
    <mergeCell ref="A21:O2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2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30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40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SUM(D6:D6)</f>
        <v>198152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7" si="1">SUM(D5:M5)</f>
        <v>198152</v>
      </c>
      <c r="O5" s="30">
        <f t="shared" ref="O5:O17" si="2">(N5/O$19)</f>
        <v>433.59299781181619</v>
      </c>
      <c r="P5" s="6"/>
    </row>
    <row r="6" spans="1:133">
      <c r="A6" s="12"/>
      <c r="B6" s="42">
        <v>519</v>
      </c>
      <c r="C6" s="19" t="s">
        <v>19</v>
      </c>
      <c r="D6" s="43">
        <v>198152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198152</v>
      </c>
      <c r="O6" s="44">
        <f t="shared" si="2"/>
        <v>433.59299781181619</v>
      </c>
      <c r="P6" s="9"/>
    </row>
    <row r="7" spans="1:133" ht="15.75">
      <c r="A7" s="26" t="s">
        <v>20</v>
      </c>
      <c r="B7" s="27"/>
      <c r="C7" s="28"/>
      <c r="D7" s="29">
        <f t="shared" ref="D7:M7" si="3">SUM(D8:D8)</f>
        <v>12696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0</v>
      </c>
      <c r="J7" s="29">
        <f t="shared" si="3"/>
        <v>0</v>
      </c>
      <c r="K7" s="29">
        <f t="shared" si="3"/>
        <v>0</v>
      </c>
      <c r="L7" s="29">
        <f t="shared" si="3"/>
        <v>0</v>
      </c>
      <c r="M7" s="29">
        <f t="shared" si="3"/>
        <v>0</v>
      </c>
      <c r="N7" s="40">
        <f t="shared" si="1"/>
        <v>12696</v>
      </c>
      <c r="O7" s="41">
        <f t="shared" si="2"/>
        <v>27.781181619256017</v>
      </c>
      <c r="P7" s="10"/>
    </row>
    <row r="8" spans="1:133">
      <c r="A8" s="12"/>
      <c r="B8" s="42">
        <v>522</v>
      </c>
      <c r="C8" s="19" t="s">
        <v>21</v>
      </c>
      <c r="D8" s="43">
        <v>12696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12696</v>
      </c>
      <c r="O8" s="44">
        <f t="shared" si="2"/>
        <v>27.781181619256017</v>
      </c>
      <c r="P8" s="9"/>
    </row>
    <row r="9" spans="1:133" ht="15.75">
      <c r="A9" s="26" t="s">
        <v>22</v>
      </c>
      <c r="B9" s="27"/>
      <c r="C9" s="28"/>
      <c r="D9" s="29">
        <f t="shared" ref="D9:M9" si="4">SUM(D10:D10)</f>
        <v>86645</v>
      </c>
      <c r="E9" s="29">
        <f t="shared" si="4"/>
        <v>0</v>
      </c>
      <c r="F9" s="29">
        <f t="shared" si="4"/>
        <v>0</v>
      </c>
      <c r="G9" s="29">
        <f t="shared" si="4"/>
        <v>0</v>
      </c>
      <c r="H9" s="29">
        <f t="shared" si="4"/>
        <v>0</v>
      </c>
      <c r="I9" s="29">
        <f t="shared" si="4"/>
        <v>0</v>
      </c>
      <c r="J9" s="29">
        <f t="shared" si="4"/>
        <v>0</v>
      </c>
      <c r="K9" s="29">
        <f t="shared" si="4"/>
        <v>0</v>
      </c>
      <c r="L9" s="29">
        <f t="shared" si="4"/>
        <v>0</v>
      </c>
      <c r="M9" s="29">
        <f t="shared" si="4"/>
        <v>0</v>
      </c>
      <c r="N9" s="40">
        <f t="shared" si="1"/>
        <v>86645</v>
      </c>
      <c r="O9" s="41">
        <f t="shared" si="2"/>
        <v>189.59518599562364</v>
      </c>
      <c r="P9" s="10"/>
    </row>
    <row r="10" spans="1:133">
      <c r="A10" s="12"/>
      <c r="B10" s="42">
        <v>533</v>
      </c>
      <c r="C10" s="19" t="s">
        <v>23</v>
      </c>
      <c r="D10" s="43">
        <v>86645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86645</v>
      </c>
      <c r="O10" s="44">
        <f t="shared" si="2"/>
        <v>189.59518599562364</v>
      </c>
      <c r="P10" s="9"/>
    </row>
    <row r="11" spans="1:133" ht="15.75">
      <c r="A11" s="26" t="s">
        <v>25</v>
      </c>
      <c r="B11" s="27"/>
      <c r="C11" s="28"/>
      <c r="D11" s="29">
        <f t="shared" ref="D11:M11" si="5">SUM(D12:D12)</f>
        <v>114980</v>
      </c>
      <c r="E11" s="29">
        <f t="shared" si="5"/>
        <v>0</v>
      </c>
      <c r="F11" s="29">
        <f t="shared" si="5"/>
        <v>0</v>
      </c>
      <c r="G11" s="29">
        <f t="shared" si="5"/>
        <v>0</v>
      </c>
      <c r="H11" s="29">
        <f t="shared" si="5"/>
        <v>0</v>
      </c>
      <c r="I11" s="29">
        <f t="shared" si="5"/>
        <v>0</v>
      </c>
      <c r="J11" s="29">
        <f t="shared" si="5"/>
        <v>0</v>
      </c>
      <c r="K11" s="29">
        <f t="shared" si="5"/>
        <v>0</v>
      </c>
      <c r="L11" s="29">
        <f t="shared" si="5"/>
        <v>0</v>
      </c>
      <c r="M11" s="29">
        <f t="shared" si="5"/>
        <v>0</v>
      </c>
      <c r="N11" s="29">
        <f t="shared" si="1"/>
        <v>114980</v>
      </c>
      <c r="O11" s="41">
        <f t="shared" si="2"/>
        <v>251.59737417943109</v>
      </c>
      <c r="P11" s="10"/>
    </row>
    <row r="12" spans="1:133">
      <c r="A12" s="12"/>
      <c r="B12" s="42">
        <v>541</v>
      </c>
      <c r="C12" s="19" t="s">
        <v>26</v>
      </c>
      <c r="D12" s="43">
        <v>114980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114980</v>
      </c>
      <c r="O12" s="44">
        <f t="shared" si="2"/>
        <v>251.59737417943109</v>
      </c>
      <c r="P12" s="9"/>
    </row>
    <row r="13" spans="1:133" ht="15.75">
      <c r="A13" s="26" t="s">
        <v>37</v>
      </c>
      <c r="B13" s="27"/>
      <c r="C13" s="28"/>
      <c r="D13" s="29">
        <f t="shared" ref="D13:M13" si="6">SUM(D14:D14)</f>
        <v>0</v>
      </c>
      <c r="E13" s="29">
        <f t="shared" si="6"/>
        <v>338809</v>
      </c>
      <c r="F13" s="29">
        <f t="shared" si="6"/>
        <v>0</v>
      </c>
      <c r="G13" s="29">
        <f t="shared" si="6"/>
        <v>0</v>
      </c>
      <c r="H13" s="29">
        <f t="shared" si="6"/>
        <v>0</v>
      </c>
      <c r="I13" s="29">
        <f t="shared" si="6"/>
        <v>0</v>
      </c>
      <c r="J13" s="29">
        <f t="shared" si="6"/>
        <v>0</v>
      </c>
      <c r="K13" s="29">
        <f t="shared" si="6"/>
        <v>0</v>
      </c>
      <c r="L13" s="29">
        <f t="shared" si="6"/>
        <v>0</v>
      </c>
      <c r="M13" s="29">
        <f t="shared" si="6"/>
        <v>0</v>
      </c>
      <c r="N13" s="29">
        <f t="shared" si="1"/>
        <v>338809</v>
      </c>
      <c r="O13" s="41">
        <f t="shared" si="2"/>
        <v>741.37636761487965</v>
      </c>
      <c r="P13" s="10"/>
    </row>
    <row r="14" spans="1:133">
      <c r="A14" s="45"/>
      <c r="B14" s="46">
        <v>559</v>
      </c>
      <c r="C14" s="47" t="s">
        <v>41</v>
      </c>
      <c r="D14" s="43">
        <v>0</v>
      </c>
      <c r="E14" s="43">
        <v>338809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338809</v>
      </c>
      <c r="O14" s="44">
        <f t="shared" si="2"/>
        <v>741.37636761487965</v>
      </c>
      <c r="P14" s="9"/>
    </row>
    <row r="15" spans="1:133" ht="15.75">
      <c r="A15" s="26" t="s">
        <v>27</v>
      </c>
      <c r="B15" s="27"/>
      <c r="C15" s="28"/>
      <c r="D15" s="29">
        <f t="shared" ref="D15:M15" si="7">SUM(D16:D16)</f>
        <v>15144</v>
      </c>
      <c r="E15" s="29">
        <f t="shared" si="7"/>
        <v>0</v>
      </c>
      <c r="F15" s="29">
        <f t="shared" si="7"/>
        <v>0</v>
      </c>
      <c r="G15" s="29">
        <f t="shared" si="7"/>
        <v>0</v>
      </c>
      <c r="H15" s="29">
        <f t="shared" si="7"/>
        <v>0</v>
      </c>
      <c r="I15" s="29">
        <f t="shared" si="7"/>
        <v>0</v>
      </c>
      <c r="J15" s="29">
        <f t="shared" si="7"/>
        <v>0</v>
      </c>
      <c r="K15" s="29">
        <f t="shared" si="7"/>
        <v>0</v>
      </c>
      <c r="L15" s="29">
        <f t="shared" si="7"/>
        <v>0</v>
      </c>
      <c r="M15" s="29">
        <f t="shared" si="7"/>
        <v>0</v>
      </c>
      <c r="N15" s="29">
        <f t="shared" si="1"/>
        <v>15144</v>
      </c>
      <c r="O15" s="41">
        <f t="shared" si="2"/>
        <v>33.137855579868706</v>
      </c>
      <c r="P15" s="9"/>
    </row>
    <row r="16" spans="1:133" ht="15.75" thickBot="1">
      <c r="A16" s="12"/>
      <c r="B16" s="42">
        <v>572</v>
      </c>
      <c r="C16" s="19" t="s">
        <v>28</v>
      </c>
      <c r="D16" s="43">
        <v>15144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15144</v>
      </c>
      <c r="O16" s="44">
        <f t="shared" si="2"/>
        <v>33.137855579868706</v>
      </c>
      <c r="P16" s="9"/>
    </row>
    <row r="17" spans="1:119" ht="16.5" thickBot="1">
      <c r="A17" s="13" t="s">
        <v>10</v>
      </c>
      <c r="B17" s="21"/>
      <c r="C17" s="20"/>
      <c r="D17" s="14">
        <f>SUM(D5,D7,D9,D11,D13,D15)</f>
        <v>427617</v>
      </c>
      <c r="E17" s="14">
        <f t="shared" ref="E17:M17" si="8">SUM(E5,E7,E9,E11,E13,E15)</f>
        <v>338809</v>
      </c>
      <c r="F17" s="14">
        <f t="shared" si="8"/>
        <v>0</v>
      </c>
      <c r="G17" s="14">
        <f t="shared" si="8"/>
        <v>0</v>
      </c>
      <c r="H17" s="14">
        <f t="shared" si="8"/>
        <v>0</v>
      </c>
      <c r="I17" s="14">
        <f t="shared" si="8"/>
        <v>0</v>
      </c>
      <c r="J17" s="14">
        <f t="shared" si="8"/>
        <v>0</v>
      </c>
      <c r="K17" s="14">
        <f t="shared" si="8"/>
        <v>0</v>
      </c>
      <c r="L17" s="14">
        <f t="shared" si="8"/>
        <v>0</v>
      </c>
      <c r="M17" s="14">
        <f t="shared" si="8"/>
        <v>0</v>
      </c>
      <c r="N17" s="14">
        <f t="shared" si="1"/>
        <v>766426</v>
      </c>
      <c r="O17" s="35">
        <f t="shared" si="2"/>
        <v>1677.0809628008753</v>
      </c>
      <c r="P17" s="6"/>
      <c r="Q17" s="2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</row>
    <row r="18" spans="1:119">
      <c r="A18" s="15"/>
      <c r="B18" s="17"/>
      <c r="C18" s="17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8"/>
    </row>
    <row r="19" spans="1:119">
      <c r="A19" s="36"/>
      <c r="B19" s="37"/>
      <c r="C19" s="37"/>
      <c r="D19" s="38"/>
      <c r="E19" s="38"/>
      <c r="F19" s="38"/>
      <c r="G19" s="38"/>
      <c r="H19" s="38"/>
      <c r="I19" s="38"/>
      <c r="J19" s="38"/>
      <c r="K19" s="38"/>
      <c r="L19" s="160" t="s">
        <v>42</v>
      </c>
      <c r="M19" s="160"/>
      <c r="N19" s="160"/>
      <c r="O19" s="39">
        <v>457</v>
      </c>
    </row>
    <row r="20" spans="1:119">
      <c r="A20" s="161"/>
      <c r="B20" s="138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9"/>
    </row>
    <row r="21" spans="1:119" ht="15.75" customHeight="1" thickBot="1">
      <c r="A21" s="162" t="s">
        <v>35</v>
      </c>
      <c r="B21" s="141"/>
      <c r="C21" s="141"/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2"/>
    </row>
  </sheetData>
  <mergeCells count="10">
    <mergeCell ref="L19:N19"/>
    <mergeCell ref="A20:O20"/>
    <mergeCell ref="A21:O2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2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30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36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SUM(D6:D6)</f>
        <v>123453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8" si="1">SUM(D5:M5)</f>
        <v>123453</v>
      </c>
      <c r="O5" s="30">
        <f t="shared" ref="O5:O18" si="2">(N5/O$20)</f>
        <v>271.32527472527471</v>
      </c>
      <c r="P5" s="6"/>
    </row>
    <row r="6" spans="1:133">
      <c r="A6" s="12"/>
      <c r="B6" s="42">
        <v>519</v>
      </c>
      <c r="C6" s="19" t="s">
        <v>19</v>
      </c>
      <c r="D6" s="43">
        <v>123453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123453</v>
      </c>
      <c r="O6" s="44">
        <f t="shared" si="2"/>
        <v>271.32527472527471</v>
      </c>
      <c r="P6" s="9"/>
    </row>
    <row r="7" spans="1:133" ht="15.75">
      <c r="A7" s="26" t="s">
        <v>20</v>
      </c>
      <c r="B7" s="27"/>
      <c r="C7" s="28"/>
      <c r="D7" s="29">
        <f t="shared" ref="D7:M7" si="3">SUM(D8:D8)</f>
        <v>13951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0</v>
      </c>
      <c r="J7" s="29">
        <f t="shared" si="3"/>
        <v>0</v>
      </c>
      <c r="K7" s="29">
        <f t="shared" si="3"/>
        <v>0</v>
      </c>
      <c r="L7" s="29">
        <f t="shared" si="3"/>
        <v>0</v>
      </c>
      <c r="M7" s="29">
        <f t="shared" si="3"/>
        <v>0</v>
      </c>
      <c r="N7" s="40">
        <f t="shared" si="1"/>
        <v>13951</v>
      </c>
      <c r="O7" s="41">
        <f t="shared" si="2"/>
        <v>30.661538461538463</v>
      </c>
      <c r="P7" s="10"/>
    </row>
    <row r="8" spans="1:133">
      <c r="A8" s="12"/>
      <c r="B8" s="42">
        <v>522</v>
      </c>
      <c r="C8" s="19" t="s">
        <v>21</v>
      </c>
      <c r="D8" s="43">
        <v>13951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13951</v>
      </c>
      <c r="O8" s="44">
        <f t="shared" si="2"/>
        <v>30.661538461538463</v>
      </c>
      <c r="P8" s="9"/>
    </row>
    <row r="9" spans="1:133" ht="15.75">
      <c r="A9" s="26" t="s">
        <v>22</v>
      </c>
      <c r="B9" s="27"/>
      <c r="C9" s="28"/>
      <c r="D9" s="29">
        <f t="shared" ref="D9:M9" si="4">SUM(D10:D11)</f>
        <v>88198</v>
      </c>
      <c r="E9" s="29">
        <f t="shared" si="4"/>
        <v>0</v>
      </c>
      <c r="F9" s="29">
        <f t="shared" si="4"/>
        <v>0</v>
      </c>
      <c r="G9" s="29">
        <f t="shared" si="4"/>
        <v>0</v>
      </c>
      <c r="H9" s="29">
        <f t="shared" si="4"/>
        <v>0</v>
      </c>
      <c r="I9" s="29">
        <f t="shared" si="4"/>
        <v>0</v>
      </c>
      <c r="J9" s="29">
        <f t="shared" si="4"/>
        <v>0</v>
      </c>
      <c r="K9" s="29">
        <f t="shared" si="4"/>
        <v>0</v>
      </c>
      <c r="L9" s="29">
        <f t="shared" si="4"/>
        <v>0</v>
      </c>
      <c r="M9" s="29">
        <f t="shared" si="4"/>
        <v>0</v>
      </c>
      <c r="N9" s="40">
        <f t="shared" si="1"/>
        <v>88198</v>
      </c>
      <c r="O9" s="41">
        <f t="shared" si="2"/>
        <v>193.84175824175824</v>
      </c>
      <c r="P9" s="10"/>
    </row>
    <row r="10" spans="1:133">
      <c r="A10" s="12"/>
      <c r="B10" s="42">
        <v>533</v>
      </c>
      <c r="C10" s="19" t="s">
        <v>23</v>
      </c>
      <c r="D10" s="43">
        <v>54860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54860</v>
      </c>
      <c r="O10" s="44">
        <f t="shared" si="2"/>
        <v>120.57142857142857</v>
      </c>
      <c r="P10" s="9"/>
    </row>
    <row r="11" spans="1:133">
      <c r="A11" s="12"/>
      <c r="B11" s="42">
        <v>534</v>
      </c>
      <c r="C11" s="19" t="s">
        <v>24</v>
      </c>
      <c r="D11" s="43">
        <v>33338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33338</v>
      </c>
      <c r="O11" s="44">
        <f t="shared" si="2"/>
        <v>73.270329670329673</v>
      </c>
      <c r="P11" s="9"/>
    </row>
    <row r="12" spans="1:133" ht="15.75">
      <c r="A12" s="26" t="s">
        <v>25</v>
      </c>
      <c r="B12" s="27"/>
      <c r="C12" s="28"/>
      <c r="D12" s="29">
        <f t="shared" ref="D12:M12" si="5">SUM(D13:D13)</f>
        <v>111503</v>
      </c>
      <c r="E12" s="29">
        <f t="shared" si="5"/>
        <v>0</v>
      </c>
      <c r="F12" s="29">
        <f t="shared" si="5"/>
        <v>0</v>
      </c>
      <c r="G12" s="29">
        <f t="shared" si="5"/>
        <v>0</v>
      </c>
      <c r="H12" s="29">
        <f t="shared" si="5"/>
        <v>0</v>
      </c>
      <c r="I12" s="29">
        <f t="shared" si="5"/>
        <v>0</v>
      </c>
      <c r="J12" s="29">
        <f t="shared" si="5"/>
        <v>0</v>
      </c>
      <c r="K12" s="29">
        <f t="shared" si="5"/>
        <v>0</v>
      </c>
      <c r="L12" s="29">
        <f t="shared" si="5"/>
        <v>0</v>
      </c>
      <c r="M12" s="29">
        <f t="shared" si="5"/>
        <v>0</v>
      </c>
      <c r="N12" s="29">
        <f t="shared" si="1"/>
        <v>111503</v>
      </c>
      <c r="O12" s="41">
        <f t="shared" si="2"/>
        <v>245.06153846153848</v>
      </c>
      <c r="P12" s="10"/>
    </row>
    <row r="13" spans="1:133">
      <c r="A13" s="12"/>
      <c r="B13" s="42">
        <v>541</v>
      </c>
      <c r="C13" s="19" t="s">
        <v>26</v>
      </c>
      <c r="D13" s="43">
        <v>111503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111503</v>
      </c>
      <c r="O13" s="44">
        <f t="shared" si="2"/>
        <v>245.06153846153848</v>
      </c>
      <c r="P13" s="9"/>
    </row>
    <row r="14" spans="1:133" ht="15.75">
      <c r="A14" s="26" t="s">
        <v>37</v>
      </c>
      <c r="B14" s="27"/>
      <c r="C14" s="28"/>
      <c r="D14" s="29">
        <f t="shared" ref="D14:M14" si="6">SUM(D15:D15)</f>
        <v>0</v>
      </c>
      <c r="E14" s="29">
        <f t="shared" si="6"/>
        <v>43950</v>
      </c>
      <c r="F14" s="29">
        <f t="shared" si="6"/>
        <v>0</v>
      </c>
      <c r="G14" s="29">
        <f t="shared" si="6"/>
        <v>0</v>
      </c>
      <c r="H14" s="29">
        <f t="shared" si="6"/>
        <v>0</v>
      </c>
      <c r="I14" s="29">
        <f t="shared" si="6"/>
        <v>0</v>
      </c>
      <c r="J14" s="29">
        <f t="shared" si="6"/>
        <v>0</v>
      </c>
      <c r="K14" s="29">
        <f t="shared" si="6"/>
        <v>0</v>
      </c>
      <c r="L14" s="29">
        <f t="shared" si="6"/>
        <v>0</v>
      </c>
      <c r="M14" s="29">
        <f t="shared" si="6"/>
        <v>0</v>
      </c>
      <c r="N14" s="29">
        <f t="shared" si="1"/>
        <v>43950</v>
      </c>
      <c r="O14" s="41">
        <f t="shared" si="2"/>
        <v>96.593406593406598</v>
      </c>
      <c r="P14" s="10"/>
    </row>
    <row r="15" spans="1:133">
      <c r="A15" s="45"/>
      <c r="B15" s="46">
        <v>554</v>
      </c>
      <c r="C15" s="47" t="s">
        <v>38</v>
      </c>
      <c r="D15" s="43">
        <v>0</v>
      </c>
      <c r="E15" s="43">
        <v>43950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43950</v>
      </c>
      <c r="O15" s="44">
        <f t="shared" si="2"/>
        <v>96.593406593406598</v>
      </c>
      <c r="P15" s="9"/>
    </row>
    <row r="16" spans="1:133" ht="15.75">
      <c r="A16" s="26" t="s">
        <v>27</v>
      </c>
      <c r="B16" s="27"/>
      <c r="C16" s="28"/>
      <c r="D16" s="29">
        <f t="shared" ref="D16:M16" si="7">SUM(D17:D17)</f>
        <v>1808</v>
      </c>
      <c r="E16" s="29">
        <f t="shared" si="7"/>
        <v>0</v>
      </c>
      <c r="F16" s="29">
        <f t="shared" si="7"/>
        <v>0</v>
      </c>
      <c r="G16" s="29">
        <f t="shared" si="7"/>
        <v>0</v>
      </c>
      <c r="H16" s="29">
        <f t="shared" si="7"/>
        <v>0</v>
      </c>
      <c r="I16" s="29">
        <f t="shared" si="7"/>
        <v>0</v>
      </c>
      <c r="J16" s="29">
        <f t="shared" si="7"/>
        <v>0</v>
      </c>
      <c r="K16" s="29">
        <f t="shared" si="7"/>
        <v>0</v>
      </c>
      <c r="L16" s="29">
        <f t="shared" si="7"/>
        <v>0</v>
      </c>
      <c r="M16" s="29">
        <f t="shared" si="7"/>
        <v>0</v>
      </c>
      <c r="N16" s="29">
        <f t="shared" si="1"/>
        <v>1808</v>
      </c>
      <c r="O16" s="41">
        <f t="shared" si="2"/>
        <v>3.9736263736263737</v>
      </c>
      <c r="P16" s="9"/>
    </row>
    <row r="17" spans="1:119" ht="15.75" thickBot="1">
      <c r="A17" s="12"/>
      <c r="B17" s="42">
        <v>572</v>
      </c>
      <c r="C17" s="19" t="s">
        <v>28</v>
      </c>
      <c r="D17" s="43">
        <v>1808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1808</v>
      </c>
      <c r="O17" s="44">
        <f t="shared" si="2"/>
        <v>3.9736263736263737</v>
      </c>
      <c r="P17" s="9"/>
    </row>
    <row r="18" spans="1:119" ht="16.5" thickBot="1">
      <c r="A18" s="13" t="s">
        <v>10</v>
      </c>
      <c r="B18" s="21"/>
      <c r="C18" s="20"/>
      <c r="D18" s="14">
        <f>SUM(D5,D7,D9,D12,D14,D16)</f>
        <v>338913</v>
      </c>
      <c r="E18" s="14">
        <f t="shared" ref="E18:M18" si="8">SUM(E5,E7,E9,E12,E14,E16)</f>
        <v>43950</v>
      </c>
      <c r="F18" s="14">
        <f t="shared" si="8"/>
        <v>0</v>
      </c>
      <c r="G18" s="14">
        <f t="shared" si="8"/>
        <v>0</v>
      </c>
      <c r="H18" s="14">
        <f t="shared" si="8"/>
        <v>0</v>
      </c>
      <c r="I18" s="14">
        <f t="shared" si="8"/>
        <v>0</v>
      </c>
      <c r="J18" s="14">
        <f t="shared" si="8"/>
        <v>0</v>
      </c>
      <c r="K18" s="14">
        <f t="shared" si="8"/>
        <v>0</v>
      </c>
      <c r="L18" s="14">
        <f t="shared" si="8"/>
        <v>0</v>
      </c>
      <c r="M18" s="14">
        <f t="shared" si="8"/>
        <v>0</v>
      </c>
      <c r="N18" s="14">
        <f t="shared" si="1"/>
        <v>382863</v>
      </c>
      <c r="O18" s="35">
        <f t="shared" si="2"/>
        <v>841.45714285714291</v>
      </c>
      <c r="P18" s="6"/>
      <c r="Q18" s="2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</row>
    <row r="19" spans="1:119">
      <c r="A19" s="15"/>
      <c r="B19" s="17"/>
      <c r="C19" s="17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8"/>
    </row>
    <row r="20" spans="1:119">
      <c r="A20" s="36"/>
      <c r="B20" s="37"/>
      <c r="C20" s="37"/>
      <c r="D20" s="38"/>
      <c r="E20" s="38"/>
      <c r="F20" s="38"/>
      <c r="G20" s="38"/>
      <c r="H20" s="38"/>
      <c r="I20" s="38"/>
      <c r="J20" s="38"/>
      <c r="K20" s="38"/>
      <c r="L20" s="160" t="s">
        <v>39</v>
      </c>
      <c r="M20" s="160"/>
      <c r="N20" s="160"/>
      <c r="O20" s="39">
        <v>455</v>
      </c>
    </row>
    <row r="21" spans="1:119">
      <c r="A21" s="161"/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9"/>
    </row>
    <row r="22" spans="1:119" ht="15.75" customHeight="1" thickBot="1">
      <c r="A22" s="162" t="s">
        <v>35</v>
      </c>
      <c r="B22" s="141"/>
      <c r="C22" s="141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2"/>
    </row>
  </sheetData>
  <mergeCells count="10">
    <mergeCell ref="L20:N20"/>
    <mergeCell ref="A21:O21"/>
    <mergeCell ref="A22:O2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2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30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33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SUM(D6:D6)</f>
        <v>259123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6" si="1">SUM(D5:M5)</f>
        <v>259123</v>
      </c>
      <c r="O5" s="30">
        <f t="shared" ref="O5:O16" si="2">(N5/O$18)</f>
        <v>573.28097345132744</v>
      </c>
      <c r="P5" s="6"/>
    </row>
    <row r="6" spans="1:133">
      <c r="A6" s="12"/>
      <c r="B6" s="42">
        <v>519</v>
      </c>
      <c r="C6" s="19" t="s">
        <v>19</v>
      </c>
      <c r="D6" s="43">
        <v>259123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259123</v>
      </c>
      <c r="O6" s="44">
        <f t="shared" si="2"/>
        <v>573.28097345132744</v>
      </c>
      <c r="P6" s="9"/>
    </row>
    <row r="7" spans="1:133" ht="15.75">
      <c r="A7" s="26" t="s">
        <v>20</v>
      </c>
      <c r="B7" s="27"/>
      <c r="C7" s="28"/>
      <c r="D7" s="29">
        <f t="shared" ref="D7:M7" si="3">SUM(D8:D8)</f>
        <v>14525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0</v>
      </c>
      <c r="J7" s="29">
        <f t="shared" si="3"/>
        <v>0</v>
      </c>
      <c r="K7" s="29">
        <f t="shared" si="3"/>
        <v>0</v>
      </c>
      <c r="L7" s="29">
        <f t="shared" si="3"/>
        <v>0</v>
      </c>
      <c r="M7" s="29">
        <f t="shared" si="3"/>
        <v>0</v>
      </c>
      <c r="N7" s="40">
        <f t="shared" si="1"/>
        <v>14525</v>
      </c>
      <c r="O7" s="41">
        <f t="shared" si="2"/>
        <v>32.134955752212392</v>
      </c>
      <c r="P7" s="10"/>
    </row>
    <row r="8" spans="1:133">
      <c r="A8" s="12"/>
      <c r="B8" s="42">
        <v>522</v>
      </c>
      <c r="C8" s="19" t="s">
        <v>21</v>
      </c>
      <c r="D8" s="43">
        <v>14525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14525</v>
      </c>
      <c r="O8" s="44">
        <f t="shared" si="2"/>
        <v>32.134955752212392</v>
      </c>
      <c r="P8" s="9"/>
    </row>
    <row r="9" spans="1:133" ht="15.75">
      <c r="A9" s="26" t="s">
        <v>22</v>
      </c>
      <c r="B9" s="27"/>
      <c r="C9" s="28"/>
      <c r="D9" s="29">
        <f t="shared" ref="D9:M9" si="4">SUM(D10:D11)</f>
        <v>117315</v>
      </c>
      <c r="E9" s="29">
        <f t="shared" si="4"/>
        <v>0</v>
      </c>
      <c r="F9" s="29">
        <f t="shared" si="4"/>
        <v>0</v>
      </c>
      <c r="G9" s="29">
        <f t="shared" si="4"/>
        <v>0</v>
      </c>
      <c r="H9" s="29">
        <f t="shared" si="4"/>
        <v>0</v>
      </c>
      <c r="I9" s="29">
        <f t="shared" si="4"/>
        <v>0</v>
      </c>
      <c r="J9" s="29">
        <f t="shared" si="4"/>
        <v>0</v>
      </c>
      <c r="K9" s="29">
        <f t="shared" si="4"/>
        <v>0</v>
      </c>
      <c r="L9" s="29">
        <f t="shared" si="4"/>
        <v>0</v>
      </c>
      <c r="M9" s="29">
        <f t="shared" si="4"/>
        <v>0</v>
      </c>
      <c r="N9" s="40">
        <f t="shared" si="1"/>
        <v>117315</v>
      </c>
      <c r="O9" s="41">
        <f t="shared" si="2"/>
        <v>259.54646017699116</v>
      </c>
      <c r="P9" s="10"/>
    </row>
    <row r="10" spans="1:133">
      <c r="A10" s="12"/>
      <c r="B10" s="42">
        <v>533</v>
      </c>
      <c r="C10" s="19" t="s">
        <v>23</v>
      </c>
      <c r="D10" s="43">
        <v>85439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85439</v>
      </c>
      <c r="O10" s="44">
        <f t="shared" si="2"/>
        <v>189.02433628318585</v>
      </c>
      <c r="P10" s="9"/>
    </row>
    <row r="11" spans="1:133">
      <c r="A11" s="12"/>
      <c r="B11" s="42">
        <v>534</v>
      </c>
      <c r="C11" s="19" t="s">
        <v>24</v>
      </c>
      <c r="D11" s="43">
        <v>31876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31876</v>
      </c>
      <c r="O11" s="44">
        <f t="shared" si="2"/>
        <v>70.522123893805315</v>
      </c>
      <c r="P11" s="9"/>
    </row>
    <row r="12" spans="1:133" ht="15.75">
      <c r="A12" s="26" t="s">
        <v>25</v>
      </c>
      <c r="B12" s="27"/>
      <c r="C12" s="28"/>
      <c r="D12" s="29">
        <f t="shared" ref="D12:M12" si="5">SUM(D13:D13)</f>
        <v>108087</v>
      </c>
      <c r="E12" s="29">
        <f t="shared" si="5"/>
        <v>0</v>
      </c>
      <c r="F12" s="29">
        <f t="shared" si="5"/>
        <v>0</v>
      </c>
      <c r="G12" s="29">
        <f t="shared" si="5"/>
        <v>0</v>
      </c>
      <c r="H12" s="29">
        <f t="shared" si="5"/>
        <v>0</v>
      </c>
      <c r="I12" s="29">
        <f t="shared" si="5"/>
        <v>0</v>
      </c>
      <c r="J12" s="29">
        <f t="shared" si="5"/>
        <v>0</v>
      </c>
      <c r="K12" s="29">
        <f t="shared" si="5"/>
        <v>0</v>
      </c>
      <c r="L12" s="29">
        <f t="shared" si="5"/>
        <v>0</v>
      </c>
      <c r="M12" s="29">
        <f t="shared" si="5"/>
        <v>0</v>
      </c>
      <c r="N12" s="29">
        <f t="shared" si="1"/>
        <v>108087</v>
      </c>
      <c r="O12" s="41">
        <f t="shared" si="2"/>
        <v>239.13053097345133</v>
      </c>
      <c r="P12" s="10"/>
    </row>
    <row r="13" spans="1:133">
      <c r="A13" s="12"/>
      <c r="B13" s="42">
        <v>541</v>
      </c>
      <c r="C13" s="19" t="s">
        <v>26</v>
      </c>
      <c r="D13" s="43">
        <v>108087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108087</v>
      </c>
      <c r="O13" s="44">
        <f t="shared" si="2"/>
        <v>239.13053097345133</v>
      </c>
      <c r="P13" s="9"/>
    </row>
    <row r="14" spans="1:133" ht="15.75">
      <c r="A14" s="26" t="s">
        <v>27</v>
      </c>
      <c r="B14" s="27"/>
      <c r="C14" s="28"/>
      <c r="D14" s="29">
        <f t="shared" ref="D14:M14" si="6">SUM(D15:D15)</f>
        <v>8000</v>
      </c>
      <c r="E14" s="29">
        <f t="shared" si="6"/>
        <v>0</v>
      </c>
      <c r="F14" s="29">
        <f t="shared" si="6"/>
        <v>0</v>
      </c>
      <c r="G14" s="29">
        <f t="shared" si="6"/>
        <v>0</v>
      </c>
      <c r="H14" s="29">
        <f t="shared" si="6"/>
        <v>0</v>
      </c>
      <c r="I14" s="29">
        <f t="shared" si="6"/>
        <v>0</v>
      </c>
      <c r="J14" s="29">
        <f t="shared" si="6"/>
        <v>0</v>
      </c>
      <c r="K14" s="29">
        <f t="shared" si="6"/>
        <v>0</v>
      </c>
      <c r="L14" s="29">
        <f t="shared" si="6"/>
        <v>0</v>
      </c>
      <c r="M14" s="29">
        <f t="shared" si="6"/>
        <v>0</v>
      </c>
      <c r="N14" s="29">
        <f t="shared" si="1"/>
        <v>8000</v>
      </c>
      <c r="O14" s="41">
        <f t="shared" si="2"/>
        <v>17.699115044247787</v>
      </c>
      <c r="P14" s="9"/>
    </row>
    <row r="15" spans="1:133" ht="15.75" thickBot="1">
      <c r="A15" s="12"/>
      <c r="B15" s="42">
        <v>572</v>
      </c>
      <c r="C15" s="19" t="s">
        <v>28</v>
      </c>
      <c r="D15" s="43">
        <v>8000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8000</v>
      </c>
      <c r="O15" s="44">
        <f t="shared" si="2"/>
        <v>17.699115044247787</v>
      </c>
      <c r="P15" s="9"/>
    </row>
    <row r="16" spans="1:133" ht="16.5" thickBot="1">
      <c r="A16" s="13" t="s">
        <v>10</v>
      </c>
      <c r="B16" s="21"/>
      <c r="C16" s="20"/>
      <c r="D16" s="14">
        <f>SUM(D5,D7,D9,D12,D14)</f>
        <v>507050</v>
      </c>
      <c r="E16" s="14">
        <f t="shared" ref="E16:M16" si="7">SUM(E5,E7,E9,E12,E14)</f>
        <v>0</v>
      </c>
      <c r="F16" s="14">
        <f t="shared" si="7"/>
        <v>0</v>
      </c>
      <c r="G16" s="14">
        <f t="shared" si="7"/>
        <v>0</v>
      </c>
      <c r="H16" s="14">
        <f t="shared" si="7"/>
        <v>0</v>
      </c>
      <c r="I16" s="14">
        <f t="shared" si="7"/>
        <v>0</v>
      </c>
      <c r="J16" s="14">
        <f t="shared" si="7"/>
        <v>0</v>
      </c>
      <c r="K16" s="14">
        <f t="shared" si="7"/>
        <v>0</v>
      </c>
      <c r="L16" s="14">
        <f t="shared" si="7"/>
        <v>0</v>
      </c>
      <c r="M16" s="14">
        <f t="shared" si="7"/>
        <v>0</v>
      </c>
      <c r="N16" s="14">
        <f t="shared" si="1"/>
        <v>507050</v>
      </c>
      <c r="O16" s="35">
        <f t="shared" si="2"/>
        <v>1121.7920353982302</v>
      </c>
      <c r="P16" s="6"/>
      <c r="Q16" s="2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</row>
    <row r="17" spans="1:15">
      <c r="A17" s="15"/>
      <c r="B17" s="17"/>
      <c r="C17" s="17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8"/>
    </row>
    <row r="18" spans="1:15">
      <c r="A18" s="36"/>
      <c r="B18" s="37"/>
      <c r="C18" s="37"/>
      <c r="D18" s="38"/>
      <c r="E18" s="38"/>
      <c r="F18" s="38"/>
      <c r="G18" s="38"/>
      <c r="H18" s="38"/>
      <c r="I18" s="38"/>
      <c r="J18" s="38"/>
      <c r="K18" s="38"/>
      <c r="L18" s="160" t="s">
        <v>34</v>
      </c>
      <c r="M18" s="160"/>
      <c r="N18" s="160"/>
      <c r="O18" s="39">
        <v>452</v>
      </c>
    </row>
    <row r="19" spans="1:15">
      <c r="A19" s="161"/>
      <c r="B19" s="138"/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9"/>
    </row>
    <row r="20" spans="1:15" ht="15.75" customHeight="1" thickBot="1">
      <c r="A20" s="162" t="s">
        <v>35</v>
      </c>
      <c r="B20" s="141"/>
      <c r="C20" s="141"/>
      <c r="D20" s="141"/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2"/>
    </row>
  </sheetData>
  <mergeCells count="10">
    <mergeCell ref="L18:N18"/>
    <mergeCell ref="A19:O19"/>
    <mergeCell ref="A20:O2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2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30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31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SUM(D6:D6)</f>
        <v>329663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6" si="1">SUM(D5:M5)</f>
        <v>329663</v>
      </c>
      <c r="O5" s="30">
        <f t="shared" ref="O5:O16" si="2">(N5/O$18)</f>
        <v>729.34292035398232</v>
      </c>
      <c r="P5" s="6"/>
    </row>
    <row r="6" spans="1:133">
      <c r="A6" s="12"/>
      <c r="B6" s="42">
        <v>519</v>
      </c>
      <c r="C6" s="19" t="s">
        <v>19</v>
      </c>
      <c r="D6" s="43">
        <v>329663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329663</v>
      </c>
      <c r="O6" s="44">
        <f t="shared" si="2"/>
        <v>729.34292035398232</v>
      </c>
      <c r="P6" s="9"/>
    </row>
    <row r="7" spans="1:133" ht="15.75">
      <c r="A7" s="26" t="s">
        <v>20</v>
      </c>
      <c r="B7" s="27"/>
      <c r="C7" s="28"/>
      <c r="D7" s="29">
        <f t="shared" ref="D7:M7" si="3">SUM(D8:D8)</f>
        <v>17270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0</v>
      </c>
      <c r="J7" s="29">
        <f t="shared" si="3"/>
        <v>0</v>
      </c>
      <c r="K7" s="29">
        <f t="shared" si="3"/>
        <v>0</v>
      </c>
      <c r="L7" s="29">
        <f t="shared" si="3"/>
        <v>0</v>
      </c>
      <c r="M7" s="29">
        <f t="shared" si="3"/>
        <v>0</v>
      </c>
      <c r="N7" s="40">
        <f t="shared" si="1"/>
        <v>17270</v>
      </c>
      <c r="O7" s="41">
        <f t="shared" si="2"/>
        <v>38.207964601769909</v>
      </c>
      <c r="P7" s="10"/>
    </row>
    <row r="8" spans="1:133">
      <c r="A8" s="12"/>
      <c r="B8" s="42">
        <v>522</v>
      </c>
      <c r="C8" s="19" t="s">
        <v>21</v>
      </c>
      <c r="D8" s="43">
        <v>17270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17270</v>
      </c>
      <c r="O8" s="44">
        <f t="shared" si="2"/>
        <v>38.207964601769909</v>
      </c>
      <c r="P8" s="9"/>
    </row>
    <row r="9" spans="1:133" ht="15.75">
      <c r="A9" s="26" t="s">
        <v>22</v>
      </c>
      <c r="B9" s="27"/>
      <c r="C9" s="28"/>
      <c r="D9" s="29">
        <f t="shared" ref="D9:M9" si="4">SUM(D10:D11)</f>
        <v>82992</v>
      </c>
      <c r="E9" s="29">
        <f t="shared" si="4"/>
        <v>0</v>
      </c>
      <c r="F9" s="29">
        <f t="shared" si="4"/>
        <v>0</v>
      </c>
      <c r="G9" s="29">
        <f t="shared" si="4"/>
        <v>0</v>
      </c>
      <c r="H9" s="29">
        <f t="shared" si="4"/>
        <v>0</v>
      </c>
      <c r="I9" s="29">
        <f t="shared" si="4"/>
        <v>0</v>
      </c>
      <c r="J9" s="29">
        <f t="shared" si="4"/>
        <v>0</v>
      </c>
      <c r="K9" s="29">
        <f t="shared" si="4"/>
        <v>0</v>
      </c>
      <c r="L9" s="29">
        <f t="shared" si="4"/>
        <v>0</v>
      </c>
      <c r="M9" s="29">
        <f t="shared" si="4"/>
        <v>0</v>
      </c>
      <c r="N9" s="40">
        <f t="shared" si="1"/>
        <v>82992</v>
      </c>
      <c r="O9" s="41">
        <f t="shared" si="2"/>
        <v>183.61061946902655</v>
      </c>
      <c r="P9" s="10"/>
    </row>
    <row r="10" spans="1:133">
      <c r="A10" s="12"/>
      <c r="B10" s="42">
        <v>533</v>
      </c>
      <c r="C10" s="19" t="s">
        <v>23</v>
      </c>
      <c r="D10" s="43">
        <v>53609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53609</v>
      </c>
      <c r="O10" s="44">
        <f t="shared" si="2"/>
        <v>118.60398230088495</v>
      </c>
      <c r="P10" s="9"/>
    </row>
    <row r="11" spans="1:133">
      <c r="A11" s="12"/>
      <c r="B11" s="42">
        <v>534</v>
      </c>
      <c r="C11" s="19" t="s">
        <v>24</v>
      </c>
      <c r="D11" s="43">
        <v>29383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29383</v>
      </c>
      <c r="O11" s="44">
        <f t="shared" si="2"/>
        <v>65.006637168141594</v>
      </c>
      <c r="P11" s="9"/>
    </row>
    <row r="12" spans="1:133" ht="15.75">
      <c r="A12" s="26" t="s">
        <v>25</v>
      </c>
      <c r="B12" s="27"/>
      <c r="C12" s="28"/>
      <c r="D12" s="29">
        <f t="shared" ref="D12:M12" si="5">SUM(D13:D13)</f>
        <v>107451</v>
      </c>
      <c r="E12" s="29">
        <f t="shared" si="5"/>
        <v>0</v>
      </c>
      <c r="F12" s="29">
        <f t="shared" si="5"/>
        <v>0</v>
      </c>
      <c r="G12" s="29">
        <f t="shared" si="5"/>
        <v>0</v>
      </c>
      <c r="H12" s="29">
        <f t="shared" si="5"/>
        <v>0</v>
      </c>
      <c r="I12" s="29">
        <f t="shared" si="5"/>
        <v>0</v>
      </c>
      <c r="J12" s="29">
        <f t="shared" si="5"/>
        <v>0</v>
      </c>
      <c r="K12" s="29">
        <f t="shared" si="5"/>
        <v>0</v>
      </c>
      <c r="L12" s="29">
        <f t="shared" si="5"/>
        <v>0</v>
      </c>
      <c r="M12" s="29">
        <f t="shared" si="5"/>
        <v>0</v>
      </c>
      <c r="N12" s="29">
        <f t="shared" si="1"/>
        <v>107451</v>
      </c>
      <c r="O12" s="41">
        <f t="shared" si="2"/>
        <v>237.72345132743362</v>
      </c>
      <c r="P12" s="10"/>
    </row>
    <row r="13" spans="1:133">
      <c r="A13" s="12"/>
      <c r="B13" s="42">
        <v>541</v>
      </c>
      <c r="C13" s="19" t="s">
        <v>26</v>
      </c>
      <c r="D13" s="43">
        <v>107451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107451</v>
      </c>
      <c r="O13" s="44">
        <f t="shared" si="2"/>
        <v>237.72345132743362</v>
      </c>
      <c r="P13" s="9"/>
    </row>
    <row r="14" spans="1:133" ht="15.75">
      <c r="A14" s="26" t="s">
        <v>27</v>
      </c>
      <c r="B14" s="27"/>
      <c r="C14" s="28"/>
      <c r="D14" s="29">
        <f t="shared" ref="D14:M14" si="6">SUM(D15:D15)</f>
        <v>1293</v>
      </c>
      <c r="E14" s="29">
        <f t="shared" si="6"/>
        <v>0</v>
      </c>
      <c r="F14" s="29">
        <f t="shared" si="6"/>
        <v>0</v>
      </c>
      <c r="G14" s="29">
        <f t="shared" si="6"/>
        <v>0</v>
      </c>
      <c r="H14" s="29">
        <f t="shared" si="6"/>
        <v>0</v>
      </c>
      <c r="I14" s="29">
        <f t="shared" si="6"/>
        <v>0</v>
      </c>
      <c r="J14" s="29">
        <f t="shared" si="6"/>
        <v>0</v>
      </c>
      <c r="K14" s="29">
        <f t="shared" si="6"/>
        <v>0</v>
      </c>
      <c r="L14" s="29">
        <f t="shared" si="6"/>
        <v>0</v>
      </c>
      <c r="M14" s="29">
        <f t="shared" si="6"/>
        <v>0</v>
      </c>
      <c r="N14" s="29">
        <f t="shared" si="1"/>
        <v>1293</v>
      </c>
      <c r="O14" s="41">
        <f t="shared" si="2"/>
        <v>2.8606194690265485</v>
      </c>
      <c r="P14" s="9"/>
    </row>
    <row r="15" spans="1:133" ht="15.75" thickBot="1">
      <c r="A15" s="12"/>
      <c r="B15" s="42">
        <v>572</v>
      </c>
      <c r="C15" s="19" t="s">
        <v>28</v>
      </c>
      <c r="D15" s="43">
        <v>1293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1293</v>
      </c>
      <c r="O15" s="44">
        <f t="shared" si="2"/>
        <v>2.8606194690265485</v>
      </c>
      <c r="P15" s="9"/>
    </row>
    <row r="16" spans="1:133" ht="16.5" thickBot="1">
      <c r="A16" s="13" t="s">
        <v>10</v>
      </c>
      <c r="B16" s="21"/>
      <c r="C16" s="20"/>
      <c r="D16" s="14">
        <f>SUM(D5,D7,D9,D12,D14)</f>
        <v>538669</v>
      </c>
      <c r="E16" s="14">
        <f t="shared" ref="E16:M16" si="7">SUM(E5,E7,E9,E12,E14)</f>
        <v>0</v>
      </c>
      <c r="F16" s="14">
        <f t="shared" si="7"/>
        <v>0</v>
      </c>
      <c r="G16" s="14">
        <f t="shared" si="7"/>
        <v>0</v>
      </c>
      <c r="H16" s="14">
        <f t="shared" si="7"/>
        <v>0</v>
      </c>
      <c r="I16" s="14">
        <f t="shared" si="7"/>
        <v>0</v>
      </c>
      <c r="J16" s="14">
        <f t="shared" si="7"/>
        <v>0</v>
      </c>
      <c r="K16" s="14">
        <f t="shared" si="7"/>
        <v>0</v>
      </c>
      <c r="L16" s="14">
        <f t="shared" si="7"/>
        <v>0</v>
      </c>
      <c r="M16" s="14">
        <f t="shared" si="7"/>
        <v>0</v>
      </c>
      <c r="N16" s="14">
        <f t="shared" si="1"/>
        <v>538669</v>
      </c>
      <c r="O16" s="35">
        <f t="shared" si="2"/>
        <v>1191.7455752212391</v>
      </c>
      <c r="P16" s="6"/>
      <c r="Q16" s="2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</row>
    <row r="17" spans="1:15">
      <c r="A17" s="15"/>
      <c r="B17" s="17"/>
      <c r="C17" s="17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8"/>
    </row>
    <row r="18" spans="1:15">
      <c r="A18" s="36"/>
      <c r="B18" s="37"/>
      <c r="C18" s="37"/>
      <c r="D18" s="38"/>
      <c r="E18" s="38"/>
      <c r="F18" s="38"/>
      <c r="G18" s="38"/>
      <c r="H18" s="38"/>
      <c r="I18" s="38"/>
      <c r="J18" s="38"/>
      <c r="K18" s="38"/>
      <c r="L18" s="160" t="s">
        <v>32</v>
      </c>
      <c r="M18" s="160"/>
      <c r="N18" s="160"/>
      <c r="O18" s="39">
        <v>452</v>
      </c>
    </row>
    <row r="19" spans="1:15">
      <c r="A19" s="161"/>
      <c r="B19" s="138"/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9"/>
    </row>
    <row r="20" spans="1:15" ht="15.75" thickBot="1">
      <c r="A20" s="162" t="s">
        <v>35</v>
      </c>
      <c r="B20" s="141"/>
      <c r="C20" s="141"/>
      <c r="D20" s="141"/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2"/>
    </row>
  </sheetData>
  <mergeCells count="10">
    <mergeCell ref="A20:O20"/>
    <mergeCell ref="L18:N18"/>
    <mergeCell ref="A19:O1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20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30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11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SUM(D6:D6)</f>
        <v>108270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6" si="1">SUM(D5:M5)</f>
        <v>108270</v>
      </c>
      <c r="O5" s="30">
        <f t="shared" ref="O5:O16" si="2">(N5/O$18)</f>
        <v>250.04618937644341</v>
      </c>
      <c r="P5" s="6"/>
    </row>
    <row r="6" spans="1:133">
      <c r="A6" s="12"/>
      <c r="B6" s="42">
        <v>519</v>
      </c>
      <c r="C6" s="19" t="s">
        <v>19</v>
      </c>
      <c r="D6" s="43">
        <v>108270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108270</v>
      </c>
      <c r="O6" s="44">
        <f t="shared" si="2"/>
        <v>250.04618937644341</v>
      </c>
      <c r="P6" s="9"/>
    </row>
    <row r="7" spans="1:133" ht="15.75">
      <c r="A7" s="26" t="s">
        <v>20</v>
      </c>
      <c r="B7" s="27"/>
      <c r="C7" s="28"/>
      <c r="D7" s="29">
        <f t="shared" ref="D7:M7" si="3">SUM(D8:D8)</f>
        <v>18815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0</v>
      </c>
      <c r="J7" s="29">
        <f t="shared" si="3"/>
        <v>0</v>
      </c>
      <c r="K7" s="29">
        <f t="shared" si="3"/>
        <v>0</v>
      </c>
      <c r="L7" s="29">
        <f t="shared" si="3"/>
        <v>0</v>
      </c>
      <c r="M7" s="29">
        <f t="shared" si="3"/>
        <v>0</v>
      </c>
      <c r="N7" s="40">
        <f t="shared" si="1"/>
        <v>18815</v>
      </c>
      <c r="O7" s="41">
        <f t="shared" si="2"/>
        <v>43.452655889145497</v>
      </c>
      <c r="P7" s="10"/>
    </row>
    <row r="8" spans="1:133">
      <c r="A8" s="12"/>
      <c r="B8" s="42">
        <v>522</v>
      </c>
      <c r="C8" s="19" t="s">
        <v>21</v>
      </c>
      <c r="D8" s="43">
        <v>18815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18815</v>
      </c>
      <c r="O8" s="44">
        <f t="shared" si="2"/>
        <v>43.452655889145497</v>
      </c>
      <c r="P8" s="9"/>
    </row>
    <row r="9" spans="1:133" ht="15.75">
      <c r="A9" s="26" t="s">
        <v>22</v>
      </c>
      <c r="B9" s="27"/>
      <c r="C9" s="28"/>
      <c r="D9" s="29">
        <f t="shared" ref="D9:M9" si="4">SUM(D10:D11)</f>
        <v>91528</v>
      </c>
      <c r="E9" s="29">
        <f t="shared" si="4"/>
        <v>0</v>
      </c>
      <c r="F9" s="29">
        <f t="shared" si="4"/>
        <v>0</v>
      </c>
      <c r="G9" s="29">
        <f t="shared" si="4"/>
        <v>0</v>
      </c>
      <c r="H9" s="29">
        <f t="shared" si="4"/>
        <v>0</v>
      </c>
      <c r="I9" s="29">
        <f t="shared" si="4"/>
        <v>0</v>
      </c>
      <c r="J9" s="29">
        <f t="shared" si="4"/>
        <v>0</v>
      </c>
      <c r="K9" s="29">
        <f t="shared" si="4"/>
        <v>0</v>
      </c>
      <c r="L9" s="29">
        <f t="shared" si="4"/>
        <v>0</v>
      </c>
      <c r="M9" s="29">
        <f t="shared" si="4"/>
        <v>0</v>
      </c>
      <c r="N9" s="40">
        <f t="shared" si="1"/>
        <v>91528</v>
      </c>
      <c r="O9" s="41">
        <f t="shared" si="2"/>
        <v>211.3810623556582</v>
      </c>
      <c r="P9" s="10"/>
    </row>
    <row r="10" spans="1:133">
      <c r="A10" s="12"/>
      <c r="B10" s="42">
        <v>533</v>
      </c>
      <c r="C10" s="19" t="s">
        <v>23</v>
      </c>
      <c r="D10" s="43">
        <v>51585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51585</v>
      </c>
      <c r="O10" s="44">
        <f t="shared" si="2"/>
        <v>119.13394919168591</v>
      </c>
      <c r="P10" s="9"/>
    </row>
    <row r="11" spans="1:133">
      <c r="A11" s="12"/>
      <c r="B11" s="42">
        <v>534</v>
      </c>
      <c r="C11" s="19" t="s">
        <v>24</v>
      </c>
      <c r="D11" s="43">
        <v>39943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39943</v>
      </c>
      <c r="O11" s="44">
        <f t="shared" si="2"/>
        <v>92.247113163972287</v>
      </c>
      <c r="P11" s="9"/>
    </row>
    <row r="12" spans="1:133" ht="15.75">
      <c r="A12" s="26" t="s">
        <v>25</v>
      </c>
      <c r="B12" s="27"/>
      <c r="C12" s="28"/>
      <c r="D12" s="29">
        <f t="shared" ref="D12:M12" si="5">SUM(D13:D13)</f>
        <v>103604</v>
      </c>
      <c r="E12" s="29">
        <f t="shared" si="5"/>
        <v>0</v>
      </c>
      <c r="F12" s="29">
        <f t="shared" si="5"/>
        <v>0</v>
      </c>
      <c r="G12" s="29">
        <f t="shared" si="5"/>
        <v>0</v>
      </c>
      <c r="H12" s="29">
        <f t="shared" si="5"/>
        <v>0</v>
      </c>
      <c r="I12" s="29">
        <f t="shared" si="5"/>
        <v>0</v>
      </c>
      <c r="J12" s="29">
        <f t="shared" si="5"/>
        <v>0</v>
      </c>
      <c r="K12" s="29">
        <f t="shared" si="5"/>
        <v>0</v>
      </c>
      <c r="L12" s="29">
        <f t="shared" si="5"/>
        <v>0</v>
      </c>
      <c r="M12" s="29">
        <f t="shared" si="5"/>
        <v>0</v>
      </c>
      <c r="N12" s="29">
        <f t="shared" si="1"/>
        <v>103604</v>
      </c>
      <c r="O12" s="41">
        <f t="shared" si="2"/>
        <v>239.27020785219401</v>
      </c>
      <c r="P12" s="10"/>
    </row>
    <row r="13" spans="1:133">
      <c r="A13" s="12"/>
      <c r="B13" s="42">
        <v>541</v>
      </c>
      <c r="C13" s="19" t="s">
        <v>26</v>
      </c>
      <c r="D13" s="43">
        <v>103604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103604</v>
      </c>
      <c r="O13" s="44">
        <f t="shared" si="2"/>
        <v>239.27020785219401</v>
      </c>
      <c r="P13" s="9"/>
    </row>
    <row r="14" spans="1:133" ht="15.75">
      <c r="A14" s="26" t="s">
        <v>27</v>
      </c>
      <c r="B14" s="27"/>
      <c r="C14" s="28"/>
      <c r="D14" s="29">
        <f t="shared" ref="D14:M14" si="6">SUM(D15:D15)</f>
        <v>1055</v>
      </c>
      <c r="E14" s="29">
        <f t="shared" si="6"/>
        <v>0</v>
      </c>
      <c r="F14" s="29">
        <f t="shared" si="6"/>
        <v>0</v>
      </c>
      <c r="G14" s="29">
        <f t="shared" si="6"/>
        <v>0</v>
      </c>
      <c r="H14" s="29">
        <f t="shared" si="6"/>
        <v>0</v>
      </c>
      <c r="I14" s="29">
        <f t="shared" si="6"/>
        <v>0</v>
      </c>
      <c r="J14" s="29">
        <f t="shared" si="6"/>
        <v>0</v>
      </c>
      <c r="K14" s="29">
        <f t="shared" si="6"/>
        <v>0</v>
      </c>
      <c r="L14" s="29">
        <f t="shared" si="6"/>
        <v>0</v>
      </c>
      <c r="M14" s="29">
        <f t="shared" si="6"/>
        <v>0</v>
      </c>
      <c r="N14" s="29">
        <f t="shared" si="1"/>
        <v>1055</v>
      </c>
      <c r="O14" s="41">
        <f t="shared" si="2"/>
        <v>2.4364896073903002</v>
      </c>
      <c r="P14" s="9"/>
    </row>
    <row r="15" spans="1:133" ht="15.75" thickBot="1">
      <c r="A15" s="12"/>
      <c r="B15" s="42">
        <v>572</v>
      </c>
      <c r="C15" s="19" t="s">
        <v>28</v>
      </c>
      <c r="D15" s="43">
        <v>1055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1055</v>
      </c>
      <c r="O15" s="44">
        <f t="shared" si="2"/>
        <v>2.4364896073903002</v>
      </c>
      <c r="P15" s="9"/>
    </row>
    <row r="16" spans="1:133" ht="16.5" thickBot="1">
      <c r="A16" s="13" t="s">
        <v>10</v>
      </c>
      <c r="B16" s="21"/>
      <c r="C16" s="20"/>
      <c r="D16" s="14">
        <f>SUM(D5,D7,D9,D12,D14)</f>
        <v>323272</v>
      </c>
      <c r="E16" s="14">
        <f t="shared" ref="E16:M16" si="7">SUM(E5,E7,E9,E12,E14)</f>
        <v>0</v>
      </c>
      <c r="F16" s="14">
        <f t="shared" si="7"/>
        <v>0</v>
      </c>
      <c r="G16" s="14">
        <f t="shared" si="7"/>
        <v>0</v>
      </c>
      <c r="H16" s="14">
        <f t="shared" si="7"/>
        <v>0</v>
      </c>
      <c r="I16" s="14">
        <f t="shared" si="7"/>
        <v>0</v>
      </c>
      <c r="J16" s="14">
        <f t="shared" si="7"/>
        <v>0</v>
      </c>
      <c r="K16" s="14">
        <f t="shared" si="7"/>
        <v>0</v>
      </c>
      <c r="L16" s="14">
        <f t="shared" si="7"/>
        <v>0</v>
      </c>
      <c r="M16" s="14">
        <f t="shared" si="7"/>
        <v>0</v>
      </c>
      <c r="N16" s="14">
        <f t="shared" si="1"/>
        <v>323272</v>
      </c>
      <c r="O16" s="35">
        <f t="shared" si="2"/>
        <v>746.58660508083142</v>
      </c>
      <c r="P16" s="6"/>
      <c r="Q16" s="2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</row>
    <row r="17" spans="1:15">
      <c r="A17" s="15"/>
      <c r="B17" s="17"/>
      <c r="C17" s="17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8"/>
    </row>
    <row r="18" spans="1:15">
      <c r="A18" s="36"/>
      <c r="B18" s="37"/>
      <c r="C18" s="37"/>
      <c r="D18" s="38"/>
      <c r="E18" s="38"/>
      <c r="F18" s="38"/>
      <c r="G18" s="38"/>
      <c r="H18" s="38"/>
      <c r="I18" s="38"/>
      <c r="J18" s="38"/>
      <c r="K18" s="38"/>
      <c r="L18" s="160" t="s">
        <v>29</v>
      </c>
      <c r="M18" s="160"/>
      <c r="N18" s="160"/>
      <c r="O18" s="39">
        <v>433</v>
      </c>
    </row>
    <row r="19" spans="1:15">
      <c r="A19" s="161"/>
      <c r="B19" s="138"/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9"/>
    </row>
    <row r="20" spans="1:15" ht="15.75" thickBot="1">
      <c r="A20" s="162" t="s">
        <v>35</v>
      </c>
      <c r="B20" s="141"/>
      <c r="C20" s="141"/>
      <c r="D20" s="141"/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2"/>
    </row>
  </sheetData>
  <mergeCells count="10">
    <mergeCell ref="A20:O20"/>
    <mergeCell ref="A19:O19"/>
    <mergeCell ref="L18:N18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1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30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43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SUM(D6:D6)</f>
        <v>125057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4" si="1">SUM(D5:M5)</f>
        <v>125057</v>
      </c>
      <c r="O5" s="30">
        <f t="shared" ref="O5:O14" si="2">(N5/O$16)</f>
        <v>279.14508928571428</v>
      </c>
      <c r="P5" s="6"/>
    </row>
    <row r="6" spans="1:133">
      <c r="A6" s="12"/>
      <c r="B6" s="42">
        <v>519</v>
      </c>
      <c r="C6" s="19" t="s">
        <v>19</v>
      </c>
      <c r="D6" s="43">
        <v>125057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125057</v>
      </c>
      <c r="O6" s="44">
        <f t="shared" si="2"/>
        <v>279.14508928571428</v>
      </c>
      <c r="P6" s="9"/>
    </row>
    <row r="7" spans="1:133" ht="15.75">
      <c r="A7" s="26" t="s">
        <v>22</v>
      </c>
      <c r="B7" s="27"/>
      <c r="C7" s="28"/>
      <c r="D7" s="29">
        <f t="shared" ref="D7:M7" si="3">SUM(D8:D9)</f>
        <v>89414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0</v>
      </c>
      <c r="J7" s="29">
        <f t="shared" si="3"/>
        <v>0</v>
      </c>
      <c r="K7" s="29">
        <f t="shared" si="3"/>
        <v>0</v>
      </c>
      <c r="L7" s="29">
        <f t="shared" si="3"/>
        <v>0</v>
      </c>
      <c r="M7" s="29">
        <f t="shared" si="3"/>
        <v>0</v>
      </c>
      <c r="N7" s="40">
        <f t="shared" si="1"/>
        <v>89414</v>
      </c>
      <c r="O7" s="41">
        <f t="shared" si="2"/>
        <v>199.58482142857142</v>
      </c>
      <c r="P7" s="10"/>
    </row>
    <row r="8" spans="1:133">
      <c r="A8" s="12"/>
      <c r="B8" s="42">
        <v>533</v>
      </c>
      <c r="C8" s="19" t="s">
        <v>23</v>
      </c>
      <c r="D8" s="43">
        <v>49471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49471</v>
      </c>
      <c r="O8" s="44">
        <f t="shared" si="2"/>
        <v>110.42633928571429</v>
      </c>
      <c r="P8" s="9"/>
    </row>
    <row r="9" spans="1:133">
      <c r="A9" s="12"/>
      <c r="B9" s="42">
        <v>534</v>
      </c>
      <c r="C9" s="19" t="s">
        <v>24</v>
      </c>
      <c r="D9" s="43">
        <v>39943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39943</v>
      </c>
      <c r="O9" s="44">
        <f t="shared" si="2"/>
        <v>89.158482142857139</v>
      </c>
      <c r="P9" s="9"/>
    </row>
    <row r="10" spans="1:133" ht="15.75">
      <c r="A10" s="26" t="s">
        <v>25</v>
      </c>
      <c r="B10" s="27"/>
      <c r="C10" s="28"/>
      <c r="D10" s="29">
        <f t="shared" ref="D10:M10" si="4">SUM(D11:D11)</f>
        <v>169606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0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29">
        <f t="shared" si="1"/>
        <v>169606</v>
      </c>
      <c r="O10" s="41">
        <f t="shared" si="2"/>
        <v>378.58482142857144</v>
      </c>
      <c r="P10" s="10"/>
    </row>
    <row r="11" spans="1:133">
      <c r="A11" s="12"/>
      <c r="B11" s="42">
        <v>541</v>
      </c>
      <c r="C11" s="19" t="s">
        <v>26</v>
      </c>
      <c r="D11" s="43">
        <v>169606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169606</v>
      </c>
      <c r="O11" s="44">
        <f t="shared" si="2"/>
        <v>378.58482142857144</v>
      </c>
      <c r="P11" s="9"/>
    </row>
    <row r="12" spans="1:133" ht="15.75">
      <c r="A12" s="26" t="s">
        <v>27</v>
      </c>
      <c r="B12" s="27"/>
      <c r="C12" s="28"/>
      <c r="D12" s="29">
        <f t="shared" ref="D12:M12" si="5">SUM(D13:D13)</f>
        <v>882</v>
      </c>
      <c r="E12" s="29">
        <f t="shared" si="5"/>
        <v>0</v>
      </c>
      <c r="F12" s="29">
        <f t="shared" si="5"/>
        <v>0</v>
      </c>
      <c r="G12" s="29">
        <f t="shared" si="5"/>
        <v>0</v>
      </c>
      <c r="H12" s="29">
        <f t="shared" si="5"/>
        <v>0</v>
      </c>
      <c r="I12" s="29">
        <f t="shared" si="5"/>
        <v>0</v>
      </c>
      <c r="J12" s="29">
        <f t="shared" si="5"/>
        <v>0</v>
      </c>
      <c r="K12" s="29">
        <f t="shared" si="5"/>
        <v>0</v>
      </c>
      <c r="L12" s="29">
        <f t="shared" si="5"/>
        <v>0</v>
      </c>
      <c r="M12" s="29">
        <f t="shared" si="5"/>
        <v>0</v>
      </c>
      <c r="N12" s="29">
        <f t="shared" si="1"/>
        <v>882</v>
      </c>
      <c r="O12" s="41">
        <f t="shared" si="2"/>
        <v>1.96875</v>
      </c>
      <c r="P12" s="9"/>
    </row>
    <row r="13" spans="1:133" ht="15.75" thickBot="1">
      <c r="A13" s="12"/>
      <c r="B13" s="42">
        <v>572</v>
      </c>
      <c r="C13" s="19" t="s">
        <v>28</v>
      </c>
      <c r="D13" s="43">
        <v>882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882</v>
      </c>
      <c r="O13" s="44">
        <f t="shared" si="2"/>
        <v>1.96875</v>
      </c>
      <c r="P13" s="9"/>
    </row>
    <row r="14" spans="1:133" ht="16.5" thickBot="1">
      <c r="A14" s="13" t="s">
        <v>10</v>
      </c>
      <c r="B14" s="21"/>
      <c r="C14" s="20"/>
      <c r="D14" s="14">
        <f>SUM(D5,D7,D10,D12)</f>
        <v>384959</v>
      </c>
      <c r="E14" s="14">
        <f t="shared" ref="E14:M14" si="6">SUM(E5,E7,E10,E12)</f>
        <v>0</v>
      </c>
      <c r="F14" s="14">
        <f t="shared" si="6"/>
        <v>0</v>
      </c>
      <c r="G14" s="14">
        <f t="shared" si="6"/>
        <v>0</v>
      </c>
      <c r="H14" s="14">
        <f t="shared" si="6"/>
        <v>0</v>
      </c>
      <c r="I14" s="14">
        <f t="shared" si="6"/>
        <v>0</v>
      </c>
      <c r="J14" s="14">
        <f t="shared" si="6"/>
        <v>0</v>
      </c>
      <c r="K14" s="14">
        <f t="shared" si="6"/>
        <v>0</v>
      </c>
      <c r="L14" s="14">
        <f t="shared" si="6"/>
        <v>0</v>
      </c>
      <c r="M14" s="14">
        <f t="shared" si="6"/>
        <v>0</v>
      </c>
      <c r="N14" s="14">
        <f t="shared" si="1"/>
        <v>384959</v>
      </c>
      <c r="O14" s="35">
        <f t="shared" si="2"/>
        <v>859.28348214285711</v>
      </c>
      <c r="P14" s="6"/>
      <c r="Q14" s="2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</row>
    <row r="15" spans="1:133">
      <c r="A15" s="15"/>
      <c r="B15" s="17"/>
      <c r="C15" s="1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8"/>
    </row>
    <row r="16" spans="1:133">
      <c r="A16" s="36"/>
      <c r="B16" s="37"/>
      <c r="C16" s="37"/>
      <c r="D16" s="38"/>
      <c r="E16" s="38"/>
      <c r="F16" s="38"/>
      <c r="G16" s="38"/>
      <c r="H16" s="38"/>
      <c r="I16" s="38"/>
      <c r="J16" s="38"/>
      <c r="K16" s="38"/>
      <c r="L16" s="160" t="s">
        <v>44</v>
      </c>
      <c r="M16" s="160"/>
      <c r="N16" s="160"/>
      <c r="O16" s="39">
        <v>448</v>
      </c>
    </row>
    <row r="17" spans="1:15">
      <c r="A17" s="161"/>
      <c r="B17" s="138"/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9"/>
    </row>
    <row r="18" spans="1:15" ht="15.75" customHeight="1" thickBot="1">
      <c r="A18" s="162" t="s">
        <v>35</v>
      </c>
      <c r="B18" s="141"/>
      <c r="C18" s="141"/>
      <c r="D18" s="141"/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2"/>
    </row>
  </sheetData>
  <mergeCells count="10">
    <mergeCell ref="L16:N16"/>
    <mergeCell ref="A17:O17"/>
    <mergeCell ref="A18:O1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1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30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54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SUM(D6:D6)</f>
        <v>143300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4" si="1">SUM(D5:M5)</f>
        <v>143300</v>
      </c>
      <c r="O5" s="30">
        <f t="shared" ref="O5:O14" si="2">(N5/O$16)</f>
        <v>317.73835920177385</v>
      </c>
      <c r="P5" s="6"/>
    </row>
    <row r="6" spans="1:133">
      <c r="A6" s="12"/>
      <c r="B6" s="42">
        <v>519</v>
      </c>
      <c r="C6" s="19" t="s">
        <v>19</v>
      </c>
      <c r="D6" s="43">
        <v>143300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143300</v>
      </c>
      <c r="O6" s="44">
        <f t="shared" si="2"/>
        <v>317.73835920177385</v>
      </c>
      <c r="P6" s="9"/>
    </row>
    <row r="7" spans="1:133" ht="15.75">
      <c r="A7" s="26" t="s">
        <v>20</v>
      </c>
      <c r="B7" s="27"/>
      <c r="C7" s="28"/>
      <c r="D7" s="29">
        <f t="shared" ref="D7:M7" si="3">SUM(D8:D8)</f>
        <v>1018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0</v>
      </c>
      <c r="J7" s="29">
        <f t="shared" si="3"/>
        <v>0</v>
      </c>
      <c r="K7" s="29">
        <f t="shared" si="3"/>
        <v>0</v>
      </c>
      <c r="L7" s="29">
        <f t="shared" si="3"/>
        <v>0</v>
      </c>
      <c r="M7" s="29">
        <f t="shared" si="3"/>
        <v>0</v>
      </c>
      <c r="N7" s="40">
        <f t="shared" si="1"/>
        <v>1018</v>
      </c>
      <c r="O7" s="41">
        <f t="shared" si="2"/>
        <v>2.2572062084257207</v>
      </c>
      <c r="P7" s="10"/>
    </row>
    <row r="8" spans="1:133">
      <c r="A8" s="12"/>
      <c r="B8" s="42">
        <v>522</v>
      </c>
      <c r="C8" s="19" t="s">
        <v>21</v>
      </c>
      <c r="D8" s="43">
        <v>1018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1018</v>
      </c>
      <c r="O8" s="44">
        <f t="shared" si="2"/>
        <v>2.2572062084257207</v>
      </c>
      <c r="P8" s="9"/>
    </row>
    <row r="9" spans="1:133" ht="15.75">
      <c r="A9" s="26" t="s">
        <v>22</v>
      </c>
      <c r="B9" s="27"/>
      <c r="C9" s="28"/>
      <c r="D9" s="29">
        <f t="shared" ref="D9:M9" si="4">SUM(D10:D11)</f>
        <v>89840</v>
      </c>
      <c r="E9" s="29">
        <f t="shared" si="4"/>
        <v>0</v>
      </c>
      <c r="F9" s="29">
        <f t="shared" si="4"/>
        <v>0</v>
      </c>
      <c r="G9" s="29">
        <f t="shared" si="4"/>
        <v>0</v>
      </c>
      <c r="H9" s="29">
        <f t="shared" si="4"/>
        <v>0</v>
      </c>
      <c r="I9" s="29">
        <f t="shared" si="4"/>
        <v>0</v>
      </c>
      <c r="J9" s="29">
        <f t="shared" si="4"/>
        <v>0</v>
      </c>
      <c r="K9" s="29">
        <f t="shared" si="4"/>
        <v>0</v>
      </c>
      <c r="L9" s="29">
        <f t="shared" si="4"/>
        <v>0</v>
      </c>
      <c r="M9" s="29">
        <f t="shared" si="4"/>
        <v>0</v>
      </c>
      <c r="N9" s="40">
        <f t="shared" si="1"/>
        <v>89840</v>
      </c>
      <c r="O9" s="41">
        <f t="shared" si="2"/>
        <v>199.20177383592016</v>
      </c>
      <c r="P9" s="10"/>
    </row>
    <row r="10" spans="1:133">
      <c r="A10" s="12"/>
      <c r="B10" s="42">
        <v>533</v>
      </c>
      <c r="C10" s="19" t="s">
        <v>23</v>
      </c>
      <c r="D10" s="43">
        <v>54093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54093</v>
      </c>
      <c r="O10" s="44">
        <f t="shared" si="2"/>
        <v>119.94013303769401</v>
      </c>
      <c r="P10" s="9"/>
    </row>
    <row r="11" spans="1:133">
      <c r="A11" s="12"/>
      <c r="B11" s="42">
        <v>534</v>
      </c>
      <c r="C11" s="19" t="s">
        <v>24</v>
      </c>
      <c r="D11" s="43">
        <v>35747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35747</v>
      </c>
      <c r="O11" s="44">
        <f t="shared" si="2"/>
        <v>79.261640798226168</v>
      </c>
      <c r="P11" s="9"/>
    </row>
    <row r="12" spans="1:133" ht="15.75">
      <c r="A12" s="26" t="s">
        <v>25</v>
      </c>
      <c r="B12" s="27"/>
      <c r="C12" s="28"/>
      <c r="D12" s="29">
        <f t="shared" ref="D12:M12" si="5">SUM(D13:D13)</f>
        <v>54742</v>
      </c>
      <c r="E12" s="29">
        <f t="shared" si="5"/>
        <v>0</v>
      </c>
      <c r="F12" s="29">
        <f t="shared" si="5"/>
        <v>0</v>
      </c>
      <c r="G12" s="29">
        <f t="shared" si="5"/>
        <v>0</v>
      </c>
      <c r="H12" s="29">
        <f t="shared" si="5"/>
        <v>0</v>
      </c>
      <c r="I12" s="29">
        <f t="shared" si="5"/>
        <v>0</v>
      </c>
      <c r="J12" s="29">
        <f t="shared" si="5"/>
        <v>0</v>
      </c>
      <c r="K12" s="29">
        <f t="shared" si="5"/>
        <v>0</v>
      </c>
      <c r="L12" s="29">
        <f t="shared" si="5"/>
        <v>0</v>
      </c>
      <c r="M12" s="29">
        <f t="shared" si="5"/>
        <v>0</v>
      </c>
      <c r="N12" s="29">
        <f t="shared" si="1"/>
        <v>54742</v>
      </c>
      <c r="O12" s="41">
        <f t="shared" si="2"/>
        <v>121.37915742793791</v>
      </c>
      <c r="P12" s="10"/>
    </row>
    <row r="13" spans="1:133" ht="15.75" thickBot="1">
      <c r="A13" s="12"/>
      <c r="B13" s="42">
        <v>541</v>
      </c>
      <c r="C13" s="19" t="s">
        <v>26</v>
      </c>
      <c r="D13" s="43">
        <v>54742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54742</v>
      </c>
      <c r="O13" s="44">
        <f t="shared" si="2"/>
        <v>121.37915742793791</v>
      </c>
      <c r="P13" s="9"/>
    </row>
    <row r="14" spans="1:133" ht="16.5" thickBot="1">
      <c r="A14" s="13" t="s">
        <v>10</v>
      </c>
      <c r="B14" s="21"/>
      <c r="C14" s="20"/>
      <c r="D14" s="14">
        <f>SUM(D5,D7,D9,D12)</f>
        <v>288900</v>
      </c>
      <c r="E14" s="14">
        <f t="shared" ref="E14:M14" si="6">SUM(E5,E7,E9,E12)</f>
        <v>0</v>
      </c>
      <c r="F14" s="14">
        <f t="shared" si="6"/>
        <v>0</v>
      </c>
      <c r="G14" s="14">
        <f t="shared" si="6"/>
        <v>0</v>
      </c>
      <c r="H14" s="14">
        <f t="shared" si="6"/>
        <v>0</v>
      </c>
      <c r="I14" s="14">
        <f t="shared" si="6"/>
        <v>0</v>
      </c>
      <c r="J14" s="14">
        <f t="shared" si="6"/>
        <v>0</v>
      </c>
      <c r="K14" s="14">
        <f t="shared" si="6"/>
        <v>0</v>
      </c>
      <c r="L14" s="14">
        <f t="shared" si="6"/>
        <v>0</v>
      </c>
      <c r="M14" s="14">
        <f t="shared" si="6"/>
        <v>0</v>
      </c>
      <c r="N14" s="14">
        <f t="shared" si="1"/>
        <v>288900</v>
      </c>
      <c r="O14" s="35">
        <f t="shared" si="2"/>
        <v>640.57649667405769</v>
      </c>
      <c r="P14" s="6"/>
      <c r="Q14" s="2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</row>
    <row r="15" spans="1:133">
      <c r="A15" s="15"/>
      <c r="B15" s="17"/>
      <c r="C15" s="1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8"/>
    </row>
    <row r="16" spans="1:133">
      <c r="A16" s="36"/>
      <c r="B16" s="37"/>
      <c r="C16" s="37"/>
      <c r="D16" s="38"/>
      <c r="E16" s="38"/>
      <c r="F16" s="38"/>
      <c r="G16" s="38"/>
      <c r="H16" s="38"/>
      <c r="I16" s="38"/>
      <c r="J16" s="38"/>
      <c r="K16" s="38"/>
      <c r="L16" s="160" t="s">
        <v>55</v>
      </c>
      <c r="M16" s="160"/>
      <c r="N16" s="160"/>
      <c r="O16" s="39">
        <v>451</v>
      </c>
    </row>
    <row r="17" spans="1:15">
      <c r="A17" s="161"/>
      <c r="B17" s="138"/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9"/>
    </row>
    <row r="18" spans="1:15" ht="15.75" customHeight="1" thickBot="1">
      <c r="A18" s="162" t="s">
        <v>35</v>
      </c>
      <c r="B18" s="141"/>
      <c r="C18" s="141"/>
      <c r="D18" s="141"/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2"/>
    </row>
  </sheetData>
  <mergeCells count="10">
    <mergeCell ref="L16:N16"/>
    <mergeCell ref="A17:O17"/>
    <mergeCell ref="A18:O1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2024-11-16T23:03:50Z</cp:lastPrinted>
  <dcterms:created xsi:type="dcterms:W3CDTF">2000-08-31T21:26:31Z</dcterms:created>
  <dcterms:modified xsi:type="dcterms:W3CDTF">2024-12-06T21:29:22Z</dcterms:modified>
</cp:coreProperties>
</file>