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8" documentId="11_8B5F24543731D23A2E1CEB9AB6BB1EB7312E182B" xr6:coauthVersionLast="47" xr6:coauthVersionMax="47" xr10:uidLastSave="{E0D250B5-E971-4FCA-AAA6-D076D85FE1C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6" r:id="rId3"/>
    <sheet name="2020" sheetId="45" r:id="rId4"/>
    <sheet name="2019" sheetId="47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'2008'!$A$1:$O$39</definedName>
    <definedName name="_xlnm.Print_Area" localSheetId="14">'2009'!$A$1:$O$37</definedName>
    <definedName name="_xlnm.Print_Area" localSheetId="13">'2010'!$A$1:$O$35</definedName>
    <definedName name="_xlnm.Print_Area" localSheetId="12">'2011'!$A$1:$O$37</definedName>
    <definedName name="_xlnm.Print_Area" localSheetId="11">'2012'!$A$1:$O$36</definedName>
    <definedName name="_xlnm.Print_Area" localSheetId="10">'2013'!$A$1:$O$37</definedName>
    <definedName name="_xlnm.Print_Area" localSheetId="9">'2014'!$A$1:$O$37</definedName>
    <definedName name="_xlnm.Print_Area" localSheetId="8">'2015'!$A$1:$O$40</definedName>
    <definedName name="_xlnm.Print_Area" localSheetId="7">'2016'!$A$1:$O$38</definedName>
    <definedName name="_xlnm.Print_Area" localSheetId="6">'2017'!$A$1:$O$36</definedName>
    <definedName name="_xlnm.Print_Area" localSheetId="5">'2018'!$A$1:$O$40</definedName>
    <definedName name="_xlnm.Print_Area" localSheetId="4">'2019'!$A$1:$O$288</definedName>
    <definedName name="_xlnm.Print_Area" localSheetId="3">'2020'!$A$1:$O$37</definedName>
    <definedName name="_xlnm.Print_Area" localSheetId="2">'2021'!$A$1:$P$34</definedName>
    <definedName name="_xlnm.Print_Area" localSheetId="1">'2022'!$A$1:$P$35</definedName>
    <definedName name="_xlnm.Print_Area" localSheetId="0">'2023'!$A$1:$P$23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 l="1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0" i="49" l="1"/>
  <c r="P10" i="49" s="1"/>
  <c r="O7" i="49"/>
  <c r="P7" i="49" s="1"/>
  <c r="O15" i="49"/>
  <c r="P15" i="49" s="1"/>
  <c r="O5" i="49"/>
  <c r="P5" i="49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9" i="49" l="1"/>
  <c r="P19" i="49" s="1"/>
  <c r="D31" i="48"/>
  <c r="H31" i="48"/>
  <c r="L31" i="48"/>
  <c r="M31" i="48"/>
  <c r="E31" i="48"/>
  <c r="F31" i="48"/>
  <c r="G31" i="48"/>
  <c r="I31" i="48"/>
  <c r="J31" i="48"/>
  <c r="K31" i="48"/>
  <c r="N31" i="48"/>
  <c r="O28" i="48"/>
  <c r="P28" i="48" s="1"/>
  <c r="O23" i="48"/>
  <c r="P23" i="48" s="1"/>
  <c r="O14" i="48"/>
  <c r="P14" i="48" s="1"/>
  <c r="O12" i="48"/>
  <c r="P12" i="48" s="1"/>
  <c r="O5" i="48"/>
  <c r="P5" i="48" s="1"/>
  <c r="N283" i="47"/>
  <c r="O283" i="47" s="1"/>
  <c r="N282" i="47"/>
  <c r="O282" i="47" s="1"/>
  <c r="N281" i="47"/>
  <c r="O281" i="47" s="1"/>
  <c r="N280" i="47"/>
  <c r="O280" i="47" s="1"/>
  <c r="N279" i="47"/>
  <c r="O279" i="47" s="1"/>
  <c r="N278" i="47"/>
  <c r="O278" i="47" s="1"/>
  <c r="N277" i="47"/>
  <c r="O277" i="47" s="1"/>
  <c r="N276" i="47"/>
  <c r="O276" i="47" s="1"/>
  <c r="N275" i="47"/>
  <c r="O275" i="47" s="1"/>
  <c r="N274" i="47"/>
  <c r="O274" i="47" s="1"/>
  <c r="N273" i="47"/>
  <c r="O273" i="47" s="1"/>
  <c r="N272" i="47"/>
  <c r="O272" i="47" s="1"/>
  <c r="N271" i="47"/>
  <c r="O271" i="47" s="1"/>
  <c r="N270" i="47"/>
  <c r="O270" i="47" s="1"/>
  <c r="N269" i="47"/>
  <c r="O269" i="47" s="1"/>
  <c r="N268" i="47"/>
  <c r="O268" i="47" s="1"/>
  <c r="N267" i="47"/>
  <c r="O267" i="47" s="1"/>
  <c r="N266" i="47"/>
  <c r="O266" i="47" s="1"/>
  <c r="N265" i="47"/>
  <c r="O265" i="47" s="1"/>
  <c r="M264" i="47"/>
  <c r="L264" i="47"/>
  <c r="K264" i="47"/>
  <c r="J264" i="47"/>
  <c r="I264" i="47"/>
  <c r="H264" i="47"/>
  <c r="G264" i="47"/>
  <c r="F264" i="47"/>
  <c r="E264" i="47"/>
  <c r="D264" i="47"/>
  <c r="N263" i="47"/>
  <c r="O263" i="47" s="1"/>
  <c r="N262" i="47"/>
  <c r="O262" i="47" s="1"/>
  <c r="N261" i="47"/>
  <c r="O261" i="47" s="1"/>
  <c r="N260" i="47"/>
  <c r="O260" i="47" s="1"/>
  <c r="N259" i="47"/>
  <c r="O259" i="47" s="1"/>
  <c r="N258" i="47"/>
  <c r="O258" i="47" s="1"/>
  <c r="N257" i="47"/>
  <c r="O257" i="47" s="1"/>
  <c r="N256" i="47"/>
  <c r="O256" i="47" s="1"/>
  <c r="N255" i="47"/>
  <c r="O255" i="47" s="1"/>
  <c r="N254" i="47"/>
  <c r="O254" i="47" s="1"/>
  <c r="N253" i="47"/>
  <c r="O253" i="47" s="1"/>
  <c r="O252" i="47"/>
  <c r="N252" i="47"/>
  <c r="N251" i="47"/>
  <c r="O251" i="47" s="1"/>
  <c r="M250" i="47"/>
  <c r="L250" i="47"/>
  <c r="K250" i="47"/>
  <c r="J250" i="47"/>
  <c r="I250" i="47"/>
  <c r="H250" i="47"/>
  <c r="G250" i="47"/>
  <c r="F250" i="47"/>
  <c r="E250" i="47"/>
  <c r="D250" i="47"/>
  <c r="N250" i="47" s="1"/>
  <c r="O250" i="47" s="1"/>
  <c r="N249" i="47"/>
  <c r="O249" i="47" s="1"/>
  <c r="N248" i="47"/>
  <c r="O248" i="47" s="1"/>
  <c r="N247" i="47"/>
  <c r="O247" i="47" s="1"/>
  <c r="N246" i="47"/>
  <c r="O246" i="47" s="1"/>
  <c r="O245" i="47"/>
  <c r="N245" i="47"/>
  <c r="N244" i="47"/>
  <c r="O244" i="47" s="1"/>
  <c r="N243" i="47"/>
  <c r="O243" i="47" s="1"/>
  <c r="N242" i="47"/>
  <c r="O242" i="47" s="1"/>
  <c r="N241" i="47"/>
  <c r="O241" i="47" s="1"/>
  <c r="N240" i="47"/>
  <c r="O240" i="47" s="1"/>
  <c r="N239" i="47"/>
  <c r="O239" i="47" s="1"/>
  <c r="N238" i="47"/>
  <c r="O238" i="47" s="1"/>
  <c r="N237" i="47"/>
  <c r="O237" i="47" s="1"/>
  <c r="N236" i="47"/>
  <c r="O236" i="47" s="1"/>
  <c r="N235" i="47"/>
  <c r="O235" i="47" s="1"/>
  <c r="N234" i="47"/>
  <c r="O234" i="47" s="1"/>
  <c r="N233" i="47"/>
  <c r="O233" i="47" s="1"/>
  <c r="M232" i="47"/>
  <c r="L232" i="47"/>
  <c r="K232" i="47"/>
  <c r="J232" i="47"/>
  <c r="I232" i="47"/>
  <c r="H232" i="47"/>
  <c r="G232" i="47"/>
  <c r="F232" i="47"/>
  <c r="E232" i="47"/>
  <c r="D232" i="47"/>
  <c r="N231" i="47"/>
  <c r="O231" i="47" s="1"/>
  <c r="N230" i="47"/>
  <c r="O230" i="47" s="1"/>
  <c r="N229" i="47"/>
  <c r="O229" i="47" s="1"/>
  <c r="N228" i="47"/>
  <c r="O228" i="47" s="1"/>
  <c r="N227" i="47"/>
  <c r="O227" i="47" s="1"/>
  <c r="N226" i="47"/>
  <c r="O226" i="47" s="1"/>
  <c r="N225" i="47"/>
  <c r="O225" i="47" s="1"/>
  <c r="N224" i="47"/>
  <c r="O224" i="47" s="1"/>
  <c r="N223" i="47"/>
  <c r="O223" i="47" s="1"/>
  <c r="N222" i="47"/>
  <c r="O222" i="47" s="1"/>
  <c r="N221" i="47"/>
  <c r="O221" i="47" s="1"/>
  <c r="O220" i="47"/>
  <c r="N220" i="47"/>
  <c r="N219" i="47"/>
  <c r="O219" i="47" s="1"/>
  <c r="N218" i="47"/>
  <c r="O218" i="47" s="1"/>
  <c r="N217" i="47"/>
  <c r="O217" i="47" s="1"/>
  <c r="N216" i="47"/>
  <c r="O216" i="47" s="1"/>
  <c r="N215" i="47"/>
  <c r="O215" i="47" s="1"/>
  <c r="N214" i="47"/>
  <c r="O214" i="47" s="1"/>
  <c r="N213" i="47"/>
  <c r="O213" i="47" s="1"/>
  <c r="N212" i="47"/>
  <c r="O212" i="47" s="1"/>
  <c r="N211" i="47"/>
  <c r="O211" i="47" s="1"/>
  <c r="N210" i="47"/>
  <c r="O210" i="47" s="1"/>
  <c r="N209" i="47"/>
  <c r="O209" i="47" s="1"/>
  <c r="N208" i="47"/>
  <c r="O208" i="47" s="1"/>
  <c r="N207" i="47"/>
  <c r="O207" i="47" s="1"/>
  <c r="N206" i="47"/>
  <c r="O206" i="47" s="1"/>
  <c r="N205" i="47"/>
  <c r="O205" i="47" s="1"/>
  <c r="N204" i="47"/>
  <c r="O204" i="47" s="1"/>
  <c r="N203" i="47"/>
  <c r="O203" i="47" s="1"/>
  <c r="N202" i="47"/>
  <c r="O202" i="47" s="1"/>
  <c r="N201" i="47"/>
  <c r="O201" i="47" s="1"/>
  <c r="N200" i="47"/>
  <c r="O200" i="47" s="1"/>
  <c r="N199" i="47"/>
  <c r="O199" i="47" s="1"/>
  <c r="N198" i="47"/>
  <c r="O198" i="47" s="1"/>
  <c r="N197" i="47"/>
  <c r="O197" i="47" s="1"/>
  <c r="N196" i="47"/>
  <c r="O196" i="47" s="1"/>
  <c r="N195" i="47"/>
  <c r="O195" i="47" s="1"/>
  <c r="N194" i="47"/>
  <c r="O194" i="47" s="1"/>
  <c r="N193" i="47"/>
  <c r="O193" i="47" s="1"/>
  <c r="N192" i="47"/>
  <c r="O192" i="47" s="1"/>
  <c r="N191" i="47"/>
  <c r="O191" i="47" s="1"/>
  <c r="N190" i="47"/>
  <c r="O190" i="47" s="1"/>
  <c r="N189" i="47"/>
  <c r="O189" i="47" s="1"/>
  <c r="N188" i="47"/>
  <c r="O188" i="47" s="1"/>
  <c r="N187" i="47"/>
  <c r="O187" i="47" s="1"/>
  <c r="N186" i="47"/>
  <c r="O186" i="47" s="1"/>
  <c r="N185" i="47"/>
  <c r="O185" i="47" s="1"/>
  <c r="N184" i="47"/>
  <c r="O184" i="47" s="1"/>
  <c r="N183" i="47"/>
  <c r="O183" i="47" s="1"/>
  <c r="N182" i="47"/>
  <c r="O182" i="47" s="1"/>
  <c r="N181" i="47"/>
  <c r="O181" i="47" s="1"/>
  <c r="N180" i="47"/>
  <c r="O180" i="47" s="1"/>
  <c r="N179" i="47"/>
  <c r="O179" i="47" s="1"/>
  <c r="N178" i="47"/>
  <c r="O178" i="47" s="1"/>
  <c r="N177" i="47"/>
  <c r="O177" i="47" s="1"/>
  <c r="N176" i="47"/>
  <c r="O176" i="47" s="1"/>
  <c r="N175" i="47"/>
  <c r="O175" i="47" s="1"/>
  <c r="N174" i="47"/>
  <c r="O174" i="47" s="1"/>
  <c r="N173" i="47"/>
  <c r="O173" i="47" s="1"/>
  <c r="N172" i="47"/>
  <c r="O172" i="47" s="1"/>
  <c r="N171" i="47"/>
  <c r="O171" i="47" s="1"/>
  <c r="N170" i="47"/>
  <c r="O170" i="47" s="1"/>
  <c r="N169" i="47"/>
  <c r="O169" i="47" s="1"/>
  <c r="N168" i="47"/>
  <c r="O168" i="47" s="1"/>
  <c r="N167" i="47"/>
  <c r="O167" i="47" s="1"/>
  <c r="N166" i="47"/>
  <c r="O166" i="47" s="1"/>
  <c r="N165" i="47"/>
  <c r="O165" i="47" s="1"/>
  <c r="N164" i="47"/>
  <c r="O164" i="47" s="1"/>
  <c r="N163" i="47"/>
  <c r="O163" i="47" s="1"/>
  <c r="N162" i="47"/>
  <c r="O162" i="47" s="1"/>
  <c r="N161" i="47"/>
  <c r="O161" i="47" s="1"/>
  <c r="N160" i="47"/>
  <c r="O160" i="47" s="1"/>
  <c r="N159" i="47"/>
  <c r="O159" i="47" s="1"/>
  <c r="N158" i="47"/>
  <c r="O158" i="47" s="1"/>
  <c r="N157" i="47"/>
  <c r="O157" i="47" s="1"/>
  <c r="N156" i="47"/>
  <c r="O156" i="47" s="1"/>
  <c r="N155" i="47"/>
  <c r="O155" i="47" s="1"/>
  <c r="N154" i="47"/>
  <c r="O154" i="47" s="1"/>
  <c r="N153" i="47"/>
  <c r="O153" i="47" s="1"/>
  <c r="N152" i="47"/>
  <c r="O152" i="47" s="1"/>
  <c r="N151" i="47"/>
  <c r="O151" i="47" s="1"/>
  <c r="N150" i="47"/>
  <c r="O150" i="47" s="1"/>
  <c r="N149" i="47"/>
  <c r="O149" i="47" s="1"/>
  <c r="N148" i="47"/>
  <c r="O148" i="47" s="1"/>
  <c r="N147" i="47"/>
  <c r="O147" i="47" s="1"/>
  <c r="N146" i="47"/>
  <c r="O146" i="47" s="1"/>
  <c r="N145" i="47"/>
  <c r="O145" i="47" s="1"/>
  <c r="N144" i="47"/>
  <c r="O144" i="47" s="1"/>
  <c r="N143" i="47"/>
  <c r="O143" i="47" s="1"/>
  <c r="N142" i="47"/>
  <c r="O142" i="47" s="1"/>
  <c r="N141" i="47"/>
  <c r="O141" i="47" s="1"/>
  <c r="N140" i="47"/>
  <c r="O140" i="47" s="1"/>
  <c r="N139" i="47"/>
  <c r="O139" i="47" s="1"/>
  <c r="N138" i="47"/>
  <c r="O138" i="47" s="1"/>
  <c r="M137" i="47"/>
  <c r="L137" i="47"/>
  <c r="K137" i="47"/>
  <c r="J137" i="47"/>
  <c r="I137" i="47"/>
  <c r="H137" i="47"/>
  <c r="G137" i="47"/>
  <c r="F137" i="47"/>
  <c r="E137" i="47"/>
  <c r="D137" i="47"/>
  <c r="N137" i="47" s="1"/>
  <c r="O137" i="47" s="1"/>
  <c r="N136" i="47"/>
  <c r="O136" i="47" s="1"/>
  <c r="N135" i="47"/>
  <c r="O135" i="47" s="1"/>
  <c r="N134" i="47"/>
  <c r="O134" i="47" s="1"/>
  <c r="N133" i="47"/>
  <c r="O133" i="47" s="1"/>
  <c r="N132" i="47"/>
  <c r="O132" i="47" s="1"/>
  <c r="N131" i="47"/>
  <c r="O131" i="47" s="1"/>
  <c r="N130" i="47"/>
  <c r="O130" i="47" s="1"/>
  <c r="N129" i="47"/>
  <c r="O129" i="47" s="1"/>
  <c r="N128" i="47"/>
  <c r="O128" i="47" s="1"/>
  <c r="N127" i="47"/>
  <c r="O127" i="47" s="1"/>
  <c r="N126" i="47"/>
  <c r="O126" i="47" s="1"/>
  <c r="N125" i="47"/>
  <c r="O125" i="47" s="1"/>
  <c r="N124" i="47"/>
  <c r="O124" i="47" s="1"/>
  <c r="N123" i="47"/>
  <c r="O123" i="47" s="1"/>
  <c r="N122" i="47"/>
  <c r="O122" i="47" s="1"/>
  <c r="N121" i="47"/>
  <c r="O121" i="47" s="1"/>
  <c r="N120" i="47"/>
  <c r="O120" i="47" s="1"/>
  <c r="N119" i="47"/>
  <c r="O119" i="47" s="1"/>
  <c r="N118" i="47"/>
  <c r="O118" i="47" s="1"/>
  <c r="N117" i="47"/>
  <c r="O117" i="47" s="1"/>
  <c r="N116" i="47"/>
  <c r="O116" i="47" s="1"/>
  <c r="N115" i="47"/>
  <c r="O115" i="47" s="1"/>
  <c r="N114" i="47"/>
  <c r="O114" i="47" s="1"/>
  <c r="N113" i="47"/>
  <c r="O113" i="47" s="1"/>
  <c r="N112" i="47"/>
  <c r="O112" i="47" s="1"/>
  <c r="N111" i="47"/>
  <c r="O111" i="47" s="1"/>
  <c r="N110" i="47"/>
  <c r="O110" i="47" s="1"/>
  <c r="N109" i="47"/>
  <c r="O109" i="47" s="1"/>
  <c r="N108" i="47"/>
  <c r="O108" i="47" s="1"/>
  <c r="N107" i="47"/>
  <c r="O107" i="47" s="1"/>
  <c r="N106" i="47"/>
  <c r="O106" i="47" s="1"/>
  <c r="N105" i="47"/>
  <c r="O105" i="47" s="1"/>
  <c r="N104" i="47"/>
  <c r="O104" i="47" s="1"/>
  <c r="N103" i="47"/>
  <c r="O103" i="47" s="1"/>
  <c r="N102" i="47"/>
  <c r="O102" i="47" s="1"/>
  <c r="N101" i="47"/>
  <c r="O101" i="47" s="1"/>
  <c r="N100" i="47"/>
  <c r="O100" i="47" s="1"/>
  <c r="N99" i="47"/>
  <c r="O99" i="47" s="1"/>
  <c r="N98" i="47"/>
  <c r="O98" i="47" s="1"/>
  <c r="N97" i="47"/>
  <c r="O97" i="47" s="1"/>
  <c r="N96" i="47"/>
  <c r="O96" i="47" s="1"/>
  <c r="N95" i="47"/>
  <c r="O95" i="47" s="1"/>
  <c r="N94" i="47"/>
  <c r="O94" i="47" s="1"/>
  <c r="N93" i="47"/>
  <c r="O93" i="47" s="1"/>
  <c r="N92" i="47"/>
  <c r="O92" i="47" s="1"/>
  <c r="N91" i="47"/>
  <c r="O91" i="47" s="1"/>
  <c r="N90" i="47"/>
  <c r="O90" i="47" s="1"/>
  <c r="N89" i="47"/>
  <c r="O89" i="47" s="1"/>
  <c r="N88" i="47"/>
  <c r="O88" i="47" s="1"/>
  <c r="N87" i="47"/>
  <c r="O87" i="47" s="1"/>
  <c r="N86" i="47"/>
  <c r="O86" i="47" s="1"/>
  <c r="N85" i="47"/>
  <c r="O85" i="47" s="1"/>
  <c r="N84" i="47"/>
  <c r="O84" i="47" s="1"/>
  <c r="N83" i="47"/>
  <c r="O83" i="47" s="1"/>
  <c r="N82" i="47"/>
  <c r="O82" i="47" s="1"/>
  <c r="N81" i="47"/>
  <c r="O81" i="47" s="1"/>
  <c r="N80" i="47"/>
  <c r="O80" i="47" s="1"/>
  <c r="N79" i="47"/>
  <c r="O79" i="47" s="1"/>
  <c r="N78" i="47"/>
  <c r="O78" i="47" s="1"/>
  <c r="N77" i="47"/>
  <c r="O77" i="47" s="1"/>
  <c r="N76" i="47"/>
  <c r="O76" i="47" s="1"/>
  <c r="N75" i="47"/>
  <c r="O75" i="47" s="1"/>
  <c r="N74" i="47"/>
  <c r="O74" i="47" s="1"/>
  <c r="N73" i="47"/>
  <c r="O73" i="47" s="1"/>
  <c r="N72" i="47"/>
  <c r="O72" i="47" s="1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 s="1"/>
  <c r="O61" i="47"/>
  <c r="N61" i="47"/>
  <c r="N60" i="47"/>
  <c r="O60" i="47" s="1"/>
  <c r="N59" i="47"/>
  <c r="O59" i="47" s="1"/>
  <c r="N58" i="47"/>
  <c r="O58" i="47" s="1"/>
  <c r="N57" i="47"/>
  <c r="O57" i="47" s="1"/>
  <c r="N56" i="47"/>
  <c r="O56" i="47" s="1"/>
  <c r="O55" i="47"/>
  <c r="N55" i="47"/>
  <c r="N54" i="47"/>
  <c r="O54" i="47" s="1"/>
  <c r="N53" i="47"/>
  <c r="O53" i="47" s="1"/>
  <c r="N52" i="47"/>
  <c r="O52" i="47" s="1"/>
  <c r="M51" i="47"/>
  <c r="L51" i="47"/>
  <c r="K51" i="47"/>
  <c r="J51" i="47"/>
  <c r="I51" i="47"/>
  <c r="H51" i="47"/>
  <c r="G51" i="47"/>
  <c r="F51" i="47"/>
  <c r="E51" i="47"/>
  <c r="E284" i="47" s="1"/>
  <c r="D51" i="47"/>
  <c r="N50" i="47"/>
  <c r="O50" i="47" s="1"/>
  <c r="N49" i="47"/>
  <c r="O49" i="47" s="1"/>
  <c r="N48" i="47"/>
  <c r="O48" i="47" s="1"/>
  <c r="N47" i="47"/>
  <c r="O47" i="47" s="1"/>
  <c r="O46" i="47"/>
  <c r="N46" i="47"/>
  <c r="N45" i="47"/>
  <c r="O45" i="47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/>
  <c r="O38" i="47"/>
  <c r="N38" i="47"/>
  <c r="N37" i="47"/>
  <c r="O37" i="47" s="1"/>
  <c r="N36" i="47"/>
  <c r="O36" i="47" s="1"/>
  <c r="N35" i="47"/>
  <c r="O35" i="47" s="1"/>
  <c r="N34" i="47"/>
  <c r="O34" i="47" s="1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 s="1"/>
  <c r="N27" i="47"/>
  <c r="O27" i="47"/>
  <c r="N26" i="47"/>
  <c r="O26" i="47" s="1"/>
  <c r="N25" i="47"/>
  <c r="O25" i="47" s="1"/>
  <c r="N24" i="47"/>
  <c r="O24" i="47" s="1"/>
  <c r="M23" i="47"/>
  <c r="L23" i="47"/>
  <c r="K23" i="47"/>
  <c r="J23" i="47"/>
  <c r="I23" i="47"/>
  <c r="H23" i="47"/>
  <c r="H284" i="47" s="1"/>
  <c r="G23" i="47"/>
  <c r="F23" i="47"/>
  <c r="E23" i="47"/>
  <c r="D23" i="47"/>
  <c r="D284" i="47" s="1"/>
  <c r="N22" i="47"/>
  <c r="O22" i="47" s="1"/>
  <c r="N21" i="47"/>
  <c r="O21" i="47" s="1"/>
  <c r="N20" i="47"/>
  <c r="O20" i="47" s="1"/>
  <c r="N19" i="47"/>
  <c r="O19" i="47" s="1"/>
  <c r="N18" i="47"/>
  <c r="O18" i="47"/>
  <c r="N17" i="47"/>
  <c r="O17" i="47" s="1"/>
  <c r="N16" i="47"/>
  <c r="O16" i="47" s="1"/>
  <c r="N15" i="47"/>
  <c r="O15" i="47" s="1"/>
  <c r="N14" i="47"/>
  <c r="O14" i="47" s="1"/>
  <c r="N13" i="47"/>
  <c r="O13" i="47" s="1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O29" i="46"/>
  <c r="P29" i="46"/>
  <c r="O28" i="46"/>
  <c r="P28" i="46" s="1"/>
  <c r="O27" i="46"/>
  <c r="P27" i="46" s="1"/>
  <c r="N26" i="46"/>
  <c r="M26" i="46"/>
  <c r="L26" i="46"/>
  <c r="K26" i="46"/>
  <c r="J26" i="46"/>
  <c r="I26" i="46"/>
  <c r="H26" i="46"/>
  <c r="O26" i="46" s="1"/>
  <c r="P26" i="46" s="1"/>
  <c r="G26" i="46"/>
  <c r="F26" i="46"/>
  <c r="E26" i="46"/>
  <c r="D26" i="46"/>
  <c r="O25" i="46"/>
  <c r="P25" i="46"/>
  <c r="N24" i="46"/>
  <c r="M24" i="46"/>
  <c r="L24" i="46"/>
  <c r="K24" i="46"/>
  <c r="J24" i="46"/>
  <c r="I24" i="46"/>
  <c r="H24" i="46"/>
  <c r="G24" i="46"/>
  <c r="F24" i="46"/>
  <c r="E24" i="46"/>
  <c r="D24" i="46"/>
  <c r="O24" i="46" s="1"/>
  <c r="P24" i="46" s="1"/>
  <c r="O23" i="46"/>
  <c r="P23" i="46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20" i="46" s="1"/>
  <c r="P20" i="46" s="1"/>
  <c r="O19" i="46"/>
  <c r="P19" i="46" s="1"/>
  <c r="O18" i="46"/>
  <c r="P18" i="46" s="1"/>
  <c r="O17" i="46"/>
  <c r="P17" i="46"/>
  <c r="O16" i="46"/>
  <c r="P16" i="46"/>
  <c r="O15" i="46"/>
  <c r="P15" i="46" s="1"/>
  <c r="O14" i="46"/>
  <c r="P14" i="46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2" i="46" s="1"/>
  <c r="P12" i="46" s="1"/>
  <c r="O11" i="46"/>
  <c r="P11" i="46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/>
  <c r="O6" i="46"/>
  <c r="P6" i="46" s="1"/>
  <c r="N5" i="46"/>
  <c r="N30" i="46" s="1"/>
  <c r="M5" i="46"/>
  <c r="L5" i="46"/>
  <c r="K5" i="46"/>
  <c r="J5" i="46"/>
  <c r="I5" i="46"/>
  <c r="H5" i="46"/>
  <c r="G5" i="46"/>
  <c r="G30" i="46" s="1"/>
  <c r="F5" i="46"/>
  <c r="E5" i="46"/>
  <c r="D5" i="46"/>
  <c r="N32" i="45"/>
  <c r="O32" i="45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M28" i="45"/>
  <c r="N28" i="45" s="1"/>
  <c r="O28" i="45" s="1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 s="1"/>
  <c r="N25" i="45"/>
  <c r="O25" i="45" s="1"/>
  <c r="M24" i="45"/>
  <c r="L24" i="45"/>
  <c r="K24" i="45"/>
  <c r="J24" i="45"/>
  <c r="I24" i="45"/>
  <c r="H24" i="45"/>
  <c r="G24" i="45"/>
  <c r="N24" i="45" s="1"/>
  <c r="O24" i="45" s="1"/>
  <c r="F24" i="45"/>
  <c r="E24" i="45"/>
  <c r="D24" i="45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N14" i="45" s="1"/>
  <c r="O14" i="45" s="1"/>
  <c r="G14" i="45"/>
  <c r="F14" i="45"/>
  <c r="E14" i="45"/>
  <c r="D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5" i="43"/>
  <c r="O35" i="43" s="1"/>
  <c r="M34" i="43"/>
  <c r="L34" i="43"/>
  <c r="K34" i="43"/>
  <c r="J34" i="43"/>
  <c r="I34" i="43"/>
  <c r="H34" i="43"/>
  <c r="N34" i="43" s="1"/>
  <c r="O34" i="43" s="1"/>
  <c r="G34" i="43"/>
  <c r="F34" i="43"/>
  <c r="E34" i="43"/>
  <c r="D34" i="43"/>
  <c r="N33" i="43"/>
  <c r="O33" i="43" s="1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F36" i="43" s="1"/>
  <c r="E30" i="43"/>
  <c r="D30" i="43"/>
  <c r="N30" i="43" s="1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 s="1"/>
  <c r="N26" i="43"/>
  <c r="O26" i="43"/>
  <c r="N25" i="43"/>
  <c r="O25" i="43" s="1"/>
  <c r="M24" i="43"/>
  <c r="L24" i="43"/>
  <c r="K24" i="43"/>
  <c r="J24" i="43"/>
  <c r="J36" i="43" s="1"/>
  <c r="I24" i="43"/>
  <c r="H24" i="43"/>
  <c r="N24" i="43" s="1"/>
  <c r="O24" i="43" s="1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 s="1"/>
  <c r="N16" i="43"/>
  <c r="O16" i="43" s="1"/>
  <c r="M15" i="43"/>
  <c r="L15" i="43"/>
  <c r="K15" i="43"/>
  <c r="K36" i="43" s="1"/>
  <c r="J15" i="43"/>
  <c r="I15" i="43"/>
  <c r="H15" i="43"/>
  <c r="H36" i="43" s="1"/>
  <c r="G15" i="43"/>
  <c r="N15" i="43" s="1"/>
  <c r="O15" i="43" s="1"/>
  <c r="F15" i="43"/>
  <c r="E15" i="43"/>
  <c r="D15" i="43"/>
  <c r="N14" i="43"/>
  <c r="O14" i="43" s="1"/>
  <c r="N13" i="43"/>
  <c r="O13" i="43" s="1"/>
  <c r="M12" i="43"/>
  <c r="L12" i="43"/>
  <c r="L36" i="43" s="1"/>
  <c r="K12" i="43"/>
  <c r="J12" i="43"/>
  <c r="I12" i="43"/>
  <c r="H12" i="43"/>
  <c r="G12" i="43"/>
  <c r="F12" i="43"/>
  <c r="E12" i="43"/>
  <c r="E36" i="43" s="1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I36" i="43" s="1"/>
  <c r="H5" i="43"/>
  <c r="G5" i="43"/>
  <c r="F5" i="43"/>
  <c r="E5" i="43"/>
  <c r="D5" i="43"/>
  <c r="N5" i="43" s="1"/>
  <c r="O5" i="43" s="1"/>
  <c r="N31" i="42"/>
  <c r="O31" i="42" s="1"/>
  <c r="N30" i="42"/>
  <c r="O30" i="42" s="1"/>
  <c r="M29" i="42"/>
  <c r="L29" i="42"/>
  <c r="K29" i="42"/>
  <c r="J29" i="42"/>
  <c r="I29" i="42"/>
  <c r="H29" i="42"/>
  <c r="N29" i="42" s="1"/>
  <c r="O29" i="42" s="1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N23" i="42" s="1"/>
  <c r="O23" i="42" s="1"/>
  <c r="D23" i="42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N15" i="42" s="1"/>
  <c r="O15" i="42" s="1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" i="42" s="1"/>
  <c r="O5" i="42" s="1"/>
  <c r="N33" i="41"/>
  <c r="O33" i="41" s="1"/>
  <c r="M32" i="41"/>
  <c r="L32" i="41"/>
  <c r="K32" i="41"/>
  <c r="J32" i="41"/>
  <c r="I32" i="41"/>
  <c r="N32" i="41" s="1"/>
  <c r="O32" i="41" s="1"/>
  <c r="H32" i="41"/>
  <c r="G32" i="41"/>
  <c r="F32" i="41"/>
  <c r="E32" i="41"/>
  <c r="D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 s="1"/>
  <c r="M27" i="41"/>
  <c r="L27" i="41"/>
  <c r="N27" i="41" s="1"/>
  <c r="O27" i="41" s="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M23" i="41"/>
  <c r="L23" i="41"/>
  <c r="K23" i="41"/>
  <c r="K34" i="41" s="1"/>
  <c r="J23" i="41"/>
  <c r="I23" i="41"/>
  <c r="H23" i="41"/>
  <c r="G23" i="41"/>
  <c r="F23" i="41"/>
  <c r="F34" i="41" s="1"/>
  <c r="E23" i="41"/>
  <c r="N23" i="41" s="1"/>
  <c r="O23" i="41" s="1"/>
  <c r="D23" i="4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J34" i="41" s="1"/>
  <c r="I15" i="41"/>
  <c r="H15" i="41"/>
  <c r="G15" i="41"/>
  <c r="G34" i="41" s="1"/>
  <c r="F15" i="41"/>
  <c r="E15" i="41"/>
  <c r="E34" i="41" s="1"/>
  <c r="D15" i="41"/>
  <c r="N15" i="41" s="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D34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34" i="41" s="1"/>
  <c r="L5" i="41"/>
  <c r="N5" i="41" s="1"/>
  <c r="O5" i="41" s="1"/>
  <c r="K5" i="41"/>
  <c r="J5" i="41"/>
  <c r="I5" i="41"/>
  <c r="H5" i="41"/>
  <c r="G5" i="41"/>
  <c r="F5" i="41"/>
  <c r="E5" i="41"/>
  <c r="D5" i="4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M29" i="40"/>
  <c r="L29" i="40"/>
  <c r="K29" i="40"/>
  <c r="J29" i="40"/>
  <c r="I29" i="40"/>
  <c r="H29" i="40"/>
  <c r="H36" i="40" s="1"/>
  <c r="G29" i="40"/>
  <c r="G36" i="40" s="1"/>
  <c r="F29" i="40"/>
  <c r="F36" i="40" s="1"/>
  <c r="E29" i="40"/>
  <c r="D29" i="40"/>
  <c r="N28" i="40"/>
  <c r="O28" i="40" s="1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M13" i="40"/>
  <c r="L13" i="40"/>
  <c r="K13" i="40"/>
  <c r="N13" i="40" s="1"/>
  <c r="O13" i="40" s="1"/>
  <c r="J13" i="40"/>
  <c r="I13" i="40"/>
  <c r="H13" i="40"/>
  <c r="G13" i="40"/>
  <c r="F13" i="40"/>
  <c r="E13" i="40"/>
  <c r="D13" i="40"/>
  <c r="D36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L36" i="40" s="1"/>
  <c r="K5" i="40"/>
  <c r="J5" i="40"/>
  <c r="J36" i="40" s="1"/>
  <c r="I5" i="40"/>
  <c r="I36" i="40" s="1"/>
  <c r="H5" i="40"/>
  <c r="G5" i="40"/>
  <c r="F5" i="40"/>
  <c r="E5" i="40"/>
  <c r="D5" i="40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F33" i="39" s="1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L33" i="39" s="1"/>
  <c r="K5" i="39"/>
  <c r="J5" i="39"/>
  <c r="I5" i="39"/>
  <c r="H5" i="39"/>
  <c r="G5" i="39"/>
  <c r="F5" i="39"/>
  <c r="E5" i="39"/>
  <c r="D5" i="39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/>
  <c r="N24" i="38"/>
  <c r="O24" i="38" s="1"/>
  <c r="M23" i="38"/>
  <c r="M35" i="38" s="1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/>
  <c r="M16" i="38"/>
  <c r="L16" i="38"/>
  <c r="K16" i="38"/>
  <c r="J16" i="38"/>
  <c r="I16" i="38"/>
  <c r="I35" i="38" s="1"/>
  <c r="H16" i="38"/>
  <c r="G16" i="38"/>
  <c r="F16" i="38"/>
  <c r="E16" i="38"/>
  <c r="N16" i="38" s="1"/>
  <c r="O16" i="38" s="1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E35" i="38" s="1"/>
  <c r="D5" i="38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N22" i="37" s="1"/>
  <c r="O22" i="37" s="1"/>
  <c r="D22" i="37"/>
  <c r="N21" i="37"/>
  <c r="O21" i="37" s="1"/>
  <c r="N20" i="37"/>
  <c r="O20" i="37" s="1"/>
  <c r="N19" i="37"/>
  <c r="O19" i="37"/>
  <c r="N18" i="37"/>
  <c r="O18" i="37" s="1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G33" i="37" s="1"/>
  <c r="F14" i="37"/>
  <c r="F33" i="37" s="1"/>
  <c r="E14" i="37"/>
  <c r="D14" i="37"/>
  <c r="N13" i="37"/>
  <c r="O13" i="37" s="1"/>
  <c r="M12" i="37"/>
  <c r="L12" i="37"/>
  <c r="K12" i="37"/>
  <c r="J12" i="37"/>
  <c r="I12" i="37"/>
  <c r="I33" i="37" s="1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M33" i="37" s="1"/>
  <c r="L5" i="37"/>
  <c r="K5" i="37"/>
  <c r="J5" i="37"/>
  <c r="I5" i="37"/>
  <c r="H5" i="37"/>
  <c r="G5" i="37"/>
  <c r="F5" i="37"/>
  <c r="E5" i="37"/>
  <c r="D5" i="37"/>
  <c r="N31" i="36"/>
  <c r="O31" i="36" s="1"/>
  <c r="N30" i="36"/>
  <c r="O30" i="36" s="1"/>
  <c r="M29" i="36"/>
  <c r="L29" i="36"/>
  <c r="K29" i="36"/>
  <c r="J29" i="36"/>
  <c r="I29" i="36"/>
  <c r="H29" i="36"/>
  <c r="G29" i="36"/>
  <c r="G32" i="36" s="1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N24" i="36"/>
  <c r="O24" i="36" s="1"/>
  <c r="N23" i="36"/>
  <c r="O23" i="36" s="1"/>
  <c r="N22" i="36"/>
  <c r="O22" i="36" s="1"/>
  <c r="M21" i="36"/>
  <c r="M32" i="36" s="1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I32" i="36" s="1"/>
  <c r="H14" i="36"/>
  <c r="G14" i="36"/>
  <c r="F14" i="36"/>
  <c r="E14" i="36"/>
  <c r="D14" i="36"/>
  <c r="N13" i="36"/>
  <c r="O13" i="36" s="1"/>
  <c r="M12" i="36"/>
  <c r="L12" i="36"/>
  <c r="K12" i="36"/>
  <c r="J12" i="36"/>
  <c r="I12" i="36"/>
  <c r="H12" i="36"/>
  <c r="G12" i="36"/>
  <c r="F12" i="36"/>
  <c r="E12" i="36"/>
  <c r="E32" i="36" s="1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H32" i="36" s="1"/>
  <c r="G5" i="36"/>
  <c r="F5" i="36"/>
  <c r="E5" i="36"/>
  <c r="D5" i="36"/>
  <c r="D32" i="36" s="1"/>
  <c r="N32" i="35"/>
  <c r="O32" i="35" s="1"/>
  <c r="N31" i="35"/>
  <c r="O31" i="35"/>
  <c r="M30" i="35"/>
  <c r="L30" i="35"/>
  <c r="K30" i="35"/>
  <c r="J30" i="35"/>
  <c r="N30" i="35" s="1"/>
  <c r="O30" i="35" s="1"/>
  <c r="I30" i="35"/>
  <c r="H30" i="35"/>
  <c r="G30" i="35"/>
  <c r="F30" i="35"/>
  <c r="E30" i="35"/>
  <c r="D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 s="1"/>
  <c r="N19" i="35"/>
  <c r="O19" i="35" s="1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/>
  <c r="N12" i="35"/>
  <c r="O12" i="35" s="1"/>
  <c r="M11" i="35"/>
  <c r="L11" i="35"/>
  <c r="K11" i="35"/>
  <c r="J11" i="35"/>
  <c r="I11" i="35"/>
  <c r="H11" i="35"/>
  <c r="G11" i="35"/>
  <c r="G33" i="35" s="1"/>
  <c r="F11" i="35"/>
  <c r="F33" i="35" s="1"/>
  <c r="E11" i="35"/>
  <c r="D11" i="35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I33" i="35" s="1"/>
  <c r="H5" i="35"/>
  <c r="H33" i="35" s="1"/>
  <c r="G5" i="35"/>
  <c r="F5" i="35"/>
  <c r="E5" i="35"/>
  <c r="D5" i="35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/>
  <c r="N13" i="34"/>
  <c r="O13" i="34" s="1"/>
  <c r="M12" i="34"/>
  <c r="L12" i="34"/>
  <c r="K12" i="34"/>
  <c r="J12" i="34"/>
  <c r="I12" i="34"/>
  <c r="I31" i="34" s="1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G31" i="34" s="1"/>
  <c r="F5" i="34"/>
  <c r="F31" i="34" s="1"/>
  <c r="E5" i="34"/>
  <c r="D5" i="34"/>
  <c r="N24" i="33"/>
  <c r="O24" i="33" s="1"/>
  <c r="N25" i="33"/>
  <c r="O25" i="33" s="1"/>
  <c r="N26" i="33"/>
  <c r="O26" i="33" s="1"/>
  <c r="N27" i="33"/>
  <c r="O27" i="33" s="1"/>
  <c r="N16" i="33"/>
  <c r="O16" i="33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/>
  <c r="E23" i="33"/>
  <c r="F23" i="33"/>
  <c r="G23" i="33"/>
  <c r="H23" i="33"/>
  <c r="I23" i="33"/>
  <c r="J23" i="33"/>
  <c r="K23" i="33"/>
  <c r="L23" i="33"/>
  <c r="M23" i="33"/>
  <c r="D23" i="33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E12" i="33"/>
  <c r="E33" i="33" s="1"/>
  <c r="F12" i="33"/>
  <c r="G12" i="33"/>
  <c r="G33" i="33" s="1"/>
  <c r="H12" i="33"/>
  <c r="I12" i="33"/>
  <c r="J12" i="33"/>
  <c r="K12" i="33"/>
  <c r="L12" i="33"/>
  <c r="M12" i="33"/>
  <c r="D12" i="33"/>
  <c r="E5" i="33"/>
  <c r="F5" i="33"/>
  <c r="G5" i="33"/>
  <c r="H5" i="33"/>
  <c r="H33" i="33" s="1"/>
  <c r="I5" i="33"/>
  <c r="J5" i="33"/>
  <c r="K5" i="33"/>
  <c r="L5" i="33"/>
  <c r="M5" i="33"/>
  <c r="D5" i="33"/>
  <c r="N32" i="33"/>
  <c r="O32" i="33" s="1"/>
  <c r="N31" i="33"/>
  <c r="O31" i="33" s="1"/>
  <c r="E30" i="33"/>
  <c r="F30" i="33"/>
  <c r="G30" i="33"/>
  <c r="H30" i="33"/>
  <c r="I30" i="33"/>
  <c r="J30" i="33"/>
  <c r="K30" i="33"/>
  <c r="L30" i="33"/>
  <c r="M30" i="33"/>
  <c r="D30" i="33"/>
  <c r="E28" i="33"/>
  <c r="F28" i="33"/>
  <c r="G28" i="33"/>
  <c r="H28" i="33"/>
  <c r="I28" i="33"/>
  <c r="J28" i="33"/>
  <c r="K28" i="33"/>
  <c r="K33" i="33" s="1"/>
  <c r="L28" i="33"/>
  <c r="M28" i="33"/>
  <c r="M33" i="33" s="1"/>
  <c r="D28" i="33"/>
  <c r="N29" i="33"/>
  <c r="O29" i="33" s="1"/>
  <c r="N13" i="33"/>
  <c r="O13" i="33" s="1"/>
  <c r="N14" i="33"/>
  <c r="O14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K32" i="36"/>
  <c r="L35" i="38"/>
  <c r="J35" i="38"/>
  <c r="N34" i="40"/>
  <c r="O34" i="40" s="1"/>
  <c r="N29" i="40"/>
  <c r="O29" i="40" s="1"/>
  <c r="H34" i="41"/>
  <c r="I34" i="41"/>
  <c r="M36" i="43"/>
  <c r="G36" i="43"/>
  <c r="N30" i="45"/>
  <c r="O30" i="45" s="1"/>
  <c r="O10" i="46"/>
  <c r="P10" i="46" s="1"/>
  <c r="D33" i="39" l="1"/>
  <c r="F32" i="42"/>
  <c r="N12" i="45"/>
  <c r="O12" i="45" s="1"/>
  <c r="N5" i="37"/>
  <c r="O5" i="37" s="1"/>
  <c r="D33" i="37"/>
  <c r="H33" i="45"/>
  <c r="O5" i="46"/>
  <c r="P5" i="46" s="1"/>
  <c r="F33" i="33"/>
  <c r="E33" i="37"/>
  <c r="N12" i="37"/>
  <c r="O12" i="37" s="1"/>
  <c r="G33" i="39"/>
  <c r="N27" i="39"/>
  <c r="O27" i="39" s="1"/>
  <c r="J32" i="42"/>
  <c r="M33" i="35"/>
  <c r="K31" i="34"/>
  <c r="J33" i="33"/>
  <c r="N31" i="40"/>
  <c r="O31" i="40" s="1"/>
  <c r="H32" i="42"/>
  <c r="N11" i="35"/>
  <c r="O11" i="35" s="1"/>
  <c r="K35" i="38"/>
  <c r="I33" i="39"/>
  <c r="L32" i="42"/>
  <c r="K33" i="45"/>
  <c r="F284" i="47"/>
  <c r="N22" i="39"/>
  <c r="O22" i="39" s="1"/>
  <c r="N29" i="36"/>
  <c r="O29" i="36" s="1"/>
  <c r="D36" i="43"/>
  <c r="N36" i="43" s="1"/>
  <c r="O36" i="43" s="1"/>
  <c r="F33" i="45"/>
  <c r="N12" i="33"/>
  <c r="O12" i="33" s="1"/>
  <c r="H35" i="38"/>
  <c r="J33" i="39"/>
  <c r="M32" i="42"/>
  <c r="L33" i="45"/>
  <c r="J284" i="47"/>
  <c r="L284" i="47"/>
  <c r="D33" i="45"/>
  <c r="N5" i="45"/>
  <c r="O5" i="45" s="1"/>
  <c r="M31" i="34"/>
  <c r="N28" i="37"/>
  <c r="O28" i="37" s="1"/>
  <c r="G33" i="45"/>
  <c r="J33" i="45"/>
  <c r="L34" i="41"/>
  <c r="N34" i="41" s="1"/>
  <c r="O34" i="41" s="1"/>
  <c r="N5" i="40"/>
  <c r="O5" i="40" s="1"/>
  <c r="N5" i="34"/>
  <c r="O5" i="34" s="1"/>
  <c r="N27" i="36"/>
  <c r="O27" i="36" s="1"/>
  <c r="N33" i="38"/>
  <c r="O33" i="38" s="1"/>
  <c r="J30" i="46"/>
  <c r="J31" i="34"/>
  <c r="M30" i="46"/>
  <c r="E33" i="45"/>
  <c r="D30" i="46"/>
  <c r="M284" i="47"/>
  <c r="I30" i="46"/>
  <c r="N29" i="39"/>
  <c r="O29" i="39" s="1"/>
  <c r="K30" i="46"/>
  <c r="L30" i="46"/>
  <c r="N12" i="43"/>
  <c r="O12" i="43" s="1"/>
  <c r="F32" i="36"/>
  <c r="G32" i="42"/>
  <c r="N12" i="41"/>
  <c r="O12" i="41" s="1"/>
  <c r="N21" i="36"/>
  <c r="O21" i="36" s="1"/>
  <c r="K33" i="37"/>
  <c r="N31" i="37"/>
  <c r="O31" i="37" s="1"/>
  <c r="I284" i="47"/>
  <c r="K284" i="47"/>
  <c r="H30" i="46"/>
  <c r="J33" i="35"/>
  <c r="D32" i="42"/>
  <c r="L31" i="34"/>
  <c r="E31" i="34"/>
  <c r="N25" i="40"/>
  <c r="O25" i="40" s="1"/>
  <c r="N232" i="47"/>
  <c r="O232" i="47" s="1"/>
  <c r="N15" i="35"/>
  <c r="O15" i="35" s="1"/>
  <c r="L33" i="37"/>
  <c r="N26" i="37"/>
  <c r="O26" i="37" s="1"/>
  <c r="O31" i="48"/>
  <c r="P31" i="48" s="1"/>
  <c r="L33" i="33"/>
  <c r="N5" i="33"/>
  <c r="O5" i="33" s="1"/>
  <c r="N5" i="36"/>
  <c r="O5" i="36" s="1"/>
  <c r="J32" i="36"/>
  <c r="J33" i="37"/>
  <c r="E33" i="39"/>
  <c r="E32" i="42"/>
  <c r="N30" i="33"/>
  <c r="O30" i="33" s="1"/>
  <c r="I33" i="33"/>
  <c r="K36" i="40"/>
  <c r="N16" i="40"/>
  <c r="O16" i="40" s="1"/>
  <c r="N5" i="39"/>
  <c r="O5" i="39" s="1"/>
  <c r="H33" i="39"/>
  <c r="N264" i="47"/>
  <c r="O264" i="47" s="1"/>
  <c r="G35" i="38"/>
  <c r="N30" i="38"/>
  <c r="O30" i="38" s="1"/>
  <c r="D33" i="33"/>
  <c r="N23" i="33"/>
  <c r="O23" i="33" s="1"/>
  <c r="N28" i="33"/>
  <c r="O28" i="33" s="1"/>
  <c r="K33" i="35"/>
  <c r="N33" i="37"/>
  <c r="O33" i="37" s="1"/>
  <c r="N15" i="39"/>
  <c r="O15" i="39" s="1"/>
  <c r="E36" i="40"/>
  <c r="N36" i="40" s="1"/>
  <c r="O36" i="40" s="1"/>
  <c r="I32" i="42"/>
  <c r="K33" i="39"/>
  <c r="F35" i="38"/>
  <c r="N5" i="38"/>
  <c r="O5" i="38" s="1"/>
  <c r="N13" i="39"/>
  <c r="O13" i="39" s="1"/>
  <c r="K32" i="42"/>
  <c r="N5" i="47"/>
  <c r="O5" i="47" s="1"/>
  <c r="G284" i="47"/>
  <c r="H31" i="34"/>
  <c r="N23" i="47"/>
  <c r="O23" i="47" s="1"/>
  <c r="N12" i="36"/>
  <c r="O12" i="36" s="1"/>
  <c r="L32" i="36"/>
  <c r="D33" i="35"/>
  <c r="L33" i="35"/>
  <c r="N22" i="35"/>
  <c r="O22" i="35" s="1"/>
  <c r="H33" i="37"/>
  <c r="N28" i="38"/>
  <c r="O28" i="38" s="1"/>
  <c r="M33" i="39"/>
  <c r="E30" i="46"/>
  <c r="N23" i="38"/>
  <c r="O23" i="38" s="1"/>
  <c r="D35" i="38"/>
  <c r="I33" i="45"/>
  <c r="N12" i="34"/>
  <c r="O12" i="34" s="1"/>
  <c r="D31" i="34"/>
  <c r="N28" i="34"/>
  <c r="O28" i="34" s="1"/>
  <c r="N5" i="35"/>
  <c r="O5" i="35" s="1"/>
  <c r="E33" i="35"/>
  <c r="N14" i="36"/>
  <c r="O14" i="36" s="1"/>
  <c r="N14" i="37"/>
  <c r="O14" i="37" s="1"/>
  <c r="M36" i="40"/>
  <c r="M33" i="45"/>
  <c r="F30" i="46"/>
  <c r="N51" i="47"/>
  <c r="O51" i="47" s="1"/>
  <c r="N284" i="47" l="1"/>
  <c r="O284" i="47" s="1"/>
  <c r="N32" i="42"/>
  <c r="O32" i="42" s="1"/>
  <c r="N33" i="39"/>
  <c r="O33" i="39" s="1"/>
  <c r="N31" i="34"/>
  <c r="O31" i="34" s="1"/>
  <c r="N33" i="45"/>
  <c r="O33" i="45" s="1"/>
  <c r="N35" i="38"/>
  <c r="O35" i="38" s="1"/>
  <c r="N32" i="36"/>
  <c r="O32" i="36" s="1"/>
  <c r="O30" i="46"/>
  <c r="P30" i="46" s="1"/>
  <c r="N33" i="33"/>
  <c r="O33" i="33" s="1"/>
  <c r="N33" i="35"/>
  <c r="O33" i="35" s="1"/>
</calcChain>
</file>

<file path=xl/sharedStrings.xml><?xml version="1.0" encoding="utf-8"?>
<sst xmlns="http://schemas.openxmlformats.org/spreadsheetml/2006/main" count="1024" uniqueCount="352">
  <si>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</si>
  <si>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</si>
  <si>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</si>
  <si>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</si>
  <si>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</si>
  <si>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</si>
  <si>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</si>
  <si>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</si>
  <si>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</si>
  <si>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Discretionary Sales Surtaxes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</si>
  <si>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</si>
  <si>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</si>
  <si>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</si>
  <si>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</si>
  <si>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</si>
  <si>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</si>
  <si>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</si>
  <si>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</si>
  <si>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</si>
  <si>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</si>
  <si>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</si>
  <si>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</si>
  <si>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</si>
  <si>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</si>
  <si>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</si>
  <si>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</si>
  <si>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</si>
  <si>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</si>
  <si>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</si>
  <si>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</si>
  <si>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</si>
  <si>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Physical Environment - Water Utility</t>
  </si>
  <si>
    <t>Physical Environment - Garbage / Solid Waste</t>
  </si>
  <si>
    <t>Physical Environment - Sewer / Wastewater Utility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</si>
  <si>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</si>
  <si>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</si>
  <si>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</si>
  <si>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</si>
  <si>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</si>
  <si>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</si>
  <si>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</si>
  <si>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</si>
  <si>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</si>
  <si>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</si>
  <si>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</si>
  <si>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</si>
  <si>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</si>
  <si>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Mayo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</si>
  <si>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</si>
  <si>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</si>
  <si>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</si>
  <si>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</si>
  <si>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Propane</t>
  </si>
  <si>
    <t>Building Permits</t>
  </si>
  <si>
    <t>State Shared Revenues - Other</t>
  </si>
  <si>
    <t>Physical Environment - Other Physical Environment Charges</t>
  </si>
  <si>
    <t>Other Judgments, Fines, and Forfeits</t>
  </si>
  <si>
    <t>2011 Municipal Population:</t>
  </si>
  <si>
    <t>Local Fiscal Year Ended September 30, 2012</t>
  </si>
  <si>
    <t>Other General Taxes</t>
  </si>
  <si>
    <t>State Shared Revenues - General Gov't - Other General Government</t>
  </si>
  <si>
    <t>Physical Environment - Water / Sewer Combination Utility</t>
  </si>
  <si>
    <t>2012 Municipal Population:</t>
  </si>
  <si>
    <t>Local Fiscal Year Ended September 30, 2013</t>
  </si>
  <si>
    <t>Local Option Taxes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</si>
  <si>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</si>
  <si>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</si>
  <si>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</si>
  <si>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</si>
  <si>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</si>
  <si>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</si>
  <si>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</si>
  <si>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Shared Revenue from Other Local Units</t>
  </si>
  <si>
    <t>Other Sources</t>
  </si>
  <si>
    <t>Non-Operating - Inter-Fund Group Transfers In</t>
  </si>
  <si>
    <t>2013 Municipal Population:</t>
  </si>
  <si>
    <t>Local Fiscal Year Ended September 30, 2008</t>
  </si>
  <si>
    <t>Special Act Fuel Tax (Section 206.61, F.S.)</t>
  </si>
  <si>
    <t>Permits and Franchise Fees</t>
  </si>
  <si>
    <t>Other Permits and Fees</t>
  </si>
  <si>
    <t>Proceeds - Debt Proceeds</t>
  </si>
  <si>
    <t>2008 Municipal Population:</t>
  </si>
  <si>
    <t>Local Fiscal Year Ended September 30, 2014</t>
  </si>
  <si>
    <t>First Local Option Fuel Tax (1 to 6 Cents)</t>
  </si>
  <si>
    <t>State Shared Revenues - General Government - Cardroom Tax</t>
  </si>
  <si>
    <t>Public Safety - Protective Inspection Fees</t>
  </si>
  <si>
    <t>Fines - Local Ordinance Violations</t>
  </si>
  <si>
    <t>Interest and Other Earnings - Dividends</t>
  </si>
  <si>
    <t>2014 Municipal Population:</t>
  </si>
  <si>
    <t>Local Fiscal Year Ended September 30, 2015</t>
  </si>
  <si>
    <t>Federal Grant - Economic Environment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</si>
  <si>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</si>
  <si>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</si>
  <si>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</si>
  <si>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</si>
  <si>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</si>
  <si>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</si>
  <si>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Proprietary Non-Operating - Other Non-Operating Sources</t>
  </si>
  <si>
    <t>2018 Municipal Population:</t>
  </si>
  <si>
    <t>Local Fiscal Year Ended September 30, 2019</t>
  </si>
  <si>
    <t>Federal Grant - Physical Environment - Other Physical Environment</t>
  </si>
  <si>
    <t>Transportation - Other Transportation Charges</t>
  </si>
  <si>
    <t>Other Charges for Services</t>
  </si>
  <si>
    <t>Contributions and Donations from Private Sources</t>
  </si>
  <si>
    <t>Proprietary Non-Operating - Interest</t>
  </si>
  <si>
    <t>2019 Municipal Population:</t>
  </si>
  <si>
    <t>Local Fiscal Year Ended September 30, 2020</t>
  </si>
  <si>
    <t>Federal Grant - General Government</t>
  </si>
  <si>
    <t>State Grant - Physical Environment - Stormwater Management</t>
  </si>
  <si>
    <t>Grants from Other Local Units - Physical Environment</t>
  </si>
  <si>
    <t>Court-Ordered Judgments and Fines - As Decided by County Court Criminal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</si>
  <si>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</si>
  <si>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</si>
  <si>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</si>
  <si>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</si>
  <si>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</si>
  <si>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</si>
  <si>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Intergovernmental Revenues</t>
  </si>
  <si>
    <t>State Shared Revenues - General Government - Local Government Half-Cent Sales Tax Program</t>
  </si>
  <si>
    <t>Licenses</t>
  </si>
  <si>
    <t>2021 Municipal Population:</t>
  </si>
  <si>
    <t>County Ninth-Cent Voted Fuel Tax</t>
  </si>
  <si>
    <t>Second Local Option Fuel Tax (1 to 5 Cents)</t>
  </si>
  <si>
    <t>Insurance Premium Tax for Firefighters' Pension</t>
  </si>
  <si>
    <t>Insurance Premium Tax for Police Officers' Retirement</t>
  </si>
  <si>
    <t>Utility Service Tax - Water</t>
  </si>
  <si>
    <t>Utility Service Tax - Fuel Oil</t>
  </si>
  <si>
    <t>Utility Service Tax - Other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</si>
  <si>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</si>
  <si>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</si>
  <si>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</si>
  <si>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</si>
  <si>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</si>
  <si>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</si>
  <si>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</si>
  <si>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</si>
  <si>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</si>
  <si>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</si>
  <si>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</si>
  <si>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</si>
  <si>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</si>
  <si>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</si>
  <si>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</si>
  <si>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</si>
  <si>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</si>
  <si>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</si>
  <si>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</si>
  <si>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</si>
  <si>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</si>
  <si>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</si>
  <si>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</si>
  <si>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</si>
  <si>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</si>
  <si>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</si>
  <si>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</si>
  <si>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</si>
  <si>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</si>
  <si>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Transportation - Airport Development</t>
  </si>
  <si>
    <t>Federal Grant - Transportation - Mass Transit</t>
  </si>
  <si>
    <t>Federal Grant - Transportation - Other Transportation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</si>
  <si>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</si>
  <si>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</si>
  <si>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</si>
  <si>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</si>
  <si>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</si>
  <si>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</si>
  <si>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</si>
  <si>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</si>
  <si>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</si>
  <si>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Grant - Other Federal Grants</t>
  </si>
  <si>
    <t>Other Financial Assistance - Federal Source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</si>
  <si>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</si>
  <si>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</si>
  <si>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</si>
  <si>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</si>
  <si>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</si>
  <si>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</si>
  <si>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</si>
  <si>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</si>
  <si>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</si>
  <si>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</si>
  <si>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</si>
  <si>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</si>
  <si>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</si>
  <si>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</si>
  <si>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</si>
  <si>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</si>
  <si>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</si>
  <si>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</si>
  <si>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</si>
  <si>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</si>
  <si>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</si>
  <si>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Insurance License Tax</t>
  </si>
  <si>
    <t>State Shared Revenues - General Government - Sales and Uses Taxes to Counties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</si>
  <si>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</si>
  <si>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</si>
  <si>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</si>
  <si>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</si>
  <si>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</si>
  <si>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</si>
  <si>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</si>
  <si>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</si>
  <si>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</si>
  <si>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</si>
  <si>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</si>
  <si>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</si>
  <si>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</si>
  <si>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</si>
  <si>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</si>
  <si>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</si>
  <si>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</si>
  <si>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</si>
  <si>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Payments in Lieu of Taxes</t>
  </si>
  <si>
    <t>Grants from Other Local Units - General Government</t>
  </si>
  <si>
    <t>Grants from Other Local Units - Public Safety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</si>
  <si>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</si>
  <si>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</si>
  <si>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</si>
  <si>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</si>
  <si>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</si>
  <si>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Payments from Other Local Units in Lieu of Taxes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</si>
  <si>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</si>
  <si>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</si>
  <si>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</si>
  <si>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</si>
  <si>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</si>
  <si>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</si>
  <si>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</si>
  <si>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</si>
  <si>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</si>
  <si>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</si>
  <si>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</si>
  <si>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</si>
  <si>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</si>
  <si>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</si>
  <si>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</si>
  <si>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</si>
  <si>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</si>
  <si>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</si>
  <si>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</si>
  <si>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</si>
  <si>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</si>
  <si>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Conservation and Resource Management</t>
  </si>
  <si>
    <t>Physical Environment - Cemetary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</si>
  <si>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</si>
  <si>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</si>
  <si>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</si>
  <si>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</si>
  <si>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</si>
  <si>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</si>
  <si>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</si>
  <si>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</si>
  <si>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</si>
  <si>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</si>
  <si>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</si>
  <si>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</si>
  <si>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</si>
  <si>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</si>
  <si>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</si>
  <si>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</si>
  <si>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</si>
  <si>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</si>
  <si>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</si>
  <si>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</si>
  <si>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</si>
  <si>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</si>
  <si>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</si>
  <si>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</si>
  <si>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</si>
  <si>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</si>
  <si>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</si>
  <si>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</si>
  <si>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</si>
  <si>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</si>
  <si>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</si>
  <si>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</si>
  <si>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</si>
  <si>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</si>
  <si>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</si>
  <si>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</si>
  <si>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</si>
  <si>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</si>
  <si>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</si>
  <si>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</si>
  <si>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</si>
  <si>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</si>
  <si>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</si>
  <si>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</si>
  <si>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</si>
  <si>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</si>
  <si>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</si>
  <si>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</si>
  <si>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</si>
  <si>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</si>
  <si>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</si>
  <si>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</si>
  <si>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</si>
  <si>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</si>
  <si>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</si>
  <si>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</si>
  <si>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</si>
  <si>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</si>
  <si>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</si>
  <si>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</si>
  <si>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</si>
  <si>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</si>
  <si>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</si>
  <si>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</si>
  <si>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</si>
  <si>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</si>
  <si>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</si>
  <si>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</si>
  <si>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</si>
  <si>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</si>
  <si>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</si>
  <si>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</si>
  <si>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</si>
  <si>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</si>
  <si>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</si>
  <si>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</si>
  <si>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</si>
  <si>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</si>
  <si>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</si>
  <si>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</si>
  <si>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</si>
  <si>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</si>
  <si>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</si>
  <si>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</si>
  <si>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</si>
  <si>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Contributions from Enterprise Operations</t>
  </si>
  <si>
    <t>Proceeds - Installment Purchases and Capital Lease Proceeds</t>
  </si>
  <si>
    <t>Proceeds - Proceeds from Refunding Bonds</t>
  </si>
  <si>
    <t>Clerk of Court Trust Fund Revenue</t>
  </si>
  <si>
    <t>Proceeds of General Capital Asset Dispositions - Sales</t>
  </si>
  <si>
    <t>Proceeds of General Capital Asset Dispositions - Compensation for Loss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</si>
  <si>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</si>
  <si>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</si>
  <si>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</si>
  <si>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</si>
  <si>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</si>
  <si>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</si>
  <si>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</si>
  <si>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Non-Operating - Extraordinary Items (Gain)</t>
  </si>
  <si>
    <t>Non-Operating - Special Items (Gain)</t>
  </si>
  <si>
    <t>Local Fiscal Year Ended September 30, 2022</t>
  </si>
  <si>
    <t>Local Communications Services Taxes</t>
  </si>
  <si>
    <t>Municipal Pari-Mutuel Tax</t>
  </si>
  <si>
    <t>State Shared Revenues - General Government - Municipal Revenue Sharing Program</t>
  </si>
  <si>
    <t>State Shared Revenues - Transportation - Fuel Tax Refunds and Credits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</si>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</sst>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7633-4849-4211-90DD-210683A82E16}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5" customWidth="1"/>
    <col min="17" max="18" width="9.77734375" style="65"/>
  </cols>
  <sheetData>
    <row r="1" spans="1:134" ht="27.75">
      <c r="A1" s="101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51"/>
      <c r="R1"/>
    </row>
    <row r="2" spans="1:134" ht="24" thickBot="1">
      <c r="A2" s="104" t="s">
        <v>350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51"/>
      <c r="R2"/>
    </row>
    <row r="3" spans="1:134" ht="18" customHeight="1">
      <c r="A3" s="107" t="s">
        <v>40</v>
      </c>
      <c r="B3" s="108"/>
      <c r="C3" s="109"/>
      <c r="D3" s="113" t="s">
        <v>25</v>
      </c>
      <c r="E3" s="114"/>
      <c r="F3" s="114"/>
      <c r="G3" s="114"/>
      <c r="H3" s="115"/>
      <c r="I3" s="113" t="s">
        <v>26</v>
      </c>
      <c r="J3" s="115"/>
      <c r="K3" s="113" t="s">
        <v>28</v>
      </c>
      <c r="L3" s="114"/>
      <c r="M3" s="115"/>
      <c r="N3" s="52"/>
      <c r="O3" s="53"/>
      <c r="P3" s="116" t="s">
        <v>113</v>
      </c>
      <c r="Q3" s="54"/>
      <c r="R3"/>
    </row>
    <row r="4" spans="1:134" ht="32.25" customHeight="1" thickBot="1">
      <c r="A4" s="110"/>
      <c r="B4" s="111"/>
      <c r="C4" s="112"/>
      <c r="D4" s="55" t="s">
        <v>3</v>
      </c>
      <c r="E4" s="55" t="s">
        <v>41</v>
      </c>
      <c r="F4" s="55" t="s">
        <v>42</v>
      </c>
      <c r="G4" s="55" t="s">
        <v>43</v>
      </c>
      <c r="H4" s="55" t="s">
        <v>4</v>
      </c>
      <c r="I4" s="55" t="s">
        <v>5</v>
      </c>
      <c r="J4" s="56" t="s">
        <v>44</v>
      </c>
      <c r="K4" s="56" t="s">
        <v>6</v>
      </c>
      <c r="L4" s="56" t="s">
        <v>7</v>
      </c>
      <c r="M4" s="56" t="s">
        <v>114</v>
      </c>
      <c r="N4" s="56" t="s">
        <v>8</v>
      </c>
      <c r="O4" s="56" t="s">
        <v>115</v>
      </c>
      <c r="P4" s="117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116</v>
      </c>
      <c r="B5" s="60"/>
      <c r="C5" s="60"/>
      <c r="D5" s="61">
        <f>SUM(D6:D6)</f>
        <v>451253</v>
      </c>
      <c r="E5" s="61">
        <f>SUM(E6:E6)</f>
        <v>0</v>
      </c>
      <c r="F5" s="61">
        <f>SUM(F6:F6)</f>
        <v>0</v>
      </c>
      <c r="G5" s="61">
        <f>SUM(G6:G6)</f>
        <v>0</v>
      </c>
      <c r="H5" s="61">
        <f>SUM(H6:H6)</f>
        <v>0</v>
      </c>
      <c r="I5" s="61">
        <f>SUM(I6:I6)</f>
        <v>0</v>
      </c>
      <c r="J5" s="61">
        <f>SUM(J6:J6)</f>
        <v>0</v>
      </c>
      <c r="K5" s="61">
        <f>SUM(K6:K6)</f>
        <v>0</v>
      </c>
      <c r="L5" s="61">
        <f>SUM(L6:L6)</f>
        <v>0</v>
      </c>
      <c r="M5" s="61">
        <f>SUM(M6:M6)</f>
        <v>0</v>
      </c>
      <c r="N5" s="61">
        <f>SUM(N6:N6)</f>
        <v>0</v>
      </c>
      <c r="O5" s="62">
        <f>SUM(D5:N5)</f>
        <v>451253</v>
      </c>
      <c r="P5" s="63">
        <f>(O5/P$21)</f>
        <v>412.8572735590119</v>
      </c>
      <c r="Q5" s="64"/>
    </row>
    <row r="6" spans="1:134">
      <c r="A6" s="66"/>
      <c r="B6" s="67">
        <v>319.89999999999998</v>
      </c>
      <c r="C6" s="68" t="s">
        <v>59</v>
      </c>
      <c r="D6" s="69">
        <v>451253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451253</v>
      </c>
      <c r="P6" s="70">
        <f>(O6/P$21)</f>
        <v>412.8572735590119</v>
      </c>
      <c r="Q6" s="71"/>
    </row>
    <row r="7" spans="1:134" ht="15.75">
      <c r="A7" s="72" t="s">
        <v>117</v>
      </c>
      <c r="B7" s="73"/>
      <c r="C7" s="74"/>
      <c r="D7" s="75">
        <f>SUM(D8:D9)</f>
        <v>324328</v>
      </c>
      <c r="E7" s="75">
        <f>SUM(E8:E9)</f>
        <v>0</v>
      </c>
      <c r="F7" s="75">
        <f>SUM(F8:F9)</f>
        <v>0</v>
      </c>
      <c r="G7" s="75">
        <f>SUM(G8:G9)</f>
        <v>0</v>
      </c>
      <c r="H7" s="75">
        <f>SUM(H8:H9)</f>
        <v>0</v>
      </c>
      <c r="I7" s="75">
        <f>SUM(I8:I9)</f>
        <v>453992</v>
      </c>
      <c r="J7" s="75">
        <f>SUM(J8:J9)</f>
        <v>0</v>
      </c>
      <c r="K7" s="75">
        <f>SUM(K8:K9)</f>
        <v>0</v>
      </c>
      <c r="L7" s="75">
        <f>SUM(L8:L9)</f>
        <v>0</v>
      </c>
      <c r="M7" s="75">
        <f>SUM(M8:M9)</f>
        <v>0</v>
      </c>
      <c r="N7" s="75">
        <f>SUM(N8:N9)</f>
        <v>0</v>
      </c>
      <c r="O7" s="76">
        <f>SUM(D7:N7)</f>
        <v>778320</v>
      </c>
      <c r="P7" s="77">
        <f>(O7/P$21)</f>
        <v>712.09515096065877</v>
      </c>
      <c r="Q7" s="78"/>
    </row>
    <row r="8" spans="1:134">
      <c r="A8" s="66"/>
      <c r="B8" s="67">
        <v>331.9</v>
      </c>
      <c r="C8" s="68" t="s">
        <v>169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453992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ref="O8:O9" si="0">SUM(D8:N8)</f>
        <v>453992</v>
      </c>
      <c r="P8" s="70">
        <f>(O8/P$21)</f>
        <v>415.36322049405305</v>
      </c>
      <c r="Q8" s="71"/>
    </row>
    <row r="9" spans="1:134">
      <c r="A9" s="66"/>
      <c r="B9" s="67">
        <v>335.19</v>
      </c>
      <c r="C9" s="68" t="s">
        <v>71</v>
      </c>
      <c r="D9" s="69">
        <v>324328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324328</v>
      </c>
      <c r="P9" s="70">
        <f>(O9/P$21)</f>
        <v>296.73193046660566</v>
      </c>
      <c r="Q9" s="71"/>
    </row>
    <row r="10" spans="1:134" ht="15.75">
      <c r="A10" s="72" t="s">
        <v>29</v>
      </c>
      <c r="B10" s="73"/>
      <c r="C10" s="74"/>
      <c r="D10" s="75">
        <f>SUM(D11:D14)</f>
        <v>1109</v>
      </c>
      <c r="E10" s="75">
        <f>SUM(E11:E14)</f>
        <v>0</v>
      </c>
      <c r="F10" s="75">
        <f>SUM(F11:F14)</f>
        <v>0</v>
      </c>
      <c r="G10" s="75">
        <f>SUM(G11:G14)</f>
        <v>0</v>
      </c>
      <c r="H10" s="75">
        <f>SUM(H11:H14)</f>
        <v>0</v>
      </c>
      <c r="I10" s="75">
        <f>SUM(I11:I14)</f>
        <v>564340</v>
      </c>
      <c r="J10" s="75">
        <f>SUM(J11:J14)</f>
        <v>0</v>
      </c>
      <c r="K10" s="75">
        <f>SUM(K11:K14)</f>
        <v>0</v>
      </c>
      <c r="L10" s="75">
        <f>SUM(L11:L14)</f>
        <v>0</v>
      </c>
      <c r="M10" s="75">
        <f>SUM(M11:M14)</f>
        <v>0</v>
      </c>
      <c r="N10" s="75">
        <f>SUM(N11:N14)</f>
        <v>0</v>
      </c>
      <c r="O10" s="75">
        <f>SUM(D10:N10)</f>
        <v>565449</v>
      </c>
      <c r="P10" s="77">
        <f>(O10/P$21)</f>
        <v>517.33668801463864</v>
      </c>
      <c r="Q10" s="78"/>
    </row>
    <row r="11" spans="1:134">
      <c r="A11" s="66"/>
      <c r="B11" s="67">
        <v>341.9</v>
      </c>
      <c r="C11" s="68" t="s">
        <v>233</v>
      </c>
      <c r="D11" s="69">
        <v>1109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ref="O11:O14" si="1">SUM(D11:N11)</f>
        <v>1109</v>
      </c>
      <c r="P11" s="70">
        <f>(O11/P$21)</f>
        <v>1.0146386093321134</v>
      </c>
      <c r="Q11" s="71"/>
    </row>
    <row r="12" spans="1:134">
      <c r="A12" s="66"/>
      <c r="B12" s="67">
        <v>343.3</v>
      </c>
      <c r="C12" s="68" t="s">
        <v>31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201509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1"/>
        <v>201509</v>
      </c>
      <c r="P12" s="70">
        <f>(O12/P$21)</f>
        <v>184.36322049405305</v>
      </c>
      <c r="Q12" s="71"/>
    </row>
    <row r="13" spans="1:134">
      <c r="A13" s="66"/>
      <c r="B13" s="67">
        <v>343.4</v>
      </c>
      <c r="C13" s="68" t="s">
        <v>32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192109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1"/>
        <v>192109</v>
      </c>
      <c r="P13" s="70">
        <f>(O13/P$21)</f>
        <v>175.76303751143641</v>
      </c>
      <c r="Q13" s="71"/>
    </row>
    <row r="14" spans="1:134">
      <c r="A14" s="66"/>
      <c r="B14" s="67">
        <v>343.5</v>
      </c>
      <c r="C14" s="68" t="s">
        <v>33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170722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1"/>
        <v>170722</v>
      </c>
      <c r="P14" s="70">
        <f>(O14/P$21)</f>
        <v>156.19579139981701</v>
      </c>
      <c r="Q14" s="71"/>
    </row>
    <row r="15" spans="1:134" ht="15.75">
      <c r="A15" s="72" t="s">
        <v>2</v>
      </c>
      <c r="B15" s="73"/>
      <c r="C15" s="74"/>
      <c r="D15" s="75">
        <f>SUM(D16:D18)</f>
        <v>43388</v>
      </c>
      <c r="E15" s="75">
        <f>SUM(E16:E18)</f>
        <v>0</v>
      </c>
      <c r="F15" s="75">
        <f>SUM(F16:F18)</f>
        <v>0</v>
      </c>
      <c r="G15" s="75">
        <f>SUM(G16:G18)</f>
        <v>0</v>
      </c>
      <c r="H15" s="75">
        <f>SUM(H16:H18)</f>
        <v>0</v>
      </c>
      <c r="I15" s="75">
        <f>SUM(I16:I18)</f>
        <v>5396</v>
      </c>
      <c r="J15" s="75">
        <f>SUM(J16:J18)</f>
        <v>0</v>
      </c>
      <c r="K15" s="75">
        <f>SUM(K16:K18)</f>
        <v>0</v>
      </c>
      <c r="L15" s="75">
        <f>SUM(L16:L18)</f>
        <v>0</v>
      </c>
      <c r="M15" s="75">
        <f>SUM(M16:M18)</f>
        <v>0</v>
      </c>
      <c r="N15" s="75">
        <f>SUM(N16:N18)</f>
        <v>0</v>
      </c>
      <c r="O15" s="75">
        <f>SUM(D15:N15)</f>
        <v>48784</v>
      </c>
      <c r="P15" s="77">
        <f>(O15/P$21)</f>
        <v>44.633119853613906</v>
      </c>
      <c r="Q15" s="78"/>
    </row>
    <row r="16" spans="1:134">
      <c r="A16" s="66"/>
      <c r="B16" s="67">
        <v>361.1</v>
      </c>
      <c r="C16" s="68" t="s">
        <v>38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2583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2583</v>
      </c>
      <c r="P16" s="70">
        <f>(O16/P$21)</f>
        <v>2.3632204940530648</v>
      </c>
      <c r="Q16" s="71"/>
    </row>
    <row r="17" spans="1:120">
      <c r="A17" s="66"/>
      <c r="B17" s="67">
        <v>367</v>
      </c>
      <c r="C17" s="68" t="s">
        <v>119</v>
      </c>
      <c r="D17" s="69">
        <v>7100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18" si="2">SUM(D17:N17)</f>
        <v>7100</v>
      </c>
      <c r="P17" s="70">
        <f>(O17/P$21)</f>
        <v>6.4958828911253432</v>
      </c>
      <c r="Q17" s="71"/>
    </row>
    <row r="18" spans="1:120" ht="15.75" thickBot="1">
      <c r="A18" s="66"/>
      <c r="B18" s="67">
        <v>369.9</v>
      </c>
      <c r="C18" s="68" t="s">
        <v>39</v>
      </c>
      <c r="D18" s="69">
        <v>36288</v>
      </c>
      <c r="E18" s="69">
        <v>0</v>
      </c>
      <c r="F18" s="69">
        <v>0</v>
      </c>
      <c r="G18" s="69">
        <v>0</v>
      </c>
      <c r="H18" s="69">
        <v>0</v>
      </c>
      <c r="I18" s="69">
        <v>2813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2"/>
        <v>39101</v>
      </c>
      <c r="P18" s="70">
        <f>(O18/P$21)</f>
        <v>35.774016468435498</v>
      </c>
      <c r="Q18" s="71"/>
    </row>
    <row r="19" spans="1:120" ht="16.5" thickBot="1">
      <c r="A19" s="79" t="s">
        <v>35</v>
      </c>
      <c r="B19" s="80"/>
      <c r="C19" s="81"/>
      <c r="D19" s="82">
        <f>SUM(D5,D7,D10,D15)</f>
        <v>820078</v>
      </c>
      <c r="E19" s="82">
        <f t="shared" ref="E19:N19" si="3">SUM(E5,E7,E10,E15)</f>
        <v>0</v>
      </c>
      <c r="F19" s="82">
        <f t="shared" si="3"/>
        <v>0</v>
      </c>
      <c r="G19" s="82">
        <f t="shared" si="3"/>
        <v>0</v>
      </c>
      <c r="H19" s="82">
        <f t="shared" si="3"/>
        <v>0</v>
      </c>
      <c r="I19" s="82">
        <f t="shared" si="3"/>
        <v>1023728</v>
      </c>
      <c r="J19" s="82">
        <f t="shared" si="3"/>
        <v>0</v>
      </c>
      <c r="K19" s="82">
        <f t="shared" si="3"/>
        <v>0</v>
      </c>
      <c r="L19" s="82">
        <f t="shared" si="3"/>
        <v>0</v>
      </c>
      <c r="M19" s="82">
        <f t="shared" si="3"/>
        <v>0</v>
      </c>
      <c r="N19" s="82">
        <f t="shared" si="3"/>
        <v>0</v>
      </c>
      <c r="O19" s="82">
        <f>SUM(D19:N19)</f>
        <v>1843806</v>
      </c>
      <c r="P19" s="83">
        <f>(O19/P$21)</f>
        <v>1686.9222323879233</v>
      </c>
      <c r="Q19" s="64"/>
      <c r="R19" s="8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</row>
    <row r="20" spans="1:120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</row>
    <row r="21" spans="1:120">
      <c r="A21" s="89"/>
      <c r="B21" s="90"/>
      <c r="C21" s="90"/>
      <c r="D21" s="91"/>
      <c r="E21" s="91"/>
      <c r="F21" s="91"/>
      <c r="G21" s="91"/>
      <c r="H21" s="91"/>
      <c r="I21" s="91"/>
      <c r="J21" s="91"/>
      <c r="K21" s="91"/>
      <c r="L21" s="91"/>
      <c r="M21" s="94" t="s">
        <v>351</v>
      </c>
      <c r="N21" s="94"/>
      <c r="O21" s="94"/>
      <c r="P21" s="92">
        <v>1093</v>
      </c>
    </row>
    <row r="22" spans="1:120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</row>
    <row r="23" spans="1:120" ht="15.75" customHeight="1" thickBot="1">
      <c r="A23" s="98" t="s">
        <v>50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100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344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113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114</v>
      </c>
      <c r="N4" s="35" t="s">
        <v>8</v>
      </c>
      <c r="O4" s="35" t="s">
        <v>115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116</v>
      </c>
      <c r="B5" s="26"/>
      <c r="C5" s="26"/>
      <c r="D5" s="27">
        <f t="shared" ref="D5:N5" si="0">SUM(D6:D11)</f>
        <v>308703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308703</v>
      </c>
      <c r="P5" s="33">
        <f t="shared" ref="P5:P31" si="1">(O5/P$33)</f>
        <v>287.16558139534885</v>
      </c>
      <c r="Q5" s="6"/>
    </row>
    <row r="6" spans="1:134">
      <c r="A6" s="12"/>
      <c r="B6" s="25">
        <v>311</v>
      </c>
      <c r="C6" s="20" t="s">
        <v>1</v>
      </c>
      <c r="D6" s="46">
        <v>171494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171494</v>
      </c>
      <c r="P6" s="47">
        <f t="shared" si="1"/>
        <v>159.5293023255814</v>
      </c>
      <c r="Q6" s="9"/>
    </row>
    <row r="7" spans="1:134">
      <c r="A7" s="12"/>
      <c r="B7" s="25">
        <v>314.10000000000002</v>
      </c>
      <c r="C7" s="20" t="s">
        <v>10</v>
      </c>
      <c r="D7" s="46">
        <v>3438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3438</v>
      </c>
      <c r="P7" s="47">
        <f t="shared" si="1"/>
        <v>3.1981395348837207</v>
      </c>
      <c r="Q7" s="9"/>
    </row>
    <row r="8" spans="1:134">
      <c r="A8" s="12"/>
      <c r="B8" s="25">
        <v>314.39999999999998</v>
      </c>
      <c r="C8" s="20" t="s">
        <v>11</v>
      </c>
      <c r="D8" s="46">
        <v>4026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4026</v>
      </c>
      <c r="P8" s="47">
        <f t="shared" si="1"/>
        <v>3.7451162790697676</v>
      </c>
      <c r="Q8" s="9"/>
    </row>
    <row r="9" spans="1:134">
      <c r="A9" s="12"/>
      <c r="B9" s="25">
        <v>315.2</v>
      </c>
      <c r="C9" s="20" t="s">
        <v>345</v>
      </c>
      <c r="D9" s="46">
        <v>123545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123545</v>
      </c>
      <c r="P9" s="47">
        <f t="shared" si="1"/>
        <v>114.92558139534884</v>
      </c>
      <c r="Q9" s="9"/>
    </row>
    <row r="10" spans="1:134">
      <c r="A10" s="12"/>
      <c r="B10" s="25">
        <v>316</v>
      </c>
      <c r="C10" s="20" t="s">
        <v>66</v>
      </c>
      <c r="D10" s="46">
        <v>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5000</v>
      </c>
      <c r="P10" s="47">
        <f t="shared" si="1"/>
        <v>4.6511627906976747</v>
      </c>
      <c r="Q10" s="9"/>
    </row>
    <row r="11" spans="1:134">
      <c r="A11" s="12"/>
      <c r="B11" s="25">
        <v>319.2</v>
      </c>
      <c r="C11" s="20" t="s">
        <v>346</v>
      </c>
      <c r="D11" s="46">
        <v>1200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1200</v>
      </c>
      <c r="P11" s="47">
        <f t="shared" si="1"/>
        <v>1.1162790697674418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SUM(D13:D13)</f>
        <v>125093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125093</v>
      </c>
      <c r="P12" s="45">
        <f t="shared" si="1"/>
        <v>116.36558139534884</v>
      </c>
      <c r="Q12" s="10"/>
    </row>
    <row r="13" spans="1:134">
      <c r="A13" s="12"/>
      <c r="B13" s="25">
        <v>323.10000000000002</v>
      </c>
      <c r="C13" s="20" t="s">
        <v>15</v>
      </c>
      <c r="D13" s="46">
        <v>125093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125093</v>
      </c>
      <c r="P13" s="47">
        <f t="shared" si="1"/>
        <v>116.36558139534884</v>
      </c>
      <c r="Q13" s="9"/>
    </row>
    <row r="14" spans="1:134" ht="15.75">
      <c r="A14" s="29" t="s">
        <v>117</v>
      </c>
      <c r="B14" s="30"/>
      <c r="C14" s="31"/>
      <c r="D14" s="32">
        <f t="shared" ref="D14:N14" si="5">SUM(D15:D22)</f>
        <v>422409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4">
        <f>SUM(D14:N14)</f>
        <v>422409</v>
      </c>
      <c r="P14" s="45">
        <f t="shared" si="1"/>
        <v>392.93860465116279</v>
      </c>
      <c r="Q14" s="10"/>
    </row>
    <row r="15" spans="1:134">
      <c r="A15" s="12"/>
      <c r="B15" s="25">
        <v>331.1</v>
      </c>
      <c r="C15" s="20" t="s">
        <v>107</v>
      </c>
      <c r="D15" s="46">
        <v>270107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270107</v>
      </c>
      <c r="P15" s="47">
        <f t="shared" si="1"/>
        <v>251.26232558139534</v>
      </c>
      <c r="Q15" s="9"/>
    </row>
    <row r="16" spans="1:134">
      <c r="A16" s="12"/>
      <c r="B16" s="25">
        <v>334.1</v>
      </c>
      <c r="C16" s="20" t="s">
        <v>172</v>
      </c>
      <c r="D16" s="46">
        <v>38015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6">SUM(D16:N16)</f>
        <v>38015</v>
      </c>
      <c r="P16" s="47">
        <f t="shared" si="1"/>
        <v>35.36279069767442</v>
      </c>
      <c r="Q16" s="9"/>
    </row>
    <row r="17" spans="1:120">
      <c r="A17" s="12"/>
      <c r="B17" s="25">
        <v>335.125</v>
      </c>
      <c r="C17" s="20" t="s">
        <v>347</v>
      </c>
      <c r="D17" s="46">
        <v>76697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76697</v>
      </c>
      <c r="P17" s="47">
        <f t="shared" si="1"/>
        <v>71.346046511627904</v>
      </c>
      <c r="Q17" s="9"/>
    </row>
    <row r="18" spans="1:120">
      <c r="A18" s="12"/>
      <c r="B18" s="25">
        <v>335.14</v>
      </c>
      <c r="C18" s="20" t="s">
        <v>68</v>
      </c>
      <c r="D18" s="46">
        <v>241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241</v>
      </c>
      <c r="P18" s="47">
        <f t="shared" si="1"/>
        <v>0.22418604651162791</v>
      </c>
      <c r="Q18" s="9"/>
    </row>
    <row r="19" spans="1:120">
      <c r="A19" s="12"/>
      <c r="B19" s="25">
        <v>335.15</v>
      </c>
      <c r="C19" s="20" t="s">
        <v>69</v>
      </c>
      <c r="D19" s="46">
        <v>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98</v>
      </c>
      <c r="P19" s="47">
        <f t="shared" si="1"/>
        <v>9.1162790697674412E-2</v>
      </c>
      <c r="Q19" s="9"/>
    </row>
    <row r="20" spans="1:120">
      <c r="A20" s="12"/>
      <c r="B20" s="25">
        <v>335.18</v>
      </c>
      <c r="C20" s="20" t="s">
        <v>118</v>
      </c>
      <c r="D20" s="46">
        <v>35865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35865</v>
      </c>
      <c r="P20" s="47">
        <f t="shared" si="1"/>
        <v>33.36279069767442</v>
      </c>
      <c r="Q20" s="9"/>
    </row>
    <row r="21" spans="1:120">
      <c r="A21" s="12"/>
      <c r="B21" s="25">
        <v>335.19</v>
      </c>
      <c r="C21" s="20" t="s">
        <v>71</v>
      </c>
      <c r="D21" s="46">
        <v>1200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1200</v>
      </c>
      <c r="P21" s="47">
        <f t="shared" si="1"/>
        <v>1.1162790697674418</v>
      </c>
      <c r="Q21" s="9"/>
    </row>
    <row r="22" spans="1:120">
      <c r="A22" s="12"/>
      <c r="B22" s="25">
        <v>335.45</v>
      </c>
      <c r="C22" s="20" t="s">
        <v>348</v>
      </c>
      <c r="D22" s="46">
        <v>186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7">SUM(D22:N22)</f>
        <v>186</v>
      </c>
      <c r="P22" s="47">
        <f t="shared" si="1"/>
        <v>0.17302325581395347</v>
      </c>
      <c r="Q22" s="9"/>
    </row>
    <row r="23" spans="1:120" ht="15.75">
      <c r="A23" s="29" t="s">
        <v>29</v>
      </c>
      <c r="B23" s="30"/>
      <c r="C23" s="31"/>
      <c r="D23" s="32">
        <f t="shared" ref="D23:N23" si="8">SUM(D24:D27)</f>
        <v>1542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547635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549177</v>
      </c>
      <c r="P23" s="45">
        <f t="shared" si="1"/>
        <v>510.86232558139534</v>
      </c>
      <c r="Q23" s="10"/>
    </row>
    <row r="24" spans="1:120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183689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6" si="9">SUM(D24:N24)</f>
        <v>183689</v>
      </c>
      <c r="P24" s="47">
        <f t="shared" si="1"/>
        <v>170.87348837209302</v>
      </c>
      <c r="Q24" s="9"/>
    </row>
    <row r="25" spans="1:120">
      <c r="A25" s="12"/>
      <c r="B25" s="25">
        <v>343.4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192030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192030</v>
      </c>
      <c r="P25" s="47">
        <f t="shared" si="1"/>
        <v>178.63255813953489</v>
      </c>
      <c r="Q25" s="9"/>
    </row>
    <row r="26" spans="1:120">
      <c r="A26" s="12"/>
      <c r="B26" s="25">
        <v>343.5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171916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171916</v>
      </c>
      <c r="P26" s="47">
        <f t="shared" si="1"/>
        <v>159.92186046511628</v>
      </c>
      <c r="Q26" s="9"/>
    </row>
    <row r="27" spans="1:120">
      <c r="A27" s="12"/>
      <c r="B27" s="25">
        <v>348.14</v>
      </c>
      <c r="C27" s="20" t="s">
        <v>267</v>
      </c>
      <c r="D27" s="46">
        <v>1542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10">SUM(D27:N27)</f>
        <v>1542</v>
      </c>
      <c r="P27" s="47">
        <f t="shared" si="1"/>
        <v>1.4344186046511629</v>
      </c>
      <c r="Q27" s="9"/>
    </row>
    <row r="28" spans="1:120" ht="15.75">
      <c r="A28" s="29" t="s">
        <v>2</v>
      </c>
      <c r="B28" s="30"/>
      <c r="C28" s="31"/>
      <c r="D28" s="32">
        <f t="shared" ref="D28:N28" si="11">SUM(D29:D30)</f>
        <v>15666</v>
      </c>
      <c r="E28" s="32">
        <f t="shared" si="11"/>
        <v>0</v>
      </c>
      <c r="F28" s="32">
        <f t="shared" si="11"/>
        <v>0</v>
      </c>
      <c r="G28" s="32">
        <f t="shared" si="11"/>
        <v>0</v>
      </c>
      <c r="H28" s="32">
        <f t="shared" si="11"/>
        <v>0</v>
      </c>
      <c r="I28" s="32">
        <f t="shared" si="11"/>
        <v>9333</v>
      </c>
      <c r="J28" s="32">
        <f t="shared" si="11"/>
        <v>0</v>
      </c>
      <c r="K28" s="32">
        <f t="shared" si="11"/>
        <v>0</v>
      </c>
      <c r="L28" s="32">
        <f t="shared" si="11"/>
        <v>0</v>
      </c>
      <c r="M28" s="32">
        <f t="shared" si="11"/>
        <v>0</v>
      </c>
      <c r="N28" s="32">
        <f t="shared" si="11"/>
        <v>0</v>
      </c>
      <c r="O28" s="32">
        <f>SUM(D28:N28)</f>
        <v>24999</v>
      </c>
      <c r="P28" s="45">
        <f t="shared" si="1"/>
        <v>23.254883720930234</v>
      </c>
      <c r="Q28" s="10"/>
    </row>
    <row r="29" spans="1:120">
      <c r="A29" s="12"/>
      <c r="B29" s="25">
        <v>361.1</v>
      </c>
      <c r="C29" s="20" t="s">
        <v>38</v>
      </c>
      <c r="D29" s="46">
        <v>45</v>
      </c>
      <c r="E29" s="46">
        <v>0</v>
      </c>
      <c r="F29" s="46">
        <v>0</v>
      </c>
      <c r="G29" s="46">
        <v>0</v>
      </c>
      <c r="H29" s="46">
        <v>0</v>
      </c>
      <c r="I29" s="46">
        <v>23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68</v>
      </c>
      <c r="P29" s="47">
        <f t="shared" si="1"/>
        <v>6.3255813953488366E-2</v>
      </c>
      <c r="Q29" s="9"/>
    </row>
    <row r="30" spans="1:120" ht="15.75" thickBot="1">
      <c r="A30" s="12"/>
      <c r="B30" s="25">
        <v>369.9</v>
      </c>
      <c r="C30" s="20" t="s">
        <v>39</v>
      </c>
      <c r="D30" s="46">
        <v>15621</v>
      </c>
      <c r="E30" s="46">
        <v>0</v>
      </c>
      <c r="F30" s="46">
        <v>0</v>
      </c>
      <c r="G30" s="46">
        <v>0</v>
      </c>
      <c r="H30" s="46">
        <v>0</v>
      </c>
      <c r="I30" s="46">
        <v>9310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" si="12">SUM(D30:N30)</f>
        <v>24931</v>
      </c>
      <c r="P30" s="47">
        <f t="shared" si="1"/>
        <v>23.191627906976745</v>
      </c>
      <c r="Q30" s="9"/>
    </row>
    <row r="31" spans="1:120" ht="16.5" thickBot="1">
      <c r="A31" s="14" t="s">
        <v>35</v>
      </c>
      <c r="B31" s="23"/>
      <c r="C31" s="22"/>
      <c r="D31" s="15">
        <f>SUM(D5,D12,D14,D23,D28)</f>
        <v>873413</v>
      </c>
      <c r="E31" s="15">
        <f t="shared" ref="E31:N31" si="13">SUM(E5,E12,E14,E23,E28)</f>
        <v>0</v>
      </c>
      <c r="F31" s="15">
        <f t="shared" si="13"/>
        <v>0</v>
      </c>
      <c r="G31" s="15">
        <f t="shared" si="13"/>
        <v>0</v>
      </c>
      <c r="H31" s="15">
        <f t="shared" si="13"/>
        <v>0</v>
      </c>
      <c r="I31" s="15">
        <f t="shared" si="13"/>
        <v>556968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5">
        <f t="shared" si="13"/>
        <v>0</v>
      </c>
      <c r="N31" s="15">
        <f t="shared" si="13"/>
        <v>0</v>
      </c>
      <c r="O31" s="15">
        <f>SUM(D31:N31)</f>
        <v>1430381</v>
      </c>
      <c r="P31" s="38">
        <f t="shared" si="1"/>
        <v>1330.5869767441861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118" t="s">
        <v>349</v>
      </c>
      <c r="N33" s="118"/>
      <c r="O33" s="118"/>
      <c r="P33" s="43">
        <v>1075</v>
      </c>
    </row>
    <row r="34" spans="1:16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1:16" ht="15.75" customHeight="1" thickBot="1">
      <c r="A35" s="120" t="s">
        <v>50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00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113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114</v>
      </c>
      <c r="N4" s="35" t="s">
        <v>8</v>
      </c>
      <c r="O4" s="35" t="s">
        <v>115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116</v>
      </c>
      <c r="B5" s="26"/>
      <c r="C5" s="26"/>
      <c r="D5" s="27">
        <f t="shared" ref="D5:N5" si="0">SUM(D6:D9)</f>
        <v>302659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0" si="1">SUM(D5:N5)</f>
        <v>302659</v>
      </c>
      <c r="P5" s="33">
        <f t="shared" ref="P5:P30" si="2">(O5/P$32)</f>
        <v>284.45394736842104</v>
      </c>
      <c r="Q5" s="6"/>
    </row>
    <row r="6" spans="1:134">
      <c r="A6" s="12"/>
      <c r="B6" s="25">
        <v>311</v>
      </c>
      <c r="C6" s="20" t="s">
        <v>1</v>
      </c>
      <c r="D6" s="46">
        <v>145456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145456</v>
      </c>
      <c r="P6" s="47">
        <f t="shared" si="2"/>
        <v>136.70676691729324</v>
      </c>
      <c r="Q6" s="9"/>
    </row>
    <row r="7" spans="1:134">
      <c r="A7" s="12"/>
      <c r="B7" s="25">
        <v>314.10000000000002</v>
      </c>
      <c r="C7" s="20" t="s">
        <v>10</v>
      </c>
      <c r="D7" s="46">
        <v>50716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50716</v>
      </c>
      <c r="P7" s="47">
        <f t="shared" si="2"/>
        <v>47.665413533834588</v>
      </c>
      <c r="Q7" s="9"/>
    </row>
    <row r="8" spans="1:134">
      <c r="A8" s="12"/>
      <c r="B8" s="25">
        <v>314.8</v>
      </c>
      <c r="C8" s="20" t="s">
        <v>52</v>
      </c>
      <c r="D8" s="46">
        <v>3886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3886</v>
      </c>
      <c r="P8" s="47">
        <f t="shared" si="2"/>
        <v>3.6522556390977443</v>
      </c>
      <c r="Q8" s="9"/>
    </row>
    <row r="9" spans="1:134">
      <c r="A9" s="12"/>
      <c r="B9" s="25">
        <v>319.89999999999998</v>
      </c>
      <c r="C9" s="20" t="s">
        <v>59</v>
      </c>
      <c r="D9" s="46">
        <v>102601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102601</v>
      </c>
      <c r="P9" s="47">
        <f t="shared" si="2"/>
        <v>96.429511278195491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SUM(D11:D11)</f>
        <v>64194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64194</v>
      </c>
      <c r="P10" s="45">
        <f t="shared" si="2"/>
        <v>60.332706766917291</v>
      </c>
      <c r="Q10" s="10"/>
    </row>
    <row r="11" spans="1:134">
      <c r="A11" s="12"/>
      <c r="B11" s="25">
        <v>323.10000000000002</v>
      </c>
      <c r="C11" s="20" t="s">
        <v>15</v>
      </c>
      <c r="D11" s="46">
        <v>64194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64194</v>
      </c>
      <c r="P11" s="47">
        <f t="shared" si="2"/>
        <v>60.332706766917291</v>
      </c>
      <c r="Q11" s="9"/>
    </row>
    <row r="12" spans="1:134" ht="15.75">
      <c r="A12" s="29" t="s">
        <v>117</v>
      </c>
      <c r="B12" s="30"/>
      <c r="C12" s="31"/>
      <c r="D12" s="32">
        <f t="shared" ref="D12:N12" si="4">SUM(D13:D19)</f>
        <v>164958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32">
        <f t="shared" si="4"/>
        <v>0</v>
      </c>
      <c r="O12" s="44">
        <f t="shared" si="1"/>
        <v>164958</v>
      </c>
      <c r="P12" s="45">
        <f t="shared" si="2"/>
        <v>155.03571428571428</v>
      </c>
      <c r="Q12" s="10"/>
    </row>
    <row r="13" spans="1:134">
      <c r="A13" s="12"/>
      <c r="B13" s="25">
        <v>331.1</v>
      </c>
      <c r="C13" s="20" t="s">
        <v>107</v>
      </c>
      <c r="D13" s="46">
        <v>41515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41515</v>
      </c>
      <c r="P13" s="47">
        <f t="shared" si="2"/>
        <v>39.017857142857146</v>
      </c>
      <c r="Q13" s="9"/>
    </row>
    <row r="14" spans="1:134">
      <c r="A14" s="12"/>
      <c r="B14" s="25">
        <v>335.14</v>
      </c>
      <c r="C14" s="20" t="s">
        <v>68</v>
      </c>
      <c r="D14" s="46">
        <v>271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271</v>
      </c>
      <c r="P14" s="47">
        <f t="shared" si="2"/>
        <v>0.25469924812030076</v>
      </c>
      <c r="Q14" s="9"/>
    </row>
    <row r="15" spans="1:134">
      <c r="A15" s="12"/>
      <c r="B15" s="25">
        <v>335.15</v>
      </c>
      <c r="C15" s="20" t="s">
        <v>69</v>
      </c>
      <c r="D15" s="46">
        <v>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98</v>
      </c>
      <c r="P15" s="47">
        <f t="shared" si="2"/>
        <v>9.2105263157894732E-2</v>
      </c>
      <c r="Q15" s="9"/>
    </row>
    <row r="16" spans="1:134">
      <c r="A16" s="12"/>
      <c r="B16" s="25">
        <v>335.18</v>
      </c>
      <c r="C16" s="20" t="s">
        <v>118</v>
      </c>
      <c r="D16" s="46">
        <v>32152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32152</v>
      </c>
      <c r="P16" s="47">
        <f t="shared" si="2"/>
        <v>30.218045112781954</v>
      </c>
      <c r="Q16" s="9"/>
    </row>
    <row r="17" spans="1:120">
      <c r="A17" s="12"/>
      <c r="B17" s="25">
        <v>335.19</v>
      </c>
      <c r="C17" s="20" t="s">
        <v>71</v>
      </c>
      <c r="D17" s="46">
        <v>1200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1200</v>
      </c>
      <c r="P17" s="47">
        <f t="shared" si="2"/>
        <v>1.1278195488721805</v>
      </c>
      <c r="Q17" s="9"/>
    </row>
    <row r="18" spans="1:120">
      <c r="A18" s="12"/>
      <c r="B18" s="25">
        <v>335.9</v>
      </c>
      <c r="C18" s="20" t="s">
        <v>54</v>
      </c>
      <c r="D18" s="46">
        <v>80111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80111</v>
      </c>
      <c r="P18" s="47">
        <f t="shared" si="2"/>
        <v>75.292293233082702</v>
      </c>
      <c r="Q18" s="9"/>
    </row>
    <row r="19" spans="1:120">
      <c r="A19" s="12"/>
      <c r="B19" s="25">
        <v>337.3</v>
      </c>
      <c r="C19" s="20" t="s">
        <v>109</v>
      </c>
      <c r="D19" s="46">
        <v>9611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9611</v>
      </c>
      <c r="P19" s="47">
        <f t="shared" si="2"/>
        <v>9.0328947368421044</v>
      </c>
      <c r="Q19" s="9"/>
    </row>
    <row r="20" spans="1:120" ht="15.75">
      <c r="A20" s="29" t="s">
        <v>29</v>
      </c>
      <c r="B20" s="30"/>
      <c r="C20" s="31"/>
      <c r="D20" s="32">
        <f t="shared" ref="D20:N20" si="5">SUM(D21:D23)</f>
        <v>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454601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32">
        <f t="shared" si="1"/>
        <v>454601</v>
      </c>
      <c r="P20" s="45">
        <f t="shared" si="2"/>
        <v>427.25657894736844</v>
      </c>
      <c r="Q20" s="10"/>
    </row>
    <row r="21" spans="1:120">
      <c r="A21" s="12"/>
      <c r="B21" s="25">
        <v>343.3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155876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155876</v>
      </c>
      <c r="P21" s="47">
        <f t="shared" si="2"/>
        <v>146.5</v>
      </c>
      <c r="Q21" s="9"/>
    </row>
    <row r="22" spans="1:120">
      <c r="A22" s="12"/>
      <c r="B22" s="25">
        <v>343.4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163358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163358</v>
      </c>
      <c r="P22" s="47">
        <f t="shared" si="2"/>
        <v>153.53195488721803</v>
      </c>
      <c r="Q22" s="9"/>
    </row>
    <row r="23" spans="1:120">
      <c r="A23" s="12"/>
      <c r="B23" s="25">
        <v>343.5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135367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135367</v>
      </c>
      <c r="P23" s="47">
        <f t="shared" si="2"/>
        <v>127.22462406015038</v>
      </c>
      <c r="Q23" s="9"/>
    </row>
    <row r="24" spans="1:120" ht="15.75">
      <c r="A24" s="29" t="s">
        <v>30</v>
      </c>
      <c r="B24" s="30"/>
      <c r="C24" s="31"/>
      <c r="D24" s="32">
        <f t="shared" ref="D24:N24" si="6">SUM(D25:D25)</f>
        <v>256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 t="shared" si="1"/>
        <v>256</v>
      </c>
      <c r="P24" s="45">
        <f t="shared" si="2"/>
        <v>0.24060150375939848</v>
      </c>
      <c r="Q24" s="10"/>
    </row>
    <row r="25" spans="1:120">
      <c r="A25" s="13"/>
      <c r="B25" s="39">
        <v>351.1</v>
      </c>
      <c r="C25" s="21" t="s">
        <v>110</v>
      </c>
      <c r="D25" s="46">
        <v>256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256</v>
      </c>
      <c r="P25" s="47">
        <f t="shared" si="2"/>
        <v>0.24060150375939848</v>
      </c>
      <c r="Q25" s="9"/>
    </row>
    <row r="26" spans="1:120" ht="15.75">
      <c r="A26" s="29" t="s">
        <v>2</v>
      </c>
      <c r="B26" s="30"/>
      <c r="C26" s="31"/>
      <c r="D26" s="32">
        <f t="shared" ref="D26:N26" si="7">SUM(D27:D29)</f>
        <v>6100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741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 t="shared" si="1"/>
        <v>6841</v>
      </c>
      <c r="P26" s="45">
        <f t="shared" si="2"/>
        <v>6.4295112781954886</v>
      </c>
      <c r="Q26" s="10"/>
    </row>
    <row r="27" spans="1:120">
      <c r="A27" s="12"/>
      <c r="B27" s="25">
        <v>361.1</v>
      </c>
      <c r="C27" s="20" t="s">
        <v>38</v>
      </c>
      <c r="D27" s="46">
        <v>50</v>
      </c>
      <c r="E27" s="46">
        <v>0</v>
      </c>
      <c r="F27" s="46">
        <v>0</v>
      </c>
      <c r="G27" s="46">
        <v>0</v>
      </c>
      <c r="H27" s="46">
        <v>0</v>
      </c>
      <c r="I27" s="46">
        <v>208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258</v>
      </c>
      <c r="P27" s="47">
        <f t="shared" si="2"/>
        <v>0.2424812030075188</v>
      </c>
      <c r="Q27" s="9"/>
    </row>
    <row r="28" spans="1:120">
      <c r="A28" s="12"/>
      <c r="B28" s="25">
        <v>367</v>
      </c>
      <c r="C28" s="20" t="s">
        <v>119</v>
      </c>
      <c r="D28" s="46">
        <v>6050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6050</v>
      </c>
      <c r="P28" s="47">
        <f t="shared" si="2"/>
        <v>5.6860902255639099</v>
      </c>
      <c r="Q28" s="9"/>
    </row>
    <row r="29" spans="1:120" ht="15.75" thickBot="1">
      <c r="A29" s="12"/>
      <c r="B29" s="25">
        <v>369.9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533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533</v>
      </c>
      <c r="P29" s="47">
        <f t="shared" si="2"/>
        <v>0.50093984962406013</v>
      </c>
      <c r="Q29" s="9"/>
    </row>
    <row r="30" spans="1:120" ht="16.5" thickBot="1">
      <c r="A30" s="14" t="s">
        <v>35</v>
      </c>
      <c r="B30" s="23"/>
      <c r="C30" s="22"/>
      <c r="D30" s="15">
        <f>SUM(D5,D10,D12,D20,D24,D26)</f>
        <v>538167</v>
      </c>
      <c r="E30" s="15">
        <f t="shared" ref="E30:N30" si="8">SUM(E5,E10,E12,E20,E24,E26)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455342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8"/>
        <v>0</v>
      </c>
      <c r="O30" s="15">
        <f t="shared" si="1"/>
        <v>993509</v>
      </c>
      <c r="P30" s="38">
        <f t="shared" si="2"/>
        <v>933.74906015037595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118" t="s">
        <v>120</v>
      </c>
      <c r="N32" s="118"/>
      <c r="O32" s="118"/>
      <c r="P32" s="43">
        <v>1064</v>
      </c>
    </row>
    <row r="33" spans="1:16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15.75" customHeight="1" thickBot="1">
      <c r="A34" s="120" t="s">
        <v>50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280319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280319</v>
      </c>
      <c r="O5" s="33">
        <f t="shared" ref="O5:O33" si="2">(N5/O$35)</f>
        <v>230.33607230895646</v>
      </c>
      <c r="P5" s="6"/>
    </row>
    <row r="6" spans="1:133">
      <c r="A6" s="12"/>
      <c r="B6" s="25">
        <v>311</v>
      </c>
      <c r="C6" s="20" t="s">
        <v>1</v>
      </c>
      <c r="D6" s="46">
        <v>137183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137183</v>
      </c>
      <c r="O6" s="47">
        <f t="shared" si="2"/>
        <v>112.72226787181594</v>
      </c>
      <c r="P6" s="9"/>
    </row>
    <row r="7" spans="1:133">
      <c r="A7" s="12"/>
      <c r="B7" s="25">
        <v>312.60000000000002</v>
      </c>
      <c r="C7" s="20" t="s">
        <v>9</v>
      </c>
      <c r="D7" s="46">
        <v>74404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74404</v>
      </c>
      <c r="O7" s="47">
        <f t="shared" si="2"/>
        <v>61.13722267871816</v>
      </c>
      <c r="P7" s="9"/>
    </row>
    <row r="8" spans="1:133">
      <c r="A8" s="12"/>
      <c r="B8" s="25">
        <v>314.10000000000002</v>
      </c>
      <c r="C8" s="20" t="s">
        <v>10</v>
      </c>
      <c r="D8" s="46">
        <v>43386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43386</v>
      </c>
      <c r="O8" s="47">
        <f t="shared" si="2"/>
        <v>35.649958915365652</v>
      </c>
      <c r="P8" s="9"/>
    </row>
    <row r="9" spans="1:133">
      <c r="A9" s="12"/>
      <c r="B9" s="25">
        <v>314.8</v>
      </c>
      <c r="C9" s="20" t="s">
        <v>52</v>
      </c>
      <c r="D9" s="46">
        <v>3462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3462</v>
      </c>
      <c r="O9" s="47">
        <f t="shared" si="2"/>
        <v>2.8447000821692687</v>
      </c>
      <c r="P9" s="9"/>
    </row>
    <row r="10" spans="1:133">
      <c r="A10" s="12"/>
      <c r="B10" s="25">
        <v>315</v>
      </c>
      <c r="C10" s="20" t="s">
        <v>65</v>
      </c>
      <c r="D10" s="46">
        <v>16704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16704</v>
      </c>
      <c r="O10" s="47">
        <f t="shared" si="2"/>
        <v>13.725554642563681</v>
      </c>
      <c r="P10" s="9"/>
    </row>
    <row r="11" spans="1:133">
      <c r="A11" s="12"/>
      <c r="B11" s="25">
        <v>316</v>
      </c>
      <c r="C11" s="20" t="s">
        <v>66</v>
      </c>
      <c r="D11" s="46">
        <v>5180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5180</v>
      </c>
      <c r="O11" s="47">
        <f t="shared" si="2"/>
        <v>4.2563681183237465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54239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54239</v>
      </c>
      <c r="O12" s="45">
        <f t="shared" si="2"/>
        <v>44.567789646672146</v>
      </c>
      <c r="P12" s="10"/>
    </row>
    <row r="13" spans="1:133">
      <c r="A13" s="12"/>
      <c r="B13" s="25">
        <v>323.10000000000002</v>
      </c>
      <c r="C13" s="20" t="s">
        <v>15</v>
      </c>
      <c r="D13" s="46">
        <v>54239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54239</v>
      </c>
      <c r="O13" s="47">
        <f t="shared" si="2"/>
        <v>44.567789646672146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SUM(D15:D23)</f>
        <v>458664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458664</v>
      </c>
      <c r="O14" s="45">
        <f t="shared" si="2"/>
        <v>376.88085456039443</v>
      </c>
      <c r="P14" s="10"/>
    </row>
    <row r="15" spans="1:133">
      <c r="A15" s="12"/>
      <c r="B15" s="25">
        <v>331.1</v>
      </c>
      <c r="C15" s="20" t="s">
        <v>107</v>
      </c>
      <c r="D15" s="46">
        <v>702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702</v>
      </c>
      <c r="O15" s="47">
        <f t="shared" si="2"/>
        <v>0.57682826622843053</v>
      </c>
      <c r="P15" s="9"/>
    </row>
    <row r="16" spans="1:133">
      <c r="A16" s="12"/>
      <c r="B16" s="25">
        <v>334.36</v>
      </c>
      <c r="C16" s="20" t="s">
        <v>108</v>
      </c>
      <c r="D16" s="46">
        <v>245500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245500</v>
      </c>
      <c r="O16" s="47">
        <f t="shared" si="2"/>
        <v>201.72555464256368</v>
      </c>
      <c r="P16" s="9"/>
    </row>
    <row r="17" spans="1:16">
      <c r="A17" s="12"/>
      <c r="B17" s="25">
        <v>335.12</v>
      </c>
      <c r="C17" s="20" t="s">
        <v>67</v>
      </c>
      <c r="D17" s="46">
        <v>53295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53295</v>
      </c>
      <c r="O17" s="47">
        <f t="shared" si="2"/>
        <v>43.792111750205422</v>
      </c>
      <c r="P17" s="9"/>
    </row>
    <row r="18" spans="1:16">
      <c r="A18" s="12"/>
      <c r="B18" s="25">
        <v>335.14</v>
      </c>
      <c r="C18" s="20" t="s">
        <v>68</v>
      </c>
      <c r="D18" s="46">
        <v>608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608</v>
      </c>
      <c r="O18" s="47">
        <f t="shared" si="2"/>
        <v>0.49958915365653245</v>
      </c>
      <c r="P18" s="9"/>
    </row>
    <row r="19" spans="1:16">
      <c r="A19" s="12"/>
      <c r="B19" s="25">
        <v>335.15</v>
      </c>
      <c r="C19" s="20" t="s">
        <v>69</v>
      </c>
      <c r="D19" s="46">
        <v>140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140</v>
      </c>
      <c r="O19" s="47">
        <f t="shared" si="2"/>
        <v>0.11503697617091208</v>
      </c>
      <c r="P19" s="9"/>
    </row>
    <row r="20" spans="1:16">
      <c r="A20" s="12"/>
      <c r="B20" s="25">
        <v>335.18</v>
      </c>
      <c r="C20" s="20" t="s">
        <v>70</v>
      </c>
      <c r="D20" s="46">
        <v>28526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28526</v>
      </c>
      <c r="O20" s="47">
        <f t="shared" si="2"/>
        <v>23.439605587510272</v>
      </c>
      <c r="P20" s="9"/>
    </row>
    <row r="21" spans="1:16">
      <c r="A21" s="12"/>
      <c r="B21" s="25">
        <v>335.19</v>
      </c>
      <c r="C21" s="20" t="s">
        <v>71</v>
      </c>
      <c r="D21" s="46">
        <v>1200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1200</v>
      </c>
      <c r="O21" s="47">
        <f t="shared" si="2"/>
        <v>0.98603122432210355</v>
      </c>
      <c r="P21" s="9"/>
    </row>
    <row r="22" spans="1:16">
      <c r="A22" s="12"/>
      <c r="B22" s="25">
        <v>335.49</v>
      </c>
      <c r="C22" s="20" t="s">
        <v>24</v>
      </c>
      <c r="D22" s="46">
        <v>15693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15693</v>
      </c>
      <c r="O22" s="47">
        <f t="shared" si="2"/>
        <v>12.894823336072308</v>
      </c>
      <c r="P22" s="9"/>
    </row>
    <row r="23" spans="1:16">
      <c r="A23" s="12"/>
      <c r="B23" s="25">
        <v>337.3</v>
      </c>
      <c r="C23" s="20" t="s">
        <v>109</v>
      </c>
      <c r="D23" s="46">
        <v>113000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3" si="6">SUM(D23:M23)</f>
        <v>113000</v>
      </c>
      <c r="O23" s="47">
        <f t="shared" si="2"/>
        <v>92.851273623664753</v>
      </c>
      <c r="P23" s="9"/>
    </row>
    <row r="24" spans="1:16" ht="15.75">
      <c r="A24" s="29" t="s">
        <v>29</v>
      </c>
      <c r="B24" s="30"/>
      <c r="C24" s="31"/>
      <c r="D24" s="32">
        <f t="shared" ref="D24:M24" si="7">SUM(D25:D27)</f>
        <v>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466343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6"/>
        <v>466343</v>
      </c>
      <c r="O24" s="45">
        <f t="shared" si="2"/>
        <v>383.19063270336892</v>
      </c>
      <c r="P24" s="10"/>
    </row>
    <row r="25" spans="1:16">
      <c r="A25" s="12"/>
      <c r="B25" s="25">
        <v>343.3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162937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162937</v>
      </c>
      <c r="O25" s="47">
        <f t="shared" si="2"/>
        <v>133.88414133114216</v>
      </c>
      <c r="P25" s="9"/>
    </row>
    <row r="26" spans="1:16">
      <c r="A26" s="12"/>
      <c r="B26" s="25">
        <v>343.4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164672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164672</v>
      </c>
      <c r="O26" s="47">
        <f t="shared" si="2"/>
        <v>135.30977814297452</v>
      </c>
      <c r="P26" s="9"/>
    </row>
    <row r="27" spans="1:16">
      <c r="A27" s="12"/>
      <c r="B27" s="25">
        <v>343.5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138734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138734</v>
      </c>
      <c r="O27" s="47">
        <f t="shared" si="2"/>
        <v>113.99671322925226</v>
      </c>
      <c r="P27" s="9"/>
    </row>
    <row r="28" spans="1:16" ht="15.75">
      <c r="A28" s="29" t="s">
        <v>30</v>
      </c>
      <c r="B28" s="30"/>
      <c r="C28" s="31"/>
      <c r="D28" s="32">
        <f t="shared" ref="D28:M28" si="8">SUM(D29:D29)</f>
        <v>444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6"/>
        <v>444</v>
      </c>
      <c r="O28" s="45">
        <f t="shared" si="2"/>
        <v>0.3648315529991783</v>
      </c>
      <c r="P28" s="10"/>
    </row>
    <row r="29" spans="1:16">
      <c r="A29" s="13"/>
      <c r="B29" s="39">
        <v>351.1</v>
      </c>
      <c r="C29" s="21" t="s">
        <v>110</v>
      </c>
      <c r="D29" s="46">
        <v>444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444</v>
      </c>
      <c r="O29" s="47">
        <f t="shared" si="2"/>
        <v>0.3648315529991783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SUM(D31:D32)</f>
        <v>15732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17227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6"/>
        <v>32959</v>
      </c>
      <c r="O30" s="45">
        <f t="shared" si="2"/>
        <v>27.082169268693509</v>
      </c>
      <c r="P30" s="10"/>
    </row>
    <row r="31" spans="1:16">
      <c r="A31" s="12"/>
      <c r="B31" s="25">
        <v>361.1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1141</v>
      </c>
      <c r="O31" s="47">
        <f t="shared" si="2"/>
        <v>0.93755135579293347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15732</v>
      </c>
      <c r="E32" s="46">
        <v>0</v>
      </c>
      <c r="F32" s="46">
        <v>0</v>
      </c>
      <c r="G32" s="46">
        <v>0</v>
      </c>
      <c r="H32" s="46">
        <v>0</v>
      </c>
      <c r="I32" s="46">
        <v>16086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31818</v>
      </c>
      <c r="O32" s="47">
        <f t="shared" si="2"/>
        <v>26.144617912900575</v>
      </c>
      <c r="P32" s="9"/>
    </row>
    <row r="33" spans="1:119" ht="16.5" thickBot="1">
      <c r="A33" s="14" t="s">
        <v>35</v>
      </c>
      <c r="B33" s="23"/>
      <c r="C33" s="22"/>
      <c r="D33" s="15">
        <f>SUM(D5,D12,D14,D24,D28,D30)</f>
        <v>809398</v>
      </c>
      <c r="E33" s="15">
        <f t="shared" ref="E33:M33" si="10">SUM(E5,E12,E14,E24,E28,E30)</f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483570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6"/>
        <v>1292968</v>
      </c>
      <c r="O33" s="38">
        <f t="shared" si="2"/>
        <v>1062.4223500410847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111</v>
      </c>
      <c r="M35" s="118"/>
      <c r="N35" s="118"/>
      <c r="O35" s="43">
        <v>1217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SUM(D6:D22)</f>
        <v>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0</v>
      </c>
      <c r="O5" s="33">
        <f t="shared" ref="O5:O68" si="1">(N5/O$286)</f>
        <v>0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0</v>
      </c>
      <c r="O6" s="47">
        <f t="shared" si="1"/>
        <v>0</v>
      </c>
      <c r="P6" s="9"/>
    </row>
    <row r="7" spans="1:133">
      <c r="A7" s="12"/>
      <c r="B7" s="25">
        <v>312.10000000000002</v>
      </c>
      <c r="C7" s="20" t="s">
        <v>64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22" si="2">SUM(D7:M7)</f>
        <v>0</v>
      </c>
      <c r="O7" s="47">
        <f t="shared" si="1"/>
        <v>0</v>
      </c>
      <c r="P7" s="9"/>
    </row>
    <row r="8" spans="1:133">
      <c r="A8" s="12"/>
      <c r="B8" s="25">
        <v>312.3</v>
      </c>
      <c r="C8" s="20" t="s">
        <v>121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0</v>
      </c>
      <c r="O8" s="47">
        <f t="shared" si="1"/>
        <v>0</v>
      </c>
      <c r="P8" s="9"/>
    </row>
    <row r="9" spans="1:133">
      <c r="A9" s="12"/>
      <c r="B9" s="25">
        <v>312.41000000000003</v>
      </c>
      <c r="C9" s="20" t="s">
        <v>83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0</v>
      </c>
      <c r="O9" s="47">
        <f t="shared" si="1"/>
        <v>0</v>
      </c>
      <c r="P9" s="9"/>
    </row>
    <row r="10" spans="1:133">
      <c r="A10" s="12"/>
      <c r="B10" s="25">
        <v>312.42</v>
      </c>
      <c r="C10" s="20" t="s">
        <v>122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0</v>
      </c>
      <c r="O10" s="47">
        <f t="shared" si="1"/>
        <v>0</v>
      </c>
      <c r="P10" s="9"/>
    </row>
    <row r="11" spans="1:133">
      <c r="A11" s="12"/>
      <c r="B11" s="25">
        <v>312.51</v>
      </c>
      <c r="C11" s="20" t="s">
        <v>123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0</v>
      </c>
      <c r="O11" s="47">
        <f t="shared" si="1"/>
        <v>0</v>
      </c>
      <c r="P11" s="9"/>
    </row>
    <row r="12" spans="1:133">
      <c r="A12" s="12"/>
      <c r="B12" s="25">
        <v>312.52</v>
      </c>
      <c r="C12" s="20" t="s">
        <v>124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>SUM(D12:M12)</f>
        <v>0</v>
      </c>
      <c r="O12" s="47">
        <f t="shared" si="1"/>
        <v>0</v>
      </c>
      <c r="P12" s="9"/>
    </row>
    <row r="13" spans="1:133">
      <c r="A13" s="12"/>
      <c r="B13" s="25">
        <v>312.60000000000002</v>
      </c>
      <c r="C13" s="20" t="s">
        <v>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0</v>
      </c>
      <c r="O13" s="47">
        <f t="shared" si="1"/>
        <v>0</v>
      </c>
      <c r="P13" s="9"/>
    </row>
    <row r="14" spans="1:133">
      <c r="A14" s="12"/>
      <c r="B14" s="25">
        <v>314.10000000000002</v>
      </c>
      <c r="C14" s="20" t="s">
        <v>10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0</v>
      </c>
      <c r="O14" s="47">
        <f t="shared" si="1"/>
        <v>0</v>
      </c>
      <c r="P14" s="9"/>
    </row>
    <row r="15" spans="1:133">
      <c r="A15" s="12"/>
      <c r="B15" s="25">
        <v>314.3</v>
      </c>
      <c r="C15" s="20" t="s">
        <v>125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0</v>
      </c>
      <c r="O15" s="47">
        <f t="shared" si="1"/>
        <v>0</v>
      </c>
      <c r="P15" s="9"/>
    </row>
    <row r="16" spans="1:133">
      <c r="A16" s="12"/>
      <c r="B16" s="25">
        <v>314.39999999999998</v>
      </c>
      <c r="C16" s="20" t="s">
        <v>11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0</v>
      </c>
      <c r="O16" s="47">
        <f t="shared" si="1"/>
        <v>0</v>
      </c>
      <c r="P16" s="9"/>
    </row>
    <row r="17" spans="1:16">
      <c r="A17" s="12"/>
      <c r="B17" s="25">
        <v>314.7</v>
      </c>
      <c r="C17" s="20" t="s">
        <v>126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0</v>
      </c>
      <c r="O17" s="47">
        <f t="shared" si="1"/>
        <v>0</v>
      </c>
      <c r="P17" s="9"/>
    </row>
    <row r="18" spans="1:16">
      <c r="A18" s="12"/>
      <c r="B18" s="25">
        <v>314.8</v>
      </c>
      <c r="C18" s="20" t="s">
        <v>52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0</v>
      </c>
      <c r="O18" s="47">
        <f t="shared" si="1"/>
        <v>0</v>
      </c>
      <c r="P18" s="9"/>
    </row>
    <row r="19" spans="1:16">
      <c r="A19" s="12"/>
      <c r="B19" s="25">
        <v>314.89999999999998</v>
      </c>
      <c r="C19" s="20" t="s">
        <v>127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0</v>
      </c>
      <c r="O19" s="47">
        <f t="shared" si="1"/>
        <v>0</v>
      </c>
      <c r="P19" s="9"/>
    </row>
    <row r="20" spans="1:16">
      <c r="A20" s="12"/>
      <c r="B20" s="25">
        <v>315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2"/>
        <v>0</v>
      </c>
      <c r="O20" s="47">
        <f t="shared" si="1"/>
        <v>0</v>
      </c>
      <c r="P20" s="9"/>
    </row>
    <row r="21" spans="1:16">
      <c r="A21" s="12"/>
      <c r="B21" s="25">
        <v>316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2"/>
        <v>0</v>
      </c>
      <c r="O21" s="47">
        <f t="shared" si="1"/>
        <v>0</v>
      </c>
      <c r="P21" s="9"/>
    </row>
    <row r="22" spans="1:16">
      <c r="A22" s="12"/>
      <c r="B22" s="25">
        <v>319</v>
      </c>
      <c r="C22" s="20" t="s">
        <v>59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2"/>
        <v>0</v>
      </c>
      <c r="O22" s="47">
        <f t="shared" si="1"/>
        <v>0</v>
      </c>
      <c r="P22" s="9"/>
    </row>
    <row r="23" spans="1:16" ht="15.75">
      <c r="A23" s="29" t="s">
        <v>14</v>
      </c>
      <c r="B23" s="30"/>
      <c r="C23" s="31"/>
      <c r="D23" s="32">
        <f t="shared" ref="D23:M23" si="3">SUM(D24:D50)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  <c r="K23" s="32">
        <f t="shared" si="3"/>
        <v>0</v>
      </c>
      <c r="L23" s="32">
        <f t="shared" si="3"/>
        <v>0</v>
      </c>
      <c r="M23" s="32">
        <f t="shared" si="3"/>
        <v>0</v>
      </c>
      <c r="N23" s="44">
        <f>SUM(D23:M23)</f>
        <v>0</v>
      </c>
      <c r="O23" s="45">
        <f t="shared" si="1"/>
        <v>0</v>
      </c>
      <c r="P23" s="10"/>
    </row>
    <row r="24" spans="1:16">
      <c r="A24" s="12"/>
      <c r="B24" s="25">
        <v>322</v>
      </c>
      <c r="C24" s="20" t="s">
        <v>53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0</v>
      </c>
      <c r="O24" s="47">
        <f t="shared" si="1"/>
        <v>0</v>
      </c>
      <c r="P24" s="9"/>
    </row>
    <row r="25" spans="1:16">
      <c r="A25" s="12"/>
      <c r="B25" s="25">
        <v>323.10000000000002</v>
      </c>
      <c r="C25" s="20" t="s">
        <v>15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8" si="4">SUM(D25:M25)</f>
        <v>0</v>
      </c>
      <c r="O25" s="47">
        <f t="shared" si="1"/>
        <v>0</v>
      </c>
      <c r="P25" s="9"/>
    </row>
    <row r="26" spans="1:16">
      <c r="A26" s="12"/>
      <c r="B26" s="25">
        <v>323.2</v>
      </c>
      <c r="C26" s="20" t="s">
        <v>128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0</v>
      </c>
      <c r="O26" s="47">
        <f t="shared" si="1"/>
        <v>0</v>
      </c>
      <c r="P26" s="9"/>
    </row>
    <row r="27" spans="1:16">
      <c r="A27" s="12"/>
      <c r="B27" s="25">
        <v>323.3</v>
      </c>
      <c r="C27" s="20" t="s">
        <v>129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0</v>
      </c>
      <c r="O27" s="47">
        <f t="shared" si="1"/>
        <v>0</v>
      </c>
      <c r="P27" s="9"/>
    </row>
    <row r="28" spans="1:16">
      <c r="A28" s="12"/>
      <c r="B28" s="25">
        <v>323.39999999999998</v>
      </c>
      <c r="C28" s="20" t="s">
        <v>130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0</v>
      </c>
      <c r="O28" s="47">
        <f t="shared" si="1"/>
        <v>0</v>
      </c>
      <c r="P28" s="9"/>
    </row>
    <row r="29" spans="1:16">
      <c r="A29" s="12"/>
      <c r="B29" s="25">
        <v>323.5</v>
      </c>
      <c r="C29" s="20" t="s">
        <v>131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0</v>
      </c>
      <c r="O29" s="47">
        <f t="shared" si="1"/>
        <v>0</v>
      </c>
      <c r="P29" s="9"/>
    </row>
    <row r="30" spans="1:16">
      <c r="A30" s="12"/>
      <c r="B30" s="25">
        <v>323.60000000000002</v>
      </c>
      <c r="C30" s="20" t="s">
        <v>132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0</v>
      </c>
      <c r="O30" s="47">
        <f t="shared" si="1"/>
        <v>0</v>
      </c>
      <c r="P30" s="9"/>
    </row>
    <row r="31" spans="1:16">
      <c r="A31" s="12"/>
      <c r="B31" s="25">
        <v>323.7</v>
      </c>
      <c r="C31" s="20" t="s">
        <v>133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0</v>
      </c>
      <c r="O31" s="47">
        <f t="shared" si="1"/>
        <v>0</v>
      </c>
      <c r="P31" s="9"/>
    </row>
    <row r="32" spans="1:16">
      <c r="A32" s="12"/>
      <c r="B32" s="25">
        <v>323.89999999999998</v>
      </c>
      <c r="C32" s="20" t="s">
        <v>134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0</v>
      </c>
      <c r="O32" s="47">
        <f t="shared" si="1"/>
        <v>0</v>
      </c>
      <c r="P32" s="9"/>
    </row>
    <row r="33" spans="1:16">
      <c r="A33" s="12"/>
      <c r="B33" s="25">
        <v>324.11</v>
      </c>
      <c r="C33" s="20" t="s">
        <v>135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0</v>
      </c>
      <c r="O33" s="47">
        <f t="shared" si="1"/>
        <v>0</v>
      </c>
      <c r="P33" s="9"/>
    </row>
    <row r="34" spans="1:16">
      <c r="A34" s="12"/>
      <c r="B34" s="25">
        <v>324.12</v>
      </c>
      <c r="C34" s="20" t="s">
        <v>136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0</v>
      </c>
      <c r="O34" s="47">
        <f t="shared" si="1"/>
        <v>0</v>
      </c>
      <c r="P34" s="9"/>
    </row>
    <row r="35" spans="1:16">
      <c r="A35" s="12"/>
      <c r="B35" s="25">
        <v>324.20999999999998</v>
      </c>
      <c r="C35" s="20" t="s">
        <v>137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0</v>
      </c>
      <c r="O35" s="47">
        <f t="shared" si="1"/>
        <v>0</v>
      </c>
      <c r="P35" s="9"/>
    </row>
    <row r="36" spans="1:16">
      <c r="A36" s="12"/>
      <c r="B36" s="25">
        <v>324.22000000000003</v>
      </c>
      <c r="C36" s="20" t="s">
        <v>138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0</v>
      </c>
      <c r="O36" s="47">
        <f t="shared" si="1"/>
        <v>0</v>
      </c>
      <c r="P36" s="9"/>
    </row>
    <row r="37" spans="1:16">
      <c r="A37" s="12"/>
      <c r="B37" s="25">
        <v>324.31</v>
      </c>
      <c r="C37" s="20" t="s">
        <v>139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0</v>
      </c>
      <c r="O37" s="47">
        <f t="shared" si="1"/>
        <v>0</v>
      </c>
      <c r="P37" s="9"/>
    </row>
    <row r="38" spans="1:16">
      <c r="A38" s="12"/>
      <c r="B38" s="25">
        <v>324.32</v>
      </c>
      <c r="C38" s="20" t="s">
        <v>140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0</v>
      </c>
      <c r="O38" s="47">
        <f t="shared" si="1"/>
        <v>0</v>
      </c>
      <c r="P38" s="9"/>
    </row>
    <row r="39" spans="1:16">
      <c r="A39" s="12"/>
      <c r="B39" s="25">
        <v>324.41000000000003</v>
      </c>
      <c r="C39" s="20" t="s">
        <v>141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0</v>
      </c>
      <c r="O39" s="47">
        <f t="shared" si="1"/>
        <v>0</v>
      </c>
      <c r="P39" s="9"/>
    </row>
    <row r="40" spans="1:16">
      <c r="A40" s="12"/>
      <c r="B40" s="25">
        <v>324.42</v>
      </c>
      <c r="C40" s="20" t="s">
        <v>142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0</v>
      </c>
      <c r="O40" s="47">
        <f t="shared" si="1"/>
        <v>0</v>
      </c>
      <c r="P40" s="9"/>
    </row>
    <row r="41" spans="1:16">
      <c r="A41" s="12"/>
      <c r="B41" s="25">
        <v>324.51</v>
      </c>
      <c r="C41" s="20" t="s">
        <v>143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0</v>
      </c>
      <c r="O41" s="47">
        <f t="shared" si="1"/>
        <v>0</v>
      </c>
      <c r="P41" s="9"/>
    </row>
    <row r="42" spans="1:16">
      <c r="A42" s="12"/>
      <c r="B42" s="25">
        <v>324.52</v>
      </c>
      <c r="C42" s="20" t="s">
        <v>144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0</v>
      </c>
      <c r="O42" s="47">
        <f t="shared" si="1"/>
        <v>0</v>
      </c>
      <c r="P42" s="9"/>
    </row>
    <row r="43" spans="1:16">
      <c r="A43" s="12"/>
      <c r="B43" s="25">
        <v>324.61</v>
      </c>
      <c r="C43" s="20" t="s">
        <v>145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0</v>
      </c>
      <c r="O43" s="47">
        <f t="shared" si="1"/>
        <v>0</v>
      </c>
      <c r="P43" s="9"/>
    </row>
    <row r="44" spans="1:16">
      <c r="A44" s="12"/>
      <c r="B44" s="25">
        <v>324.62</v>
      </c>
      <c r="C44" s="20" t="s">
        <v>146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0</v>
      </c>
      <c r="O44" s="47">
        <f t="shared" si="1"/>
        <v>0</v>
      </c>
      <c r="P44" s="9"/>
    </row>
    <row r="45" spans="1:16">
      <c r="A45" s="12"/>
      <c r="B45" s="25">
        <v>324.70999999999998</v>
      </c>
      <c r="C45" s="20" t="s">
        <v>147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0</v>
      </c>
      <c r="O45" s="47">
        <f t="shared" si="1"/>
        <v>0</v>
      </c>
      <c r="P45" s="9"/>
    </row>
    <row r="46" spans="1:16">
      <c r="A46" s="12"/>
      <c r="B46" s="25">
        <v>324.72000000000003</v>
      </c>
      <c r="C46" s="20" t="s">
        <v>148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0</v>
      </c>
      <c r="O46" s="47">
        <f t="shared" si="1"/>
        <v>0</v>
      </c>
      <c r="P46" s="9"/>
    </row>
    <row r="47" spans="1:16">
      <c r="A47" s="12"/>
      <c r="B47" s="25">
        <v>325.10000000000002</v>
      </c>
      <c r="C47" s="20" t="s">
        <v>149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0</v>
      </c>
      <c r="O47" s="47">
        <f t="shared" si="1"/>
        <v>0</v>
      </c>
      <c r="P47" s="9"/>
    </row>
    <row r="48" spans="1:16">
      <c r="A48" s="12"/>
      <c r="B48" s="25">
        <v>325.2</v>
      </c>
      <c r="C48" s="20" t="s">
        <v>150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0</v>
      </c>
      <c r="O48" s="47">
        <f t="shared" si="1"/>
        <v>0</v>
      </c>
      <c r="P48" s="9"/>
    </row>
    <row r="49" spans="1:16">
      <c r="A49" s="12"/>
      <c r="B49" s="25">
        <v>329</v>
      </c>
      <c r="C49" s="20" t="s">
        <v>16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0</v>
      </c>
      <c r="O49" s="47">
        <f t="shared" si="1"/>
        <v>0</v>
      </c>
      <c r="P49" s="9"/>
    </row>
    <row r="50" spans="1:16">
      <c r="A50" s="12"/>
      <c r="B50" s="25">
        <v>367</v>
      </c>
      <c r="C50" s="20" t="s">
        <v>119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0</v>
      </c>
      <c r="O50" s="47">
        <f t="shared" si="1"/>
        <v>0</v>
      </c>
      <c r="P50" s="9"/>
    </row>
    <row r="51" spans="1:16" ht="15.75">
      <c r="A51" s="29" t="s">
        <v>17</v>
      </c>
      <c r="B51" s="30"/>
      <c r="C51" s="31"/>
      <c r="D51" s="32">
        <f>SUM(D52:D136)</f>
        <v>0</v>
      </c>
      <c r="E51" s="32">
        <f t="shared" ref="E51:M51" si="5">SUM(E52:E136)</f>
        <v>0</v>
      </c>
      <c r="F51" s="32">
        <f t="shared" si="5"/>
        <v>0</v>
      </c>
      <c r="G51" s="32">
        <f t="shared" si="5"/>
        <v>0</v>
      </c>
      <c r="H51" s="32">
        <f t="shared" si="5"/>
        <v>0</v>
      </c>
      <c r="I51" s="32">
        <f t="shared" si="5"/>
        <v>0</v>
      </c>
      <c r="J51" s="32">
        <f t="shared" si="5"/>
        <v>0</v>
      </c>
      <c r="K51" s="32">
        <f t="shared" si="5"/>
        <v>0</v>
      </c>
      <c r="L51" s="32">
        <f t="shared" si="5"/>
        <v>0</v>
      </c>
      <c r="M51" s="32">
        <f t="shared" si="5"/>
        <v>0</v>
      </c>
      <c r="N51" s="44">
        <f>SUM(D51:M51)</f>
        <v>0</v>
      </c>
      <c r="O51" s="45">
        <f t="shared" si="1"/>
        <v>0</v>
      </c>
      <c r="P51" s="10"/>
    </row>
    <row r="52" spans="1:16">
      <c r="A52" s="12"/>
      <c r="B52" s="25">
        <v>331.1</v>
      </c>
      <c r="C52" s="20" t="s">
        <v>107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0</v>
      </c>
      <c r="O52" s="47">
        <f t="shared" si="1"/>
        <v>0</v>
      </c>
      <c r="P52" s="9"/>
    </row>
    <row r="53" spans="1:16">
      <c r="A53" s="12"/>
      <c r="B53" s="25">
        <v>331.2</v>
      </c>
      <c r="C53" s="20" t="s">
        <v>151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0</v>
      </c>
      <c r="O53" s="47">
        <f t="shared" si="1"/>
        <v>0</v>
      </c>
      <c r="P53" s="9"/>
    </row>
    <row r="54" spans="1:16">
      <c r="A54" s="12"/>
      <c r="B54" s="25">
        <v>331.31</v>
      </c>
      <c r="C54" s="20" t="s">
        <v>152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9" si="6">SUM(D54:M54)</f>
        <v>0</v>
      </c>
      <c r="O54" s="47">
        <f t="shared" si="1"/>
        <v>0</v>
      </c>
      <c r="P54" s="9"/>
    </row>
    <row r="55" spans="1:16">
      <c r="A55" s="12"/>
      <c r="B55" s="25">
        <v>331.32</v>
      </c>
      <c r="C55" s="20" t="s">
        <v>153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6"/>
        <v>0</v>
      </c>
      <c r="O55" s="47">
        <f t="shared" si="1"/>
        <v>0</v>
      </c>
      <c r="P55" s="9"/>
    </row>
    <row r="56" spans="1:16">
      <c r="A56" s="12"/>
      <c r="B56" s="25">
        <v>331.33</v>
      </c>
      <c r="C56" s="20" t="s">
        <v>154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0</v>
      </c>
      <c r="O56" s="47">
        <f t="shared" si="1"/>
        <v>0</v>
      </c>
      <c r="P56" s="9"/>
    </row>
    <row r="57" spans="1:16">
      <c r="A57" s="12"/>
      <c r="B57" s="25">
        <v>331.34</v>
      </c>
      <c r="C57" s="20" t="s">
        <v>155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0</v>
      </c>
      <c r="O57" s="47">
        <f t="shared" si="1"/>
        <v>0</v>
      </c>
      <c r="P57" s="9"/>
    </row>
    <row r="58" spans="1:16">
      <c r="A58" s="12"/>
      <c r="B58" s="25">
        <v>331.35</v>
      </c>
      <c r="C58" s="20" t="s">
        <v>156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6"/>
        <v>0</v>
      </c>
      <c r="O58" s="47">
        <f t="shared" si="1"/>
        <v>0</v>
      </c>
      <c r="P58" s="9"/>
    </row>
    <row r="59" spans="1:16">
      <c r="A59" s="12"/>
      <c r="B59" s="25">
        <v>331.39</v>
      </c>
      <c r="C59" s="20" t="s">
        <v>100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6"/>
        <v>0</v>
      </c>
      <c r="O59" s="47">
        <f t="shared" si="1"/>
        <v>0</v>
      </c>
      <c r="P59" s="9"/>
    </row>
    <row r="60" spans="1:16">
      <c r="A60" s="12"/>
      <c r="B60" s="25">
        <v>331.41</v>
      </c>
      <c r="C60" s="20" t="s">
        <v>157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6"/>
        <v>0</v>
      </c>
      <c r="O60" s="47">
        <f t="shared" si="1"/>
        <v>0</v>
      </c>
      <c r="P60" s="9"/>
    </row>
    <row r="61" spans="1:16">
      <c r="A61" s="12"/>
      <c r="B61" s="25">
        <v>331.42</v>
      </c>
      <c r="C61" s="20" t="s">
        <v>158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6"/>
        <v>0</v>
      </c>
      <c r="O61" s="47">
        <f t="shared" si="1"/>
        <v>0</v>
      </c>
      <c r="P61" s="9"/>
    </row>
    <row r="62" spans="1:16">
      <c r="A62" s="12"/>
      <c r="B62" s="25">
        <v>331.49</v>
      </c>
      <c r="C62" s="20" t="s">
        <v>159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6"/>
        <v>0</v>
      </c>
      <c r="O62" s="47">
        <f t="shared" si="1"/>
        <v>0</v>
      </c>
      <c r="P62" s="9"/>
    </row>
    <row r="63" spans="1:16">
      <c r="A63" s="12"/>
      <c r="B63" s="25">
        <v>331.5</v>
      </c>
      <c r="C63" s="20" t="s">
        <v>90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6"/>
        <v>0</v>
      </c>
      <c r="O63" s="47">
        <f t="shared" si="1"/>
        <v>0</v>
      </c>
      <c r="P63" s="9"/>
    </row>
    <row r="64" spans="1:16">
      <c r="A64" s="12"/>
      <c r="B64" s="25">
        <v>331.61</v>
      </c>
      <c r="C64" s="20" t="s">
        <v>160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6"/>
        <v>0</v>
      </c>
      <c r="O64" s="47">
        <f t="shared" si="1"/>
        <v>0</v>
      </c>
      <c r="P64" s="9"/>
    </row>
    <row r="65" spans="1:16">
      <c r="A65" s="12"/>
      <c r="B65" s="25">
        <v>331.62</v>
      </c>
      <c r="C65" s="20" t="s">
        <v>161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6"/>
        <v>0</v>
      </c>
      <c r="O65" s="47">
        <f t="shared" si="1"/>
        <v>0</v>
      </c>
      <c r="P65" s="9"/>
    </row>
    <row r="66" spans="1:16">
      <c r="A66" s="12"/>
      <c r="B66" s="25">
        <v>331.65</v>
      </c>
      <c r="C66" s="20" t="s">
        <v>162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6"/>
        <v>0</v>
      </c>
      <c r="O66" s="47">
        <f t="shared" si="1"/>
        <v>0</v>
      </c>
      <c r="P66" s="9"/>
    </row>
    <row r="67" spans="1:16">
      <c r="A67" s="12"/>
      <c r="B67" s="25">
        <v>331.69</v>
      </c>
      <c r="C67" s="20" t="s">
        <v>163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6"/>
        <v>0</v>
      </c>
      <c r="O67" s="47">
        <f t="shared" si="1"/>
        <v>0</v>
      </c>
      <c r="P67" s="9"/>
    </row>
    <row r="68" spans="1:16">
      <c r="A68" s="12"/>
      <c r="B68" s="25">
        <v>331.7</v>
      </c>
      <c r="C68" s="20" t="s">
        <v>164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6"/>
        <v>0</v>
      </c>
      <c r="O68" s="47">
        <f t="shared" si="1"/>
        <v>0</v>
      </c>
      <c r="P68" s="9"/>
    </row>
    <row r="69" spans="1:16">
      <c r="A69" s="12"/>
      <c r="B69" s="25">
        <v>331.81</v>
      </c>
      <c r="C69" s="20" t="s">
        <v>165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6"/>
        <v>0</v>
      </c>
      <c r="O69" s="47">
        <f t="shared" ref="O69:O132" si="7">(N69/O$286)</f>
        <v>0</v>
      </c>
      <c r="P69" s="9"/>
    </row>
    <row r="70" spans="1:16">
      <c r="A70" s="12"/>
      <c r="B70" s="25">
        <v>331.82</v>
      </c>
      <c r="C70" s="20" t="s">
        <v>166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6"/>
        <v>0</v>
      </c>
      <c r="O70" s="47">
        <f t="shared" si="7"/>
        <v>0</v>
      </c>
      <c r="P70" s="9"/>
    </row>
    <row r="71" spans="1:16">
      <c r="A71" s="12"/>
      <c r="B71" s="25">
        <v>331.83</v>
      </c>
      <c r="C71" s="20" t="s">
        <v>167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6"/>
        <v>0</v>
      </c>
      <c r="O71" s="47">
        <f t="shared" si="7"/>
        <v>0</v>
      </c>
      <c r="P71" s="9"/>
    </row>
    <row r="72" spans="1:16">
      <c r="A72" s="12"/>
      <c r="B72" s="25">
        <v>331.89</v>
      </c>
      <c r="C72" s="20" t="s">
        <v>168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6"/>
        <v>0</v>
      </c>
      <c r="O72" s="47">
        <f t="shared" si="7"/>
        <v>0</v>
      </c>
      <c r="P72" s="9"/>
    </row>
    <row r="73" spans="1:16">
      <c r="A73" s="12"/>
      <c r="B73" s="25">
        <v>331.9</v>
      </c>
      <c r="C73" s="20" t="s">
        <v>169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6"/>
        <v>0</v>
      </c>
      <c r="O73" s="47">
        <f t="shared" si="7"/>
        <v>0</v>
      </c>
      <c r="P73" s="9"/>
    </row>
    <row r="74" spans="1:16">
      <c r="A74" s="12"/>
      <c r="B74" s="25">
        <v>332</v>
      </c>
      <c r="C74" s="20" t="s">
        <v>170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6"/>
        <v>0</v>
      </c>
      <c r="O74" s="47">
        <f t="shared" si="7"/>
        <v>0</v>
      </c>
      <c r="P74" s="9"/>
    </row>
    <row r="75" spans="1:16">
      <c r="A75" s="12"/>
      <c r="B75" s="25">
        <v>333</v>
      </c>
      <c r="C75" s="20" t="s">
        <v>171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6"/>
        <v>0</v>
      </c>
      <c r="O75" s="47">
        <f t="shared" si="7"/>
        <v>0</v>
      </c>
      <c r="P75" s="9"/>
    </row>
    <row r="76" spans="1:16">
      <c r="A76" s="12"/>
      <c r="B76" s="25">
        <v>334.1</v>
      </c>
      <c r="C76" s="20" t="s">
        <v>172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6"/>
        <v>0</v>
      </c>
      <c r="O76" s="47">
        <f t="shared" si="7"/>
        <v>0</v>
      </c>
      <c r="P76" s="9"/>
    </row>
    <row r="77" spans="1:16">
      <c r="A77" s="12"/>
      <c r="B77" s="25">
        <v>334.2</v>
      </c>
      <c r="C77" s="20" t="s">
        <v>173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6"/>
        <v>0</v>
      </c>
      <c r="O77" s="47">
        <f t="shared" si="7"/>
        <v>0</v>
      </c>
      <c r="P77" s="9"/>
    </row>
    <row r="78" spans="1:16">
      <c r="A78" s="12"/>
      <c r="B78" s="25">
        <v>334.31</v>
      </c>
      <c r="C78" s="20" t="s">
        <v>174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6"/>
        <v>0</v>
      </c>
      <c r="O78" s="47">
        <f t="shared" si="7"/>
        <v>0</v>
      </c>
      <c r="P78" s="9"/>
    </row>
    <row r="79" spans="1:16">
      <c r="A79" s="12"/>
      <c r="B79" s="25">
        <v>334.32</v>
      </c>
      <c r="C79" s="20" t="s">
        <v>175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6"/>
        <v>0</v>
      </c>
      <c r="O79" s="47">
        <f t="shared" si="7"/>
        <v>0</v>
      </c>
      <c r="P79" s="9"/>
    </row>
    <row r="80" spans="1:16">
      <c r="A80" s="12"/>
      <c r="B80" s="25">
        <v>334.33</v>
      </c>
      <c r="C80" s="20" t="s">
        <v>176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0</v>
      </c>
      <c r="O80" s="47">
        <f t="shared" si="7"/>
        <v>0</v>
      </c>
      <c r="P80" s="9"/>
    </row>
    <row r="81" spans="1:16">
      <c r="A81" s="12"/>
      <c r="B81" s="25">
        <v>334.34</v>
      </c>
      <c r="C81" s="20" t="s">
        <v>177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0</v>
      </c>
      <c r="O81" s="47">
        <f t="shared" si="7"/>
        <v>0</v>
      </c>
      <c r="P81" s="9"/>
    </row>
    <row r="82" spans="1:16">
      <c r="A82" s="12"/>
      <c r="B82" s="25">
        <v>334.35</v>
      </c>
      <c r="C82" s="20" t="s">
        <v>178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0</v>
      </c>
      <c r="O82" s="47">
        <f t="shared" si="7"/>
        <v>0</v>
      </c>
      <c r="P82" s="9"/>
    </row>
    <row r="83" spans="1:16">
      <c r="A83" s="12"/>
      <c r="B83" s="25">
        <v>334.36</v>
      </c>
      <c r="C83" s="20" t="s">
        <v>108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ref="N83:N126" si="8">SUM(D83:M83)</f>
        <v>0</v>
      </c>
      <c r="O83" s="47">
        <f t="shared" si="7"/>
        <v>0</v>
      </c>
      <c r="P83" s="9"/>
    </row>
    <row r="84" spans="1:16">
      <c r="A84" s="12"/>
      <c r="B84" s="25">
        <v>334.39</v>
      </c>
      <c r="C84" s="20" t="s">
        <v>179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8"/>
        <v>0</v>
      </c>
      <c r="O84" s="47">
        <f t="shared" si="7"/>
        <v>0</v>
      </c>
      <c r="P84" s="9"/>
    </row>
    <row r="85" spans="1:16">
      <c r="A85" s="12"/>
      <c r="B85" s="25">
        <v>334.41</v>
      </c>
      <c r="C85" s="20" t="s">
        <v>180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8"/>
        <v>0</v>
      </c>
      <c r="O85" s="47">
        <f t="shared" si="7"/>
        <v>0</v>
      </c>
      <c r="P85" s="9"/>
    </row>
    <row r="86" spans="1:16">
      <c r="A86" s="12"/>
      <c r="B86" s="25">
        <v>334.42</v>
      </c>
      <c r="C86" s="20" t="s">
        <v>181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8"/>
        <v>0</v>
      </c>
      <c r="O86" s="47">
        <f t="shared" si="7"/>
        <v>0</v>
      </c>
      <c r="P86" s="9"/>
    </row>
    <row r="87" spans="1:16">
      <c r="A87" s="12"/>
      <c r="B87" s="25">
        <v>334.49</v>
      </c>
      <c r="C87" s="20" t="s">
        <v>182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8"/>
        <v>0</v>
      </c>
      <c r="O87" s="47">
        <f t="shared" si="7"/>
        <v>0</v>
      </c>
      <c r="P87" s="9"/>
    </row>
    <row r="88" spans="1:16">
      <c r="A88" s="12"/>
      <c r="B88" s="25">
        <v>334.5</v>
      </c>
      <c r="C88" s="20" t="s">
        <v>183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8"/>
        <v>0</v>
      </c>
      <c r="O88" s="47">
        <f t="shared" si="7"/>
        <v>0</v>
      </c>
      <c r="P88" s="9"/>
    </row>
    <row r="89" spans="1:16">
      <c r="A89" s="12"/>
      <c r="B89" s="25">
        <v>334.61</v>
      </c>
      <c r="C89" s="20" t="s">
        <v>184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8"/>
        <v>0</v>
      </c>
      <c r="O89" s="47">
        <f t="shared" si="7"/>
        <v>0</v>
      </c>
      <c r="P89" s="9"/>
    </row>
    <row r="90" spans="1:16">
      <c r="A90" s="12"/>
      <c r="B90" s="25">
        <v>334.62</v>
      </c>
      <c r="C90" s="20" t="s">
        <v>185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8"/>
        <v>0</v>
      </c>
      <c r="O90" s="47">
        <f t="shared" si="7"/>
        <v>0</v>
      </c>
      <c r="P90" s="9"/>
    </row>
    <row r="91" spans="1:16">
      <c r="A91" s="12"/>
      <c r="B91" s="25">
        <v>334.69</v>
      </c>
      <c r="C91" s="20" t="s">
        <v>186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8"/>
        <v>0</v>
      </c>
      <c r="O91" s="47">
        <f t="shared" si="7"/>
        <v>0</v>
      </c>
      <c r="P91" s="9"/>
    </row>
    <row r="92" spans="1:16">
      <c r="A92" s="12"/>
      <c r="B92" s="25">
        <v>334.7</v>
      </c>
      <c r="C92" s="20" t="s">
        <v>18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8"/>
        <v>0</v>
      </c>
      <c r="O92" s="47">
        <f t="shared" si="7"/>
        <v>0</v>
      </c>
      <c r="P92" s="9"/>
    </row>
    <row r="93" spans="1:16">
      <c r="A93" s="12"/>
      <c r="B93" s="25">
        <v>334.81</v>
      </c>
      <c r="C93" s="20" t="s">
        <v>187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8"/>
        <v>0</v>
      </c>
      <c r="O93" s="47">
        <f t="shared" si="7"/>
        <v>0</v>
      </c>
      <c r="P93" s="9"/>
    </row>
    <row r="94" spans="1:16">
      <c r="A94" s="12"/>
      <c r="B94" s="25">
        <v>334.82</v>
      </c>
      <c r="C94" s="20" t="s">
        <v>188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>SUM(D94:M94)</f>
        <v>0</v>
      </c>
      <c r="O94" s="47">
        <f t="shared" si="7"/>
        <v>0</v>
      </c>
      <c r="P94" s="9"/>
    </row>
    <row r="95" spans="1:16">
      <c r="A95" s="12"/>
      <c r="B95" s="25">
        <v>334.83</v>
      </c>
      <c r="C95" s="20" t="s">
        <v>189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8"/>
        <v>0</v>
      </c>
      <c r="O95" s="47">
        <f t="shared" si="7"/>
        <v>0</v>
      </c>
      <c r="P95" s="9"/>
    </row>
    <row r="96" spans="1:16">
      <c r="A96" s="12"/>
      <c r="B96" s="25">
        <v>334.89</v>
      </c>
      <c r="C96" s="20" t="s">
        <v>190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8"/>
        <v>0</v>
      </c>
      <c r="O96" s="47">
        <f t="shared" si="7"/>
        <v>0</v>
      </c>
      <c r="P96" s="9"/>
    </row>
    <row r="97" spans="1:16">
      <c r="A97" s="12"/>
      <c r="B97" s="25">
        <v>334.9</v>
      </c>
      <c r="C97" s="20" t="s">
        <v>191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8"/>
        <v>0</v>
      </c>
      <c r="O97" s="47">
        <f t="shared" si="7"/>
        <v>0</v>
      </c>
      <c r="P97" s="9"/>
    </row>
    <row r="98" spans="1:16">
      <c r="A98" s="12"/>
      <c r="B98" s="25">
        <v>335.12</v>
      </c>
      <c r="C98" s="20" t="s">
        <v>67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8"/>
        <v>0</v>
      </c>
      <c r="O98" s="47">
        <f t="shared" si="7"/>
        <v>0</v>
      </c>
      <c r="P98" s="9"/>
    </row>
    <row r="99" spans="1:16">
      <c r="A99" s="12"/>
      <c r="B99" s="25">
        <v>335.13</v>
      </c>
      <c r="C99" s="20" t="s">
        <v>192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8"/>
        <v>0</v>
      </c>
      <c r="O99" s="47">
        <f t="shared" si="7"/>
        <v>0</v>
      </c>
      <c r="P99" s="9"/>
    </row>
    <row r="100" spans="1:16">
      <c r="A100" s="12"/>
      <c r="B100" s="25">
        <v>335.14</v>
      </c>
      <c r="C100" s="20" t="s">
        <v>68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f t="shared" si="8"/>
        <v>0</v>
      </c>
      <c r="O100" s="47">
        <f t="shared" si="7"/>
        <v>0</v>
      </c>
      <c r="P100" s="9"/>
    </row>
    <row r="101" spans="1:16">
      <c r="A101" s="12"/>
      <c r="B101" s="25">
        <v>335.15</v>
      </c>
      <c r="C101" s="20" t="s">
        <v>69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f t="shared" si="8"/>
        <v>0</v>
      </c>
      <c r="O101" s="47">
        <f t="shared" si="7"/>
        <v>0</v>
      </c>
      <c r="P101" s="9"/>
    </row>
    <row r="102" spans="1:16">
      <c r="A102" s="12"/>
      <c r="B102" s="25">
        <v>335.16</v>
      </c>
      <c r="C102" s="20" t="s">
        <v>193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f t="shared" si="8"/>
        <v>0</v>
      </c>
      <c r="O102" s="47">
        <f t="shared" si="7"/>
        <v>0</v>
      </c>
      <c r="P102" s="9"/>
    </row>
    <row r="103" spans="1:16">
      <c r="A103" s="12"/>
      <c r="B103" s="25">
        <v>335.17</v>
      </c>
      <c r="C103" s="20" t="s">
        <v>84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f t="shared" si="8"/>
        <v>0</v>
      </c>
      <c r="O103" s="47">
        <f t="shared" si="7"/>
        <v>0</v>
      </c>
      <c r="P103" s="9"/>
    </row>
    <row r="104" spans="1:16">
      <c r="A104" s="12"/>
      <c r="B104" s="25">
        <v>335.18</v>
      </c>
      <c r="C104" s="20" t="s">
        <v>70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f t="shared" si="8"/>
        <v>0</v>
      </c>
      <c r="O104" s="47">
        <f t="shared" si="7"/>
        <v>0</v>
      </c>
      <c r="P104" s="9"/>
    </row>
    <row r="105" spans="1:16">
      <c r="A105" s="12"/>
      <c r="B105" s="25">
        <v>335.19</v>
      </c>
      <c r="C105" s="20" t="s">
        <v>71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f t="shared" si="8"/>
        <v>0</v>
      </c>
      <c r="O105" s="47">
        <f t="shared" si="7"/>
        <v>0</v>
      </c>
      <c r="P105" s="9"/>
    </row>
    <row r="106" spans="1:16">
      <c r="A106" s="12"/>
      <c r="B106" s="25">
        <v>335.21</v>
      </c>
      <c r="C106" s="20" t="s">
        <v>194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f t="shared" si="8"/>
        <v>0</v>
      </c>
      <c r="O106" s="47">
        <f t="shared" si="7"/>
        <v>0</v>
      </c>
      <c r="P106" s="9"/>
    </row>
    <row r="107" spans="1:16">
      <c r="A107" s="12"/>
      <c r="B107" s="25">
        <v>335.22</v>
      </c>
      <c r="C107" s="20" t="s">
        <v>195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f t="shared" si="8"/>
        <v>0</v>
      </c>
      <c r="O107" s="47">
        <f t="shared" si="7"/>
        <v>0</v>
      </c>
      <c r="P107" s="9"/>
    </row>
    <row r="108" spans="1:16">
      <c r="A108" s="12"/>
      <c r="B108" s="25">
        <v>335.23</v>
      </c>
      <c r="C108" s="20" t="s">
        <v>196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f t="shared" si="8"/>
        <v>0</v>
      </c>
      <c r="O108" s="47">
        <f t="shared" si="7"/>
        <v>0</v>
      </c>
      <c r="P108" s="9"/>
    </row>
    <row r="109" spans="1:16">
      <c r="A109" s="12"/>
      <c r="B109" s="25">
        <v>335.29</v>
      </c>
      <c r="C109" s="20" t="s">
        <v>197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f t="shared" si="8"/>
        <v>0</v>
      </c>
      <c r="O109" s="47">
        <f t="shared" si="7"/>
        <v>0</v>
      </c>
      <c r="P109" s="9"/>
    </row>
    <row r="110" spans="1:16">
      <c r="A110" s="12"/>
      <c r="B110" s="25">
        <v>335.31</v>
      </c>
      <c r="C110" s="20" t="s">
        <v>198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f>SUM(D110:M110)</f>
        <v>0</v>
      </c>
      <c r="O110" s="47">
        <f t="shared" si="7"/>
        <v>0</v>
      </c>
      <c r="P110" s="9"/>
    </row>
    <row r="111" spans="1:16">
      <c r="A111" s="12"/>
      <c r="B111" s="25">
        <v>335.32</v>
      </c>
      <c r="C111" s="20" t="s">
        <v>199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f>SUM(D111:M111)</f>
        <v>0</v>
      </c>
      <c r="O111" s="47">
        <f t="shared" si="7"/>
        <v>0</v>
      </c>
      <c r="P111" s="9"/>
    </row>
    <row r="112" spans="1:16">
      <c r="A112" s="12"/>
      <c r="B112" s="25">
        <v>335.33</v>
      </c>
      <c r="C112" s="20" t="s">
        <v>200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f>SUM(D112:M112)</f>
        <v>0</v>
      </c>
      <c r="O112" s="47">
        <f t="shared" si="7"/>
        <v>0</v>
      </c>
      <c r="P112" s="9"/>
    </row>
    <row r="113" spans="1:16">
      <c r="A113" s="12"/>
      <c r="B113" s="25">
        <v>335.34</v>
      </c>
      <c r="C113" s="20" t="s">
        <v>201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f>SUM(D113:M113)</f>
        <v>0</v>
      </c>
      <c r="O113" s="47">
        <f t="shared" si="7"/>
        <v>0</v>
      </c>
      <c r="P113" s="9"/>
    </row>
    <row r="114" spans="1:16">
      <c r="A114" s="12"/>
      <c r="B114" s="25">
        <v>335.35</v>
      </c>
      <c r="C114" s="20" t="s">
        <v>202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f>SUM(D114:M114)</f>
        <v>0</v>
      </c>
      <c r="O114" s="47">
        <f t="shared" si="7"/>
        <v>0</v>
      </c>
      <c r="P114" s="9"/>
    </row>
    <row r="115" spans="1:16">
      <c r="A115" s="12"/>
      <c r="B115" s="25">
        <v>335.39</v>
      </c>
      <c r="C115" s="20" t="s">
        <v>203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f t="shared" si="8"/>
        <v>0</v>
      </c>
      <c r="O115" s="47">
        <f t="shared" si="7"/>
        <v>0</v>
      </c>
      <c r="P115" s="9"/>
    </row>
    <row r="116" spans="1:16">
      <c r="A116" s="12"/>
      <c r="B116" s="25">
        <v>335.41</v>
      </c>
      <c r="C116" s="20" t="s">
        <v>204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f t="shared" si="8"/>
        <v>0</v>
      </c>
      <c r="O116" s="47">
        <f t="shared" si="7"/>
        <v>0</v>
      </c>
      <c r="P116" s="9"/>
    </row>
    <row r="117" spans="1:16">
      <c r="A117" s="12"/>
      <c r="B117" s="25">
        <v>335.42</v>
      </c>
      <c r="C117" s="20" t="s">
        <v>205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f t="shared" si="8"/>
        <v>0</v>
      </c>
      <c r="O117" s="47">
        <f t="shared" si="7"/>
        <v>0</v>
      </c>
      <c r="P117" s="9"/>
    </row>
    <row r="118" spans="1:16">
      <c r="A118" s="12"/>
      <c r="B118" s="25">
        <v>335.49</v>
      </c>
      <c r="C118" s="20" t="s">
        <v>24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f t="shared" si="8"/>
        <v>0</v>
      </c>
      <c r="O118" s="47">
        <f t="shared" si="7"/>
        <v>0</v>
      </c>
      <c r="P118" s="9"/>
    </row>
    <row r="119" spans="1:16">
      <c r="A119" s="12"/>
      <c r="B119" s="25">
        <v>335.5</v>
      </c>
      <c r="C119" s="20" t="s">
        <v>206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f t="shared" si="8"/>
        <v>0</v>
      </c>
      <c r="O119" s="47">
        <f t="shared" si="7"/>
        <v>0</v>
      </c>
      <c r="P119" s="9"/>
    </row>
    <row r="120" spans="1:16">
      <c r="A120" s="12"/>
      <c r="B120" s="25">
        <v>335.61</v>
      </c>
      <c r="C120" s="20" t="s">
        <v>207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f t="shared" si="8"/>
        <v>0</v>
      </c>
      <c r="O120" s="47">
        <f t="shared" si="7"/>
        <v>0</v>
      </c>
      <c r="P120" s="9"/>
    </row>
    <row r="121" spans="1:16">
      <c r="A121" s="12"/>
      <c r="B121" s="25">
        <v>335.62</v>
      </c>
      <c r="C121" s="20" t="s">
        <v>208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f t="shared" si="8"/>
        <v>0</v>
      </c>
      <c r="O121" s="47">
        <f t="shared" si="7"/>
        <v>0</v>
      </c>
      <c r="P121" s="9"/>
    </row>
    <row r="122" spans="1:16">
      <c r="A122" s="12"/>
      <c r="B122" s="25">
        <v>335.69</v>
      </c>
      <c r="C122" s="20" t="s">
        <v>209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f t="shared" si="8"/>
        <v>0</v>
      </c>
      <c r="O122" s="47">
        <f t="shared" si="7"/>
        <v>0</v>
      </c>
      <c r="P122" s="9"/>
    </row>
    <row r="123" spans="1:16">
      <c r="A123" s="12"/>
      <c r="B123" s="25">
        <v>335.7</v>
      </c>
      <c r="C123" s="20" t="s">
        <v>210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f t="shared" si="8"/>
        <v>0</v>
      </c>
      <c r="O123" s="47">
        <f t="shared" si="7"/>
        <v>0</v>
      </c>
      <c r="P123" s="9"/>
    </row>
    <row r="124" spans="1:16">
      <c r="A124" s="12"/>
      <c r="B124" s="25">
        <v>335.8</v>
      </c>
      <c r="C124" s="20" t="s">
        <v>211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f t="shared" si="8"/>
        <v>0</v>
      </c>
      <c r="O124" s="47">
        <f t="shared" si="7"/>
        <v>0</v>
      </c>
      <c r="P124" s="9"/>
    </row>
    <row r="125" spans="1:16">
      <c r="A125" s="12"/>
      <c r="B125" s="25">
        <v>335.9</v>
      </c>
      <c r="C125" s="20" t="s">
        <v>54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f t="shared" si="8"/>
        <v>0</v>
      </c>
      <c r="O125" s="47">
        <f t="shared" si="7"/>
        <v>0</v>
      </c>
      <c r="P125" s="9"/>
    </row>
    <row r="126" spans="1:16">
      <c r="A126" s="12"/>
      <c r="B126" s="25">
        <v>336</v>
      </c>
      <c r="C126" s="20" t="s">
        <v>212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f t="shared" si="8"/>
        <v>0</v>
      </c>
      <c r="O126" s="47">
        <f t="shared" si="7"/>
        <v>0</v>
      </c>
      <c r="P126" s="9"/>
    </row>
    <row r="127" spans="1:16">
      <c r="A127" s="12"/>
      <c r="B127" s="25">
        <v>337.1</v>
      </c>
      <c r="C127" s="20" t="s">
        <v>213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f>SUM(D127:M127)</f>
        <v>0</v>
      </c>
      <c r="O127" s="47">
        <f t="shared" si="7"/>
        <v>0</v>
      </c>
      <c r="P127" s="9"/>
    </row>
    <row r="128" spans="1:16">
      <c r="A128" s="12"/>
      <c r="B128" s="25">
        <v>337.2</v>
      </c>
      <c r="C128" s="20" t="s">
        <v>214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f>SUM(D128:M128)</f>
        <v>0</v>
      </c>
      <c r="O128" s="47">
        <f t="shared" si="7"/>
        <v>0</v>
      </c>
      <c r="P128" s="9"/>
    </row>
    <row r="129" spans="1:16">
      <c r="A129" s="12"/>
      <c r="B129" s="25">
        <v>337.3</v>
      </c>
      <c r="C129" s="20" t="s">
        <v>109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f>SUM(D129:M129)</f>
        <v>0</v>
      </c>
      <c r="O129" s="47">
        <f t="shared" si="7"/>
        <v>0</v>
      </c>
      <c r="P129" s="9"/>
    </row>
    <row r="130" spans="1:16">
      <c r="A130" s="12"/>
      <c r="B130" s="25">
        <v>337.4</v>
      </c>
      <c r="C130" s="20" t="s">
        <v>215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f>SUM(D130:M130)</f>
        <v>0</v>
      </c>
      <c r="O130" s="47">
        <f t="shared" si="7"/>
        <v>0</v>
      </c>
      <c r="P130" s="9"/>
    </row>
    <row r="131" spans="1:16">
      <c r="A131" s="12"/>
      <c r="B131" s="25">
        <v>337.5</v>
      </c>
      <c r="C131" s="20" t="s">
        <v>216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f t="shared" ref="N131:N136" si="9">SUM(D131:M131)</f>
        <v>0</v>
      </c>
      <c r="O131" s="47">
        <f t="shared" si="7"/>
        <v>0</v>
      </c>
      <c r="P131" s="9"/>
    </row>
    <row r="132" spans="1:16">
      <c r="A132" s="12"/>
      <c r="B132" s="25">
        <v>337.6</v>
      </c>
      <c r="C132" s="20" t="s">
        <v>217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f t="shared" si="9"/>
        <v>0</v>
      </c>
      <c r="O132" s="47">
        <f t="shared" si="7"/>
        <v>0</v>
      </c>
      <c r="P132" s="9"/>
    </row>
    <row r="133" spans="1:16">
      <c r="A133" s="12"/>
      <c r="B133" s="25">
        <v>337.7</v>
      </c>
      <c r="C133" s="20" t="s">
        <v>218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f t="shared" si="9"/>
        <v>0</v>
      </c>
      <c r="O133" s="47">
        <f t="shared" ref="O133:O196" si="10">(N133/O$286)</f>
        <v>0</v>
      </c>
      <c r="P133" s="9"/>
    </row>
    <row r="134" spans="1:16">
      <c r="A134" s="12"/>
      <c r="B134" s="25">
        <v>337.9</v>
      </c>
      <c r="C134" s="20" t="s">
        <v>219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f t="shared" si="9"/>
        <v>0</v>
      </c>
      <c r="O134" s="47">
        <f t="shared" si="10"/>
        <v>0</v>
      </c>
      <c r="P134" s="9"/>
    </row>
    <row r="135" spans="1:16">
      <c r="A135" s="12"/>
      <c r="B135" s="25">
        <v>338</v>
      </c>
      <c r="C135" s="20" t="s">
        <v>72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f t="shared" si="9"/>
        <v>0</v>
      </c>
      <c r="O135" s="47">
        <f t="shared" si="10"/>
        <v>0</v>
      </c>
      <c r="P135" s="9"/>
    </row>
    <row r="136" spans="1:16">
      <c r="A136" s="12"/>
      <c r="B136" s="25">
        <v>339</v>
      </c>
      <c r="C136" s="20" t="s">
        <v>220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f t="shared" si="9"/>
        <v>0</v>
      </c>
      <c r="O136" s="47">
        <f t="shared" si="10"/>
        <v>0</v>
      </c>
      <c r="P136" s="9"/>
    </row>
    <row r="137" spans="1:16" ht="15.75">
      <c r="A137" s="29" t="s">
        <v>29</v>
      </c>
      <c r="B137" s="30"/>
      <c r="C137" s="31"/>
      <c r="D137" s="32">
        <f t="shared" ref="D137:M137" si="11">SUM(D138:D231)</f>
        <v>0</v>
      </c>
      <c r="E137" s="32">
        <f t="shared" si="11"/>
        <v>0</v>
      </c>
      <c r="F137" s="32">
        <f t="shared" si="11"/>
        <v>0</v>
      </c>
      <c r="G137" s="32">
        <f t="shared" si="11"/>
        <v>0</v>
      </c>
      <c r="H137" s="32">
        <f t="shared" si="11"/>
        <v>0</v>
      </c>
      <c r="I137" s="32">
        <f t="shared" si="11"/>
        <v>0</v>
      </c>
      <c r="J137" s="32">
        <f t="shared" si="11"/>
        <v>0</v>
      </c>
      <c r="K137" s="32">
        <f t="shared" si="11"/>
        <v>0</v>
      </c>
      <c r="L137" s="32">
        <f t="shared" si="11"/>
        <v>0</v>
      </c>
      <c r="M137" s="32">
        <f t="shared" si="11"/>
        <v>0</v>
      </c>
      <c r="N137" s="32">
        <f>SUM(D137:M137)</f>
        <v>0</v>
      </c>
      <c r="O137" s="45">
        <f t="shared" si="10"/>
        <v>0</v>
      </c>
      <c r="P137" s="10"/>
    </row>
    <row r="138" spans="1:16">
      <c r="A138" s="12"/>
      <c r="B138" s="25">
        <v>341.1</v>
      </c>
      <c r="C138" s="20" t="s">
        <v>221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f>SUM(D138:M138)</f>
        <v>0</v>
      </c>
      <c r="O138" s="47">
        <f t="shared" si="10"/>
        <v>0</v>
      </c>
      <c r="P138" s="9"/>
    </row>
    <row r="139" spans="1:16">
      <c r="A139" s="12"/>
      <c r="B139" s="25">
        <v>341.15</v>
      </c>
      <c r="C139" s="20" t="s">
        <v>222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f t="shared" ref="N139:N231" si="12">SUM(D139:M139)</f>
        <v>0</v>
      </c>
      <c r="O139" s="47">
        <f t="shared" si="10"/>
        <v>0</v>
      </c>
      <c r="P139" s="9"/>
    </row>
    <row r="140" spans="1:16">
      <c r="A140" s="12"/>
      <c r="B140" s="25">
        <v>341.16</v>
      </c>
      <c r="C140" s="20" t="s">
        <v>223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f t="shared" si="12"/>
        <v>0</v>
      </c>
      <c r="O140" s="47">
        <f t="shared" si="10"/>
        <v>0</v>
      </c>
      <c r="P140" s="9"/>
    </row>
    <row r="141" spans="1:16">
      <c r="A141" s="12"/>
      <c r="B141" s="25">
        <v>341.2</v>
      </c>
      <c r="C141" s="20" t="s">
        <v>224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f t="shared" si="12"/>
        <v>0</v>
      </c>
      <c r="O141" s="47">
        <f t="shared" si="10"/>
        <v>0</v>
      </c>
      <c r="P141" s="9"/>
    </row>
    <row r="142" spans="1:16">
      <c r="A142" s="12"/>
      <c r="B142" s="25">
        <v>341.3</v>
      </c>
      <c r="C142" s="20" t="s">
        <v>225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f t="shared" si="12"/>
        <v>0</v>
      </c>
      <c r="O142" s="47">
        <f t="shared" si="10"/>
        <v>0</v>
      </c>
      <c r="P142" s="9"/>
    </row>
    <row r="143" spans="1:16">
      <c r="A143" s="12"/>
      <c r="B143" s="25">
        <v>341.51</v>
      </c>
      <c r="C143" s="20" t="s">
        <v>226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f t="shared" si="12"/>
        <v>0</v>
      </c>
      <c r="O143" s="47">
        <f t="shared" si="10"/>
        <v>0</v>
      </c>
      <c r="P143" s="9"/>
    </row>
    <row r="144" spans="1:16">
      <c r="A144" s="12"/>
      <c r="B144" s="25">
        <v>341.52</v>
      </c>
      <c r="C144" s="20" t="s">
        <v>227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f t="shared" si="12"/>
        <v>0</v>
      </c>
      <c r="O144" s="47">
        <f t="shared" si="10"/>
        <v>0</v>
      </c>
      <c r="P144" s="9"/>
    </row>
    <row r="145" spans="1:16">
      <c r="A145" s="12"/>
      <c r="B145" s="25">
        <v>341.53</v>
      </c>
      <c r="C145" s="20" t="s">
        <v>228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f t="shared" si="12"/>
        <v>0</v>
      </c>
      <c r="O145" s="47">
        <f t="shared" si="10"/>
        <v>0</v>
      </c>
      <c r="P145" s="9"/>
    </row>
    <row r="146" spans="1:16">
      <c r="A146" s="12"/>
      <c r="B146" s="25">
        <v>341.54</v>
      </c>
      <c r="C146" s="20" t="s">
        <v>229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f t="shared" si="12"/>
        <v>0</v>
      </c>
      <c r="O146" s="47">
        <f t="shared" si="10"/>
        <v>0</v>
      </c>
      <c r="P146" s="9"/>
    </row>
    <row r="147" spans="1:16">
      <c r="A147" s="12"/>
      <c r="B147" s="25">
        <v>341.55</v>
      </c>
      <c r="C147" s="20" t="s">
        <v>230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f t="shared" si="12"/>
        <v>0</v>
      </c>
      <c r="O147" s="47">
        <f t="shared" si="10"/>
        <v>0</v>
      </c>
      <c r="P147" s="9"/>
    </row>
    <row r="148" spans="1:16">
      <c r="A148" s="12"/>
      <c r="B148" s="25">
        <v>341.56</v>
      </c>
      <c r="C148" s="20" t="s">
        <v>231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f t="shared" si="12"/>
        <v>0</v>
      </c>
      <c r="O148" s="47">
        <f t="shared" si="10"/>
        <v>0</v>
      </c>
      <c r="P148" s="9"/>
    </row>
    <row r="149" spans="1:16">
      <c r="A149" s="12"/>
      <c r="B149" s="25">
        <v>341.8</v>
      </c>
      <c r="C149" s="20" t="s">
        <v>232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f t="shared" si="12"/>
        <v>0</v>
      </c>
      <c r="O149" s="47">
        <f t="shared" si="10"/>
        <v>0</v>
      </c>
      <c r="P149" s="9"/>
    </row>
    <row r="150" spans="1:16">
      <c r="A150" s="12"/>
      <c r="B150" s="25">
        <v>341.9</v>
      </c>
      <c r="C150" s="20" t="s">
        <v>233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f t="shared" si="12"/>
        <v>0</v>
      </c>
      <c r="O150" s="47">
        <f t="shared" si="10"/>
        <v>0</v>
      </c>
      <c r="P150" s="9"/>
    </row>
    <row r="151" spans="1:16">
      <c r="A151" s="12"/>
      <c r="B151" s="25">
        <v>342.1</v>
      </c>
      <c r="C151" s="20" t="s">
        <v>234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f t="shared" si="12"/>
        <v>0</v>
      </c>
      <c r="O151" s="47">
        <f t="shared" si="10"/>
        <v>0</v>
      </c>
      <c r="P151" s="9"/>
    </row>
    <row r="152" spans="1:16">
      <c r="A152" s="12"/>
      <c r="B152" s="25">
        <v>342.2</v>
      </c>
      <c r="C152" s="20" t="s">
        <v>235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f t="shared" si="12"/>
        <v>0</v>
      </c>
      <c r="O152" s="47">
        <f t="shared" si="10"/>
        <v>0</v>
      </c>
      <c r="P152" s="9"/>
    </row>
    <row r="153" spans="1:16">
      <c r="A153" s="12"/>
      <c r="B153" s="25">
        <v>342.3</v>
      </c>
      <c r="C153" s="20" t="s">
        <v>236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f t="shared" si="12"/>
        <v>0</v>
      </c>
      <c r="O153" s="47">
        <f t="shared" si="10"/>
        <v>0</v>
      </c>
      <c r="P153" s="9"/>
    </row>
    <row r="154" spans="1:16">
      <c r="A154" s="12"/>
      <c r="B154" s="25">
        <v>342.4</v>
      </c>
      <c r="C154" s="20" t="s">
        <v>237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f t="shared" si="12"/>
        <v>0</v>
      </c>
      <c r="O154" s="47">
        <f t="shared" si="10"/>
        <v>0</v>
      </c>
      <c r="P154" s="9"/>
    </row>
    <row r="155" spans="1:16">
      <c r="A155" s="12"/>
      <c r="B155" s="25">
        <v>342.5</v>
      </c>
      <c r="C155" s="20" t="s">
        <v>85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f t="shared" si="12"/>
        <v>0</v>
      </c>
      <c r="O155" s="47">
        <f t="shared" si="10"/>
        <v>0</v>
      </c>
      <c r="P155" s="9"/>
    </row>
    <row r="156" spans="1:16">
      <c r="A156" s="12"/>
      <c r="B156" s="25">
        <v>342.6</v>
      </c>
      <c r="C156" s="20" t="s">
        <v>238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f t="shared" si="12"/>
        <v>0</v>
      </c>
      <c r="O156" s="47">
        <f t="shared" si="10"/>
        <v>0</v>
      </c>
      <c r="P156" s="9"/>
    </row>
    <row r="157" spans="1:16">
      <c r="A157" s="12"/>
      <c r="B157" s="25">
        <v>342.9</v>
      </c>
      <c r="C157" s="20" t="s">
        <v>239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f t="shared" si="12"/>
        <v>0</v>
      </c>
      <c r="O157" s="47">
        <f t="shared" si="10"/>
        <v>0</v>
      </c>
      <c r="P157" s="9"/>
    </row>
    <row r="158" spans="1:16">
      <c r="A158" s="12"/>
      <c r="B158" s="25">
        <v>343.1</v>
      </c>
      <c r="C158" s="20" t="s">
        <v>240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f t="shared" si="12"/>
        <v>0</v>
      </c>
      <c r="O158" s="47">
        <f t="shared" si="10"/>
        <v>0</v>
      </c>
      <c r="P158" s="9"/>
    </row>
    <row r="159" spans="1:16">
      <c r="A159" s="12"/>
      <c r="B159" s="25">
        <v>343.2</v>
      </c>
      <c r="C159" s="20" t="s">
        <v>241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f t="shared" si="12"/>
        <v>0</v>
      </c>
      <c r="O159" s="47">
        <f t="shared" si="10"/>
        <v>0</v>
      </c>
      <c r="P159" s="9"/>
    </row>
    <row r="160" spans="1:16">
      <c r="A160" s="12"/>
      <c r="B160" s="25">
        <v>343.3</v>
      </c>
      <c r="C160" s="20" t="s">
        <v>31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f t="shared" si="12"/>
        <v>0</v>
      </c>
      <c r="O160" s="47">
        <f t="shared" si="10"/>
        <v>0</v>
      </c>
      <c r="P160" s="9"/>
    </row>
    <row r="161" spans="1:16">
      <c r="A161" s="12"/>
      <c r="B161" s="25">
        <v>343.4</v>
      </c>
      <c r="C161" s="20" t="s">
        <v>32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f t="shared" si="12"/>
        <v>0</v>
      </c>
      <c r="O161" s="47">
        <f t="shared" si="10"/>
        <v>0</v>
      </c>
      <c r="P161" s="9"/>
    </row>
    <row r="162" spans="1:16">
      <c r="A162" s="12"/>
      <c r="B162" s="25">
        <v>343.5</v>
      </c>
      <c r="C162" s="20" t="s">
        <v>33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f t="shared" si="12"/>
        <v>0</v>
      </c>
      <c r="O162" s="47">
        <f t="shared" si="10"/>
        <v>0</v>
      </c>
      <c r="P162" s="9"/>
    </row>
    <row r="163" spans="1:16">
      <c r="A163" s="12"/>
      <c r="B163" s="25">
        <v>343.6</v>
      </c>
      <c r="C163" s="20" t="s">
        <v>61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f t="shared" si="12"/>
        <v>0</v>
      </c>
      <c r="O163" s="47">
        <f t="shared" si="10"/>
        <v>0</v>
      </c>
      <c r="P163" s="9"/>
    </row>
    <row r="164" spans="1:16">
      <c r="A164" s="12"/>
      <c r="B164" s="25">
        <v>343.7</v>
      </c>
      <c r="C164" s="20" t="s">
        <v>242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f t="shared" si="12"/>
        <v>0</v>
      </c>
      <c r="O164" s="47">
        <f t="shared" si="10"/>
        <v>0</v>
      </c>
      <c r="P164" s="9"/>
    </row>
    <row r="165" spans="1:16">
      <c r="A165" s="12"/>
      <c r="B165" s="25">
        <v>343.8</v>
      </c>
      <c r="C165" s="20" t="s">
        <v>243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f t="shared" si="12"/>
        <v>0</v>
      </c>
      <c r="O165" s="47">
        <f t="shared" si="10"/>
        <v>0</v>
      </c>
      <c r="P165" s="9"/>
    </row>
    <row r="166" spans="1:16">
      <c r="A166" s="12"/>
      <c r="B166" s="25">
        <v>343.9</v>
      </c>
      <c r="C166" s="20" t="s">
        <v>55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f t="shared" si="12"/>
        <v>0</v>
      </c>
      <c r="O166" s="47">
        <f t="shared" si="10"/>
        <v>0</v>
      </c>
      <c r="P166" s="9"/>
    </row>
    <row r="167" spans="1:16">
      <c r="A167" s="12"/>
      <c r="B167" s="25">
        <v>344.1</v>
      </c>
      <c r="C167" s="20" t="s">
        <v>244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f t="shared" si="12"/>
        <v>0</v>
      </c>
      <c r="O167" s="47">
        <f t="shared" si="10"/>
        <v>0</v>
      </c>
      <c r="P167" s="9"/>
    </row>
    <row r="168" spans="1:16">
      <c r="A168" s="12"/>
      <c r="B168" s="25">
        <v>344.2</v>
      </c>
      <c r="C168" s="20" t="s">
        <v>245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f t="shared" si="12"/>
        <v>0</v>
      </c>
      <c r="O168" s="47">
        <f t="shared" si="10"/>
        <v>0</v>
      </c>
      <c r="P168" s="9"/>
    </row>
    <row r="169" spans="1:16">
      <c r="A169" s="12"/>
      <c r="B169" s="25">
        <v>344.3</v>
      </c>
      <c r="C169" s="20" t="s">
        <v>246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f t="shared" si="12"/>
        <v>0</v>
      </c>
      <c r="O169" s="47">
        <f t="shared" si="10"/>
        <v>0</v>
      </c>
      <c r="P169" s="9"/>
    </row>
    <row r="170" spans="1:16">
      <c r="A170" s="12"/>
      <c r="B170" s="25">
        <v>344.4</v>
      </c>
      <c r="C170" s="20" t="s">
        <v>247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f t="shared" si="12"/>
        <v>0</v>
      </c>
      <c r="O170" s="47">
        <f t="shared" si="10"/>
        <v>0</v>
      </c>
      <c r="P170" s="9"/>
    </row>
    <row r="171" spans="1:16">
      <c r="A171" s="12"/>
      <c r="B171" s="25">
        <v>344.5</v>
      </c>
      <c r="C171" s="20" t="s">
        <v>248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f t="shared" si="12"/>
        <v>0</v>
      </c>
      <c r="O171" s="47">
        <f t="shared" si="10"/>
        <v>0</v>
      </c>
      <c r="P171" s="9"/>
    </row>
    <row r="172" spans="1:16">
      <c r="A172" s="12"/>
      <c r="B172" s="25">
        <v>344.6</v>
      </c>
      <c r="C172" s="20" t="s">
        <v>249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f t="shared" si="12"/>
        <v>0</v>
      </c>
      <c r="O172" s="47">
        <f t="shared" si="10"/>
        <v>0</v>
      </c>
      <c r="P172" s="9"/>
    </row>
    <row r="173" spans="1:16">
      <c r="A173" s="12"/>
      <c r="B173" s="25">
        <v>344.9</v>
      </c>
      <c r="C173" s="20" t="s">
        <v>101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f t="shared" si="12"/>
        <v>0</v>
      </c>
      <c r="O173" s="47">
        <f t="shared" si="10"/>
        <v>0</v>
      </c>
      <c r="P173" s="9"/>
    </row>
    <row r="174" spans="1:16">
      <c r="A174" s="12"/>
      <c r="B174" s="25">
        <v>345.1</v>
      </c>
      <c r="C174" s="20" t="s">
        <v>250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f t="shared" si="12"/>
        <v>0</v>
      </c>
      <c r="O174" s="47">
        <f t="shared" si="10"/>
        <v>0</v>
      </c>
      <c r="P174" s="9"/>
    </row>
    <row r="175" spans="1:16">
      <c r="A175" s="12"/>
      <c r="B175" s="25">
        <v>345.9</v>
      </c>
      <c r="C175" s="20" t="s">
        <v>251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f t="shared" si="12"/>
        <v>0</v>
      </c>
      <c r="O175" s="47">
        <f t="shared" si="10"/>
        <v>0</v>
      </c>
      <c r="P175" s="9"/>
    </row>
    <row r="176" spans="1:16">
      <c r="A176" s="12"/>
      <c r="B176" s="25">
        <v>346.1</v>
      </c>
      <c r="C176" s="20" t="s">
        <v>252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f t="shared" si="12"/>
        <v>0</v>
      </c>
      <c r="O176" s="47">
        <f t="shared" si="10"/>
        <v>0</v>
      </c>
      <c r="P176" s="9"/>
    </row>
    <row r="177" spans="1:16">
      <c r="A177" s="12"/>
      <c r="B177" s="25">
        <v>346.2</v>
      </c>
      <c r="C177" s="20" t="s">
        <v>253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f t="shared" si="12"/>
        <v>0</v>
      </c>
      <c r="O177" s="47">
        <f t="shared" si="10"/>
        <v>0</v>
      </c>
      <c r="P177" s="9"/>
    </row>
    <row r="178" spans="1:16">
      <c r="A178" s="12"/>
      <c r="B178" s="25">
        <v>346.3</v>
      </c>
      <c r="C178" s="20" t="s">
        <v>254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f t="shared" si="12"/>
        <v>0</v>
      </c>
      <c r="O178" s="47">
        <f t="shared" si="10"/>
        <v>0</v>
      </c>
      <c r="P178" s="9"/>
    </row>
    <row r="179" spans="1:16">
      <c r="A179" s="12"/>
      <c r="B179" s="25">
        <v>346.4</v>
      </c>
      <c r="C179" s="20" t="s">
        <v>255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f t="shared" si="12"/>
        <v>0</v>
      </c>
      <c r="O179" s="47">
        <f t="shared" si="10"/>
        <v>0</v>
      </c>
      <c r="P179" s="9"/>
    </row>
    <row r="180" spans="1:16">
      <c r="A180" s="12"/>
      <c r="B180" s="25">
        <v>346.9</v>
      </c>
      <c r="C180" s="20" t="s">
        <v>256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f t="shared" si="12"/>
        <v>0</v>
      </c>
      <c r="O180" s="47">
        <f t="shared" si="10"/>
        <v>0</v>
      </c>
      <c r="P180" s="9"/>
    </row>
    <row r="181" spans="1:16">
      <c r="A181" s="12"/>
      <c r="B181" s="25">
        <v>347.1</v>
      </c>
      <c r="C181" s="20" t="s">
        <v>257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f t="shared" si="12"/>
        <v>0</v>
      </c>
      <c r="O181" s="47">
        <f t="shared" si="10"/>
        <v>0</v>
      </c>
      <c r="P181" s="9"/>
    </row>
    <row r="182" spans="1:16">
      <c r="A182" s="12"/>
      <c r="B182" s="25">
        <v>347.2</v>
      </c>
      <c r="C182" s="20" t="s">
        <v>258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f t="shared" si="12"/>
        <v>0</v>
      </c>
      <c r="O182" s="47">
        <f t="shared" si="10"/>
        <v>0</v>
      </c>
      <c r="P182" s="9"/>
    </row>
    <row r="183" spans="1:16">
      <c r="A183" s="12"/>
      <c r="B183" s="25">
        <v>347.3</v>
      </c>
      <c r="C183" s="20" t="s">
        <v>259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f t="shared" si="12"/>
        <v>0</v>
      </c>
      <c r="O183" s="47">
        <f t="shared" si="10"/>
        <v>0</v>
      </c>
      <c r="P183" s="9"/>
    </row>
    <row r="184" spans="1:16">
      <c r="A184" s="12"/>
      <c r="B184" s="25">
        <v>347.4</v>
      </c>
      <c r="C184" s="20" t="s">
        <v>260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f t="shared" si="12"/>
        <v>0</v>
      </c>
      <c r="O184" s="47">
        <f t="shared" si="10"/>
        <v>0</v>
      </c>
      <c r="P184" s="9"/>
    </row>
    <row r="185" spans="1:16">
      <c r="A185" s="12"/>
      <c r="B185" s="25">
        <v>347.5</v>
      </c>
      <c r="C185" s="20" t="s">
        <v>261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f t="shared" si="12"/>
        <v>0</v>
      </c>
      <c r="O185" s="47">
        <f t="shared" si="10"/>
        <v>0</v>
      </c>
      <c r="P185" s="9"/>
    </row>
    <row r="186" spans="1:16">
      <c r="A186" s="12"/>
      <c r="B186" s="25">
        <v>347.8</v>
      </c>
      <c r="C186" s="20" t="s">
        <v>262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f t="shared" si="12"/>
        <v>0</v>
      </c>
      <c r="O186" s="47">
        <f t="shared" si="10"/>
        <v>0</v>
      </c>
      <c r="P186" s="9"/>
    </row>
    <row r="187" spans="1:16">
      <c r="A187" s="12"/>
      <c r="B187" s="25">
        <v>347.9</v>
      </c>
      <c r="C187" s="20" t="s">
        <v>263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f t="shared" si="12"/>
        <v>0</v>
      </c>
      <c r="O187" s="47">
        <f t="shared" si="10"/>
        <v>0</v>
      </c>
      <c r="P187" s="9"/>
    </row>
    <row r="188" spans="1:16">
      <c r="A188" s="12"/>
      <c r="B188" s="25">
        <v>348.11</v>
      </c>
      <c r="C188" s="20" t="s">
        <v>264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f>SUM(D188:M188)</f>
        <v>0</v>
      </c>
      <c r="O188" s="47">
        <f t="shared" si="10"/>
        <v>0</v>
      </c>
      <c r="P188" s="9"/>
    </row>
    <row r="189" spans="1:16">
      <c r="A189" s="12"/>
      <c r="B189" s="25">
        <v>348.12</v>
      </c>
      <c r="C189" s="20" t="s">
        <v>265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f t="shared" ref="N189:N216" si="13">SUM(D189:M189)</f>
        <v>0</v>
      </c>
      <c r="O189" s="47">
        <f t="shared" si="10"/>
        <v>0</v>
      </c>
      <c r="P189" s="9"/>
    </row>
    <row r="190" spans="1:16">
      <c r="A190" s="12"/>
      <c r="B190" s="25">
        <v>348.13</v>
      </c>
      <c r="C190" s="20" t="s">
        <v>266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f t="shared" si="13"/>
        <v>0</v>
      </c>
      <c r="O190" s="47">
        <f t="shared" si="10"/>
        <v>0</v>
      </c>
      <c r="P190" s="9"/>
    </row>
    <row r="191" spans="1:16">
      <c r="A191" s="12"/>
      <c r="B191" s="25">
        <v>348.14</v>
      </c>
      <c r="C191" s="20" t="s">
        <v>267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f t="shared" si="13"/>
        <v>0</v>
      </c>
      <c r="O191" s="47">
        <f t="shared" si="10"/>
        <v>0</v>
      </c>
      <c r="P191" s="9"/>
    </row>
    <row r="192" spans="1:16">
      <c r="A192" s="12"/>
      <c r="B192" s="25">
        <v>348.21</v>
      </c>
      <c r="C192" s="20" t="s">
        <v>268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f t="shared" si="13"/>
        <v>0</v>
      </c>
      <c r="O192" s="47">
        <f t="shared" si="10"/>
        <v>0</v>
      </c>
      <c r="P192" s="9"/>
    </row>
    <row r="193" spans="1:16">
      <c r="A193" s="12"/>
      <c r="B193" s="25">
        <v>348.22</v>
      </c>
      <c r="C193" s="20" t="s">
        <v>269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f t="shared" si="13"/>
        <v>0</v>
      </c>
      <c r="O193" s="47">
        <f t="shared" si="10"/>
        <v>0</v>
      </c>
      <c r="P193" s="9"/>
    </row>
    <row r="194" spans="1:16">
      <c r="A194" s="12"/>
      <c r="B194" s="25">
        <v>348.23</v>
      </c>
      <c r="C194" s="20" t="s">
        <v>270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f t="shared" si="13"/>
        <v>0</v>
      </c>
      <c r="O194" s="47">
        <f t="shared" si="10"/>
        <v>0</v>
      </c>
      <c r="P194" s="9"/>
    </row>
    <row r="195" spans="1:16">
      <c r="A195" s="12"/>
      <c r="B195" s="25">
        <v>348.24</v>
      </c>
      <c r="C195" s="20" t="s">
        <v>271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f t="shared" si="13"/>
        <v>0</v>
      </c>
      <c r="O195" s="47">
        <f t="shared" si="10"/>
        <v>0</v>
      </c>
      <c r="P195" s="9"/>
    </row>
    <row r="196" spans="1:16">
      <c r="A196" s="12"/>
      <c r="B196" s="25">
        <v>348.31</v>
      </c>
      <c r="C196" s="20" t="s">
        <v>272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f t="shared" si="13"/>
        <v>0</v>
      </c>
      <c r="O196" s="47">
        <f t="shared" si="10"/>
        <v>0</v>
      </c>
      <c r="P196" s="9"/>
    </row>
    <row r="197" spans="1:16">
      <c r="A197" s="12"/>
      <c r="B197" s="25">
        <v>348.32</v>
      </c>
      <c r="C197" s="20" t="s">
        <v>273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f t="shared" si="13"/>
        <v>0</v>
      </c>
      <c r="O197" s="47">
        <f t="shared" ref="O197:O260" si="14">(N197/O$286)</f>
        <v>0</v>
      </c>
      <c r="P197" s="9"/>
    </row>
    <row r="198" spans="1:16">
      <c r="A198" s="12"/>
      <c r="B198" s="25">
        <v>348.33</v>
      </c>
      <c r="C198" s="20" t="s">
        <v>274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f t="shared" si="13"/>
        <v>0</v>
      </c>
      <c r="O198" s="47">
        <f t="shared" si="14"/>
        <v>0</v>
      </c>
      <c r="P198" s="9"/>
    </row>
    <row r="199" spans="1:16">
      <c r="A199" s="12"/>
      <c r="B199" s="25">
        <v>348.34</v>
      </c>
      <c r="C199" s="20" t="s">
        <v>275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f t="shared" si="13"/>
        <v>0</v>
      </c>
      <c r="O199" s="47">
        <f t="shared" si="14"/>
        <v>0</v>
      </c>
      <c r="P199" s="9"/>
    </row>
    <row r="200" spans="1:16">
      <c r="A200" s="12"/>
      <c r="B200" s="25">
        <v>348.41</v>
      </c>
      <c r="C200" s="20" t="s">
        <v>276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f t="shared" si="13"/>
        <v>0</v>
      </c>
      <c r="O200" s="47">
        <f t="shared" si="14"/>
        <v>0</v>
      </c>
      <c r="P200" s="9"/>
    </row>
    <row r="201" spans="1:16">
      <c r="A201" s="12"/>
      <c r="B201" s="25">
        <v>348.42</v>
      </c>
      <c r="C201" s="20" t="s">
        <v>277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f t="shared" si="13"/>
        <v>0</v>
      </c>
      <c r="O201" s="47">
        <f t="shared" si="14"/>
        <v>0</v>
      </c>
      <c r="P201" s="9"/>
    </row>
    <row r="202" spans="1:16">
      <c r="A202" s="12"/>
      <c r="B202" s="25">
        <v>348.43</v>
      </c>
      <c r="C202" s="20" t="s">
        <v>278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f t="shared" si="13"/>
        <v>0</v>
      </c>
      <c r="O202" s="47">
        <f t="shared" si="14"/>
        <v>0</v>
      </c>
      <c r="P202" s="9"/>
    </row>
    <row r="203" spans="1:16">
      <c r="A203" s="12"/>
      <c r="B203" s="25">
        <v>348.44</v>
      </c>
      <c r="C203" s="20" t="s">
        <v>279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f t="shared" si="13"/>
        <v>0</v>
      </c>
      <c r="O203" s="47">
        <f t="shared" si="14"/>
        <v>0</v>
      </c>
      <c r="P203" s="9"/>
    </row>
    <row r="204" spans="1:16">
      <c r="A204" s="12"/>
      <c r="B204" s="25">
        <v>348.48</v>
      </c>
      <c r="C204" s="20" t="s">
        <v>280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f t="shared" si="13"/>
        <v>0</v>
      </c>
      <c r="O204" s="47">
        <f t="shared" si="14"/>
        <v>0</v>
      </c>
      <c r="P204" s="9"/>
    </row>
    <row r="205" spans="1:16">
      <c r="A205" s="12"/>
      <c r="B205" s="25">
        <v>348.51</v>
      </c>
      <c r="C205" s="20" t="s">
        <v>281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f t="shared" si="13"/>
        <v>0</v>
      </c>
      <c r="O205" s="47">
        <f t="shared" si="14"/>
        <v>0</v>
      </c>
      <c r="P205" s="9"/>
    </row>
    <row r="206" spans="1:16">
      <c r="A206" s="12"/>
      <c r="B206" s="25">
        <v>348.52</v>
      </c>
      <c r="C206" s="20" t="s">
        <v>282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f t="shared" si="13"/>
        <v>0</v>
      </c>
      <c r="O206" s="47">
        <f t="shared" si="14"/>
        <v>0</v>
      </c>
      <c r="P206" s="9"/>
    </row>
    <row r="207" spans="1:16">
      <c r="A207" s="12"/>
      <c r="B207" s="25">
        <v>348.53</v>
      </c>
      <c r="C207" s="20" t="s">
        <v>283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f t="shared" si="13"/>
        <v>0</v>
      </c>
      <c r="O207" s="47">
        <f t="shared" si="14"/>
        <v>0</v>
      </c>
      <c r="P207" s="9"/>
    </row>
    <row r="208" spans="1:16">
      <c r="A208" s="12"/>
      <c r="B208" s="25">
        <v>348.54</v>
      </c>
      <c r="C208" s="20" t="s">
        <v>284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f t="shared" si="13"/>
        <v>0</v>
      </c>
      <c r="O208" s="47">
        <f t="shared" si="14"/>
        <v>0</v>
      </c>
      <c r="P208" s="9"/>
    </row>
    <row r="209" spans="1:16">
      <c r="A209" s="12"/>
      <c r="B209" s="25">
        <v>348.61</v>
      </c>
      <c r="C209" s="20" t="s">
        <v>285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f t="shared" si="13"/>
        <v>0</v>
      </c>
      <c r="O209" s="47">
        <f t="shared" si="14"/>
        <v>0</v>
      </c>
      <c r="P209" s="9"/>
    </row>
    <row r="210" spans="1:16">
      <c r="A210" s="12"/>
      <c r="B210" s="25">
        <v>348.62</v>
      </c>
      <c r="C210" s="20" t="s">
        <v>286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f t="shared" si="13"/>
        <v>0</v>
      </c>
      <c r="O210" s="47">
        <f t="shared" si="14"/>
        <v>0</v>
      </c>
      <c r="P210" s="9"/>
    </row>
    <row r="211" spans="1:16">
      <c r="A211" s="12"/>
      <c r="B211" s="25">
        <v>348.63</v>
      </c>
      <c r="C211" s="20" t="s">
        <v>287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f t="shared" si="13"/>
        <v>0</v>
      </c>
      <c r="O211" s="47">
        <f t="shared" si="14"/>
        <v>0</v>
      </c>
      <c r="P211" s="9"/>
    </row>
    <row r="212" spans="1:16">
      <c r="A212" s="12"/>
      <c r="B212" s="25">
        <v>348.64</v>
      </c>
      <c r="C212" s="20" t="s">
        <v>288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f t="shared" si="13"/>
        <v>0</v>
      </c>
      <c r="O212" s="47">
        <f t="shared" si="14"/>
        <v>0</v>
      </c>
      <c r="P212" s="9"/>
    </row>
    <row r="213" spans="1:16">
      <c r="A213" s="12"/>
      <c r="B213" s="25">
        <v>348.71</v>
      </c>
      <c r="C213" s="20" t="s">
        <v>289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f t="shared" si="13"/>
        <v>0</v>
      </c>
      <c r="O213" s="47">
        <f t="shared" si="14"/>
        <v>0</v>
      </c>
      <c r="P213" s="9"/>
    </row>
    <row r="214" spans="1:16">
      <c r="A214" s="12"/>
      <c r="B214" s="25">
        <v>348.72</v>
      </c>
      <c r="C214" s="20" t="s">
        <v>290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f t="shared" si="13"/>
        <v>0</v>
      </c>
      <c r="O214" s="47">
        <f t="shared" si="14"/>
        <v>0</v>
      </c>
      <c r="P214" s="9"/>
    </row>
    <row r="215" spans="1:16">
      <c r="A215" s="12"/>
      <c r="B215" s="25">
        <v>348.73</v>
      </c>
      <c r="C215" s="20" t="s">
        <v>291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f t="shared" si="13"/>
        <v>0</v>
      </c>
      <c r="O215" s="47">
        <f t="shared" si="14"/>
        <v>0</v>
      </c>
      <c r="P215" s="9"/>
    </row>
    <row r="216" spans="1:16">
      <c r="A216" s="12"/>
      <c r="B216" s="25">
        <v>348.74</v>
      </c>
      <c r="C216" s="20" t="s">
        <v>292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f t="shared" si="13"/>
        <v>0</v>
      </c>
      <c r="O216" s="47">
        <f t="shared" si="14"/>
        <v>0</v>
      </c>
      <c r="P216" s="9"/>
    </row>
    <row r="217" spans="1:16">
      <c r="A217" s="12"/>
      <c r="B217" s="25">
        <v>348.82</v>
      </c>
      <c r="C217" s="20" t="s">
        <v>293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f t="shared" si="12"/>
        <v>0</v>
      </c>
      <c r="O217" s="47">
        <f t="shared" si="14"/>
        <v>0</v>
      </c>
      <c r="P217" s="9"/>
    </row>
    <row r="218" spans="1:16">
      <c r="A218" s="12"/>
      <c r="B218" s="25">
        <v>348.85</v>
      </c>
      <c r="C218" s="20" t="s">
        <v>294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f t="shared" si="12"/>
        <v>0</v>
      </c>
      <c r="O218" s="47">
        <f t="shared" si="14"/>
        <v>0</v>
      </c>
      <c r="P218" s="9"/>
    </row>
    <row r="219" spans="1:16">
      <c r="A219" s="12"/>
      <c r="B219" s="25">
        <v>348.86</v>
      </c>
      <c r="C219" s="20" t="s">
        <v>295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f t="shared" si="12"/>
        <v>0</v>
      </c>
      <c r="O219" s="47">
        <f t="shared" si="14"/>
        <v>0</v>
      </c>
      <c r="P219" s="9"/>
    </row>
    <row r="220" spans="1:16">
      <c r="A220" s="12"/>
      <c r="B220" s="25">
        <v>348.87</v>
      </c>
      <c r="C220" s="20" t="s">
        <v>296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f t="shared" si="12"/>
        <v>0</v>
      </c>
      <c r="O220" s="47">
        <f t="shared" si="14"/>
        <v>0</v>
      </c>
      <c r="P220" s="9"/>
    </row>
    <row r="221" spans="1:16">
      <c r="A221" s="12"/>
      <c r="B221" s="25">
        <v>348.88</v>
      </c>
      <c r="C221" s="20" t="s">
        <v>297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f t="shared" si="12"/>
        <v>0</v>
      </c>
      <c r="O221" s="47">
        <f t="shared" si="14"/>
        <v>0</v>
      </c>
      <c r="P221" s="9"/>
    </row>
    <row r="222" spans="1:16">
      <c r="A222" s="12"/>
      <c r="B222" s="25">
        <v>348.92099999999999</v>
      </c>
      <c r="C222" s="20" t="s">
        <v>298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f t="shared" si="12"/>
        <v>0</v>
      </c>
      <c r="O222" s="47">
        <f t="shared" si="14"/>
        <v>0</v>
      </c>
      <c r="P222" s="9"/>
    </row>
    <row r="223" spans="1:16">
      <c r="A223" s="12"/>
      <c r="B223" s="25">
        <v>348.92200000000003</v>
      </c>
      <c r="C223" s="20" t="s">
        <v>299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f t="shared" si="12"/>
        <v>0</v>
      </c>
      <c r="O223" s="47">
        <f t="shared" si="14"/>
        <v>0</v>
      </c>
      <c r="P223" s="9"/>
    </row>
    <row r="224" spans="1:16">
      <c r="A224" s="12"/>
      <c r="B224" s="25">
        <v>348.923</v>
      </c>
      <c r="C224" s="20" t="s">
        <v>300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f t="shared" si="12"/>
        <v>0</v>
      </c>
      <c r="O224" s="47">
        <f t="shared" si="14"/>
        <v>0</v>
      </c>
      <c r="P224" s="9"/>
    </row>
    <row r="225" spans="1:16">
      <c r="A225" s="12"/>
      <c r="B225" s="25">
        <v>348.92399999999998</v>
      </c>
      <c r="C225" s="20" t="s">
        <v>301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f t="shared" si="12"/>
        <v>0</v>
      </c>
      <c r="O225" s="47">
        <f t="shared" si="14"/>
        <v>0</v>
      </c>
      <c r="P225" s="9"/>
    </row>
    <row r="226" spans="1:16">
      <c r="A226" s="12"/>
      <c r="B226" s="25">
        <v>348.93</v>
      </c>
      <c r="C226" s="20" t="s">
        <v>302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f t="shared" si="12"/>
        <v>0</v>
      </c>
      <c r="O226" s="47">
        <f t="shared" si="14"/>
        <v>0</v>
      </c>
      <c r="P226" s="9"/>
    </row>
    <row r="227" spans="1:16">
      <c r="A227" s="12"/>
      <c r="B227" s="25">
        <v>348.93099999999998</v>
      </c>
      <c r="C227" s="20" t="s">
        <v>303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f t="shared" si="12"/>
        <v>0</v>
      </c>
      <c r="O227" s="47">
        <f t="shared" si="14"/>
        <v>0</v>
      </c>
      <c r="P227" s="9"/>
    </row>
    <row r="228" spans="1:16">
      <c r="A228" s="12"/>
      <c r="B228" s="25">
        <v>348.93200000000002</v>
      </c>
      <c r="C228" s="20" t="s">
        <v>304</v>
      </c>
      <c r="D228" s="46">
        <v>0</v>
      </c>
      <c r="E228" s="46">
        <v>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f t="shared" si="12"/>
        <v>0</v>
      </c>
      <c r="O228" s="47">
        <f t="shared" si="14"/>
        <v>0</v>
      </c>
      <c r="P228" s="9"/>
    </row>
    <row r="229" spans="1:16">
      <c r="A229" s="12"/>
      <c r="B229" s="25">
        <v>348.93299999999999</v>
      </c>
      <c r="C229" s="20" t="s">
        <v>305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f t="shared" si="12"/>
        <v>0</v>
      </c>
      <c r="O229" s="47">
        <f t="shared" si="14"/>
        <v>0</v>
      </c>
      <c r="P229" s="9"/>
    </row>
    <row r="230" spans="1:16">
      <c r="A230" s="12"/>
      <c r="B230" s="25">
        <v>348.99</v>
      </c>
      <c r="C230" s="20" t="s">
        <v>306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f t="shared" si="12"/>
        <v>0</v>
      </c>
      <c r="O230" s="47">
        <f t="shared" si="14"/>
        <v>0</v>
      </c>
      <c r="P230" s="9"/>
    </row>
    <row r="231" spans="1:16">
      <c r="A231" s="12"/>
      <c r="B231" s="25">
        <v>349</v>
      </c>
      <c r="C231" s="20" t="s">
        <v>102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f t="shared" si="12"/>
        <v>0</v>
      </c>
      <c r="O231" s="47">
        <f t="shared" si="14"/>
        <v>0</v>
      </c>
      <c r="P231" s="9"/>
    </row>
    <row r="232" spans="1:16" ht="15.75">
      <c r="A232" s="29" t="s">
        <v>30</v>
      </c>
      <c r="B232" s="30"/>
      <c r="C232" s="31"/>
      <c r="D232" s="32">
        <f>SUM(D233:D249)</f>
        <v>0</v>
      </c>
      <c r="E232" s="32">
        <f t="shared" ref="E232:M232" si="15">SUM(E233:E249)</f>
        <v>0</v>
      </c>
      <c r="F232" s="32">
        <f t="shared" si="15"/>
        <v>0</v>
      </c>
      <c r="G232" s="32">
        <f t="shared" si="15"/>
        <v>0</v>
      </c>
      <c r="H232" s="32">
        <f t="shared" si="15"/>
        <v>0</v>
      </c>
      <c r="I232" s="32">
        <f t="shared" si="15"/>
        <v>0</v>
      </c>
      <c r="J232" s="32">
        <f t="shared" si="15"/>
        <v>0</v>
      </c>
      <c r="K232" s="32">
        <f t="shared" si="15"/>
        <v>0</v>
      </c>
      <c r="L232" s="32">
        <f t="shared" si="15"/>
        <v>0</v>
      </c>
      <c r="M232" s="32">
        <f t="shared" si="15"/>
        <v>0</v>
      </c>
      <c r="N232" s="32">
        <f>SUM(D232:M232)</f>
        <v>0</v>
      </c>
      <c r="O232" s="45">
        <f t="shared" si="14"/>
        <v>0</v>
      </c>
      <c r="P232" s="10"/>
    </row>
    <row r="233" spans="1:16">
      <c r="A233" s="13"/>
      <c r="B233" s="39">
        <v>351.1</v>
      </c>
      <c r="C233" s="21" t="s">
        <v>110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f>SUM(D233:M233)</f>
        <v>0</v>
      </c>
      <c r="O233" s="47">
        <f t="shared" si="14"/>
        <v>0</v>
      </c>
      <c r="P233" s="9"/>
    </row>
    <row r="234" spans="1:16">
      <c r="A234" s="13"/>
      <c r="B234" s="39">
        <v>351.2</v>
      </c>
      <c r="C234" s="21" t="s">
        <v>307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f t="shared" ref="N234:N249" si="16">SUM(D234:M234)</f>
        <v>0</v>
      </c>
      <c r="O234" s="47">
        <f t="shared" si="14"/>
        <v>0</v>
      </c>
      <c r="P234" s="9"/>
    </row>
    <row r="235" spans="1:16">
      <c r="A235" s="13"/>
      <c r="B235" s="39">
        <v>351.3</v>
      </c>
      <c r="C235" s="21" t="s">
        <v>308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f t="shared" si="16"/>
        <v>0</v>
      </c>
      <c r="O235" s="47">
        <f t="shared" si="14"/>
        <v>0</v>
      </c>
      <c r="P235" s="9"/>
    </row>
    <row r="236" spans="1:16">
      <c r="A236" s="13"/>
      <c r="B236" s="39">
        <v>351.4</v>
      </c>
      <c r="C236" s="21" t="s">
        <v>309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f t="shared" si="16"/>
        <v>0</v>
      </c>
      <c r="O236" s="47">
        <f t="shared" si="14"/>
        <v>0</v>
      </c>
      <c r="P236" s="9"/>
    </row>
    <row r="237" spans="1:16">
      <c r="A237" s="13"/>
      <c r="B237" s="39">
        <v>351.5</v>
      </c>
      <c r="C237" s="21" t="s">
        <v>37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f t="shared" si="16"/>
        <v>0</v>
      </c>
      <c r="O237" s="47">
        <f t="shared" si="14"/>
        <v>0</v>
      </c>
      <c r="P237" s="9"/>
    </row>
    <row r="238" spans="1:16">
      <c r="A238" s="13"/>
      <c r="B238" s="39">
        <v>351.6</v>
      </c>
      <c r="C238" s="21" t="s">
        <v>310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f t="shared" si="16"/>
        <v>0</v>
      </c>
      <c r="O238" s="47">
        <f t="shared" si="14"/>
        <v>0</v>
      </c>
      <c r="P238" s="9"/>
    </row>
    <row r="239" spans="1:16">
      <c r="A239" s="13"/>
      <c r="B239" s="39">
        <v>351.7</v>
      </c>
      <c r="C239" s="21" t="s">
        <v>311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f t="shared" si="16"/>
        <v>0</v>
      </c>
      <c r="O239" s="47">
        <f t="shared" si="14"/>
        <v>0</v>
      </c>
      <c r="P239" s="9"/>
    </row>
    <row r="240" spans="1:16">
      <c r="A240" s="13"/>
      <c r="B240" s="39">
        <v>351.8</v>
      </c>
      <c r="C240" s="21" t="s">
        <v>312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f t="shared" si="16"/>
        <v>0</v>
      </c>
      <c r="O240" s="47">
        <f t="shared" si="14"/>
        <v>0</v>
      </c>
      <c r="P240" s="9"/>
    </row>
    <row r="241" spans="1:16">
      <c r="A241" s="13"/>
      <c r="B241" s="39">
        <v>351.9</v>
      </c>
      <c r="C241" s="21" t="s">
        <v>313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f t="shared" si="16"/>
        <v>0</v>
      </c>
      <c r="O241" s="47">
        <f t="shared" si="14"/>
        <v>0</v>
      </c>
      <c r="P241" s="9"/>
    </row>
    <row r="242" spans="1:16">
      <c r="A242" s="13"/>
      <c r="B242" s="39">
        <v>352</v>
      </c>
      <c r="C242" s="21" t="s">
        <v>314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f t="shared" si="16"/>
        <v>0</v>
      </c>
      <c r="O242" s="47">
        <f t="shared" si="14"/>
        <v>0</v>
      </c>
      <c r="P242" s="9"/>
    </row>
    <row r="243" spans="1:16">
      <c r="A243" s="13"/>
      <c r="B243" s="39">
        <v>353</v>
      </c>
      <c r="C243" s="21" t="s">
        <v>315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f t="shared" si="16"/>
        <v>0</v>
      </c>
      <c r="O243" s="47">
        <f t="shared" si="14"/>
        <v>0</v>
      </c>
      <c r="P243" s="9"/>
    </row>
    <row r="244" spans="1:16">
      <c r="A244" s="13"/>
      <c r="B244" s="39">
        <v>354</v>
      </c>
      <c r="C244" s="21" t="s">
        <v>86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f t="shared" si="16"/>
        <v>0</v>
      </c>
      <c r="O244" s="47">
        <f t="shared" si="14"/>
        <v>0</v>
      </c>
      <c r="P244" s="9"/>
    </row>
    <row r="245" spans="1:16">
      <c r="A245" s="13"/>
      <c r="B245" s="39">
        <v>355</v>
      </c>
      <c r="C245" s="21" t="s">
        <v>316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f t="shared" si="16"/>
        <v>0</v>
      </c>
      <c r="O245" s="47">
        <f t="shared" si="14"/>
        <v>0</v>
      </c>
      <c r="P245" s="9"/>
    </row>
    <row r="246" spans="1:16">
      <c r="A246" s="13"/>
      <c r="B246" s="39">
        <v>356</v>
      </c>
      <c r="C246" s="21" t="s">
        <v>317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f t="shared" si="16"/>
        <v>0</v>
      </c>
      <c r="O246" s="47">
        <f t="shared" si="14"/>
        <v>0</v>
      </c>
      <c r="P246" s="9"/>
    </row>
    <row r="247" spans="1:16">
      <c r="A247" s="13"/>
      <c r="B247" s="39">
        <v>358.1</v>
      </c>
      <c r="C247" s="21" t="s">
        <v>318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f t="shared" si="16"/>
        <v>0</v>
      </c>
      <c r="O247" s="47">
        <f t="shared" si="14"/>
        <v>0</v>
      </c>
      <c r="P247" s="9"/>
    </row>
    <row r="248" spans="1:16">
      <c r="A248" s="13"/>
      <c r="B248" s="39">
        <v>358.2</v>
      </c>
      <c r="C248" s="21" t="s">
        <v>319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f t="shared" si="16"/>
        <v>0</v>
      </c>
      <c r="O248" s="47">
        <f t="shared" si="14"/>
        <v>0</v>
      </c>
      <c r="P248" s="9"/>
    </row>
    <row r="249" spans="1:16">
      <c r="A249" s="13"/>
      <c r="B249" s="39">
        <v>359</v>
      </c>
      <c r="C249" s="21" t="s">
        <v>56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f t="shared" si="16"/>
        <v>0</v>
      </c>
      <c r="O249" s="47">
        <f t="shared" si="14"/>
        <v>0</v>
      </c>
      <c r="P249" s="9"/>
    </row>
    <row r="250" spans="1:16" ht="15.75">
      <c r="A250" s="29" t="s">
        <v>2</v>
      </c>
      <c r="B250" s="30"/>
      <c r="C250" s="31"/>
      <c r="D250" s="32">
        <f>SUM(D251:D263)</f>
        <v>0</v>
      </c>
      <c r="E250" s="32">
        <f t="shared" ref="E250:M250" si="17">SUM(E251:E263)</f>
        <v>0</v>
      </c>
      <c r="F250" s="32">
        <f t="shared" si="17"/>
        <v>0</v>
      </c>
      <c r="G250" s="32">
        <f t="shared" si="17"/>
        <v>0</v>
      </c>
      <c r="H250" s="32">
        <f t="shared" si="17"/>
        <v>0</v>
      </c>
      <c r="I250" s="32">
        <f t="shared" si="17"/>
        <v>0</v>
      </c>
      <c r="J250" s="32">
        <f t="shared" si="17"/>
        <v>0</v>
      </c>
      <c r="K250" s="32">
        <f t="shared" si="17"/>
        <v>0</v>
      </c>
      <c r="L250" s="32">
        <f t="shared" si="17"/>
        <v>0</v>
      </c>
      <c r="M250" s="32">
        <f t="shared" si="17"/>
        <v>0</v>
      </c>
      <c r="N250" s="32">
        <f>SUM(D250:M250)</f>
        <v>0</v>
      </c>
      <c r="O250" s="45">
        <f t="shared" si="14"/>
        <v>0</v>
      </c>
      <c r="P250" s="10"/>
    </row>
    <row r="251" spans="1:16">
      <c r="A251" s="12"/>
      <c r="B251" s="25">
        <v>361.1</v>
      </c>
      <c r="C251" s="20" t="s">
        <v>38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f>SUM(D251:M251)</f>
        <v>0</v>
      </c>
      <c r="O251" s="47">
        <f t="shared" si="14"/>
        <v>0</v>
      </c>
      <c r="P251" s="9"/>
    </row>
    <row r="252" spans="1:16">
      <c r="A252" s="12"/>
      <c r="B252" s="25">
        <v>361.2</v>
      </c>
      <c r="C252" s="20" t="s">
        <v>87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f t="shared" ref="N252:N263" si="18">SUM(D252:M252)</f>
        <v>0</v>
      </c>
      <c r="O252" s="47">
        <f t="shared" si="14"/>
        <v>0</v>
      </c>
      <c r="P252" s="9"/>
    </row>
    <row r="253" spans="1:16">
      <c r="A253" s="12"/>
      <c r="B253" s="25">
        <v>361.3</v>
      </c>
      <c r="C253" s="20" t="s">
        <v>320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f t="shared" si="18"/>
        <v>0</v>
      </c>
      <c r="O253" s="47">
        <f t="shared" si="14"/>
        <v>0</v>
      </c>
      <c r="P253" s="9"/>
    </row>
    <row r="254" spans="1:16">
      <c r="A254" s="12"/>
      <c r="B254" s="25">
        <v>361.4</v>
      </c>
      <c r="C254" s="20" t="s">
        <v>321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f t="shared" si="18"/>
        <v>0</v>
      </c>
      <c r="O254" s="47">
        <f t="shared" si="14"/>
        <v>0</v>
      </c>
      <c r="P254" s="9"/>
    </row>
    <row r="255" spans="1:16">
      <c r="A255" s="12"/>
      <c r="B255" s="25">
        <v>362</v>
      </c>
      <c r="C255" s="20" t="s">
        <v>322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f t="shared" si="18"/>
        <v>0</v>
      </c>
      <c r="O255" s="47">
        <f t="shared" si="14"/>
        <v>0</v>
      </c>
      <c r="P255" s="9"/>
    </row>
    <row r="256" spans="1:16">
      <c r="A256" s="12"/>
      <c r="B256" s="25">
        <v>364</v>
      </c>
      <c r="C256" s="20" t="s">
        <v>323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f t="shared" si="18"/>
        <v>0</v>
      </c>
      <c r="O256" s="47">
        <f t="shared" si="14"/>
        <v>0</v>
      </c>
      <c r="P256" s="9"/>
    </row>
    <row r="257" spans="1:16">
      <c r="A257" s="12"/>
      <c r="B257" s="25">
        <v>365</v>
      </c>
      <c r="C257" s="20" t="s">
        <v>324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f t="shared" si="18"/>
        <v>0</v>
      </c>
      <c r="O257" s="47">
        <f t="shared" si="14"/>
        <v>0</v>
      </c>
      <c r="P257" s="9"/>
    </row>
    <row r="258" spans="1:16">
      <c r="A258" s="12"/>
      <c r="B258" s="25">
        <v>366</v>
      </c>
      <c r="C258" s="20" t="s">
        <v>103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f t="shared" si="18"/>
        <v>0</v>
      </c>
      <c r="O258" s="47">
        <f t="shared" si="14"/>
        <v>0</v>
      </c>
      <c r="P258" s="9"/>
    </row>
    <row r="259" spans="1:16">
      <c r="A259" s="12"/>
      <c r="B259" s="25">
        <v>368</v>
      </c>
      <c r="C259" s="20" t="s">
        <v>325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f t="shared" si="18"/>
        <v>0</v>
      </c>
      <c r="O259" s="47">
        <f t="shared" si="14"/>
        <v>0</v>
      </c>
      <c r="P259" s="9"/>
    </row>
    <row r="260" spans="1:16">
      <c r="A260" s="12"/>
      <c r="B260" s="25">
        <v>369.3</v>
      </c>
      <c r="C260" s="20" t="s">
        <v>326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f t="shared" si="18"/>
        <v>0</v>
      </c>
      <c r="O260" s="47">
        <f t="shared" si="14"/>
        <v>0</v>
      </c>
      <c r="P260" s="9"/>
    </row>
    <row r="261" spans="1:16">
      <c r="A261" s="12"/>
      <c r="B261" s="25">
        <v>369.4</v>
      </c>
      <c r="C261" s="20" t="s">
        <v>327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f t="shared" si="18"/>
        <v>0</v>
      </c>
      <c r="O261" s="47">
        <f t="shared" ref="O261:O284" si="19">(N261/O$286)</f>
        <v>0</v>
      </c>
      <c r="P261" s="9"/>
    </row>
    <row r="262" spans="1:16">
      <c r="A262" s="12"/>
      <c r="B262" s="25">
        <v>369.7</v>
      </c>
      <c r="C262" s="20" t="s">
        <v>328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f t="shared" si="18"/>
        <v>0</v>
      </c>
      <c r="O262" s="47">
        <f t="shared" si="19"/>
        <v>0</v>
      </c>
      <c r="P262" s="9"/>
    </row>
    <row r="263" spans="1:16">
      <c r="A263" s="12"/>
      <c r="B263" s="25">
        <v>369.9</v>
      </c>
      <c r="C263" s="20" t="s">
        <v>39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f t="shared" si="18"/>
        <v>0</v>
      </c>
      <c r="O263" s="47">
        <f t="shared" si="19"/>
        <v>0</v>
      </c>
      <c r="P263" s="9"/>
    </row>
    <row r="264" spans="1:16" ht="15.75">
      <c r="A264" s="29" t="s">
        <v>73</v>
      </c>
      <c r="B264" s="30"/>
      <c r="C264" s="31"/>
      <c r="D264" s="32">
        <f t="shared" ref="D264:M264" si="20">SUM(D265:D283)</f>
        <v>0</v>
      </c>
      <c r="E264" s="32">
        <f t="shared" si="20"/>
        <v>0</v>
      </c>
      <c r="F264" s="32">
        <f t="shared" si="20"/>
        <v>0</v>
      </c>
      <c r="G264" s="32">
        <f t="shared" si="20"/>
        <v>0</v>
      </c>
      <c r="H264" s="32">
        <f t="shared" si="20"/>
        <v>0</v>
      </c>
      <c r="I264" s="32">
        <f t="shared" si="20"/>
        <v>0</v>
      </c>
      <c r="J264" s="32">
        <f t="shared" si="20"/>
        <v>0</v>
      </c>
      <c r="K264" s="32">
        <f t="shared" si="20"/>
        <v>0</v>
      </c>
      <c r="L264" s="32">
        <f t="shared" si="20"/>
        <v>0</v>
      </c>
      <c r="M264" s="32">
        <f t="shared" si="20"/>
        <v>0</v>
      </c>
      <c r="N264" s="32">
        <f>SUM(D264:M264)</f>
        <v>0</v>
      </c>
      <c r="O264" s="45">
        <f t="shared" si="19"/>
        <v>0</v>
      </c>
      <c r="P264" s="9"/>
    </row>
    <row r="265" spans="1:16">
      <c r="A265" s="12"/>
      <c r="B265" s="25">
        <v>381</v>
      </c>
      <c r="C265" s="20" t="s">
        <v>74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f>SUM(D265:M265)</f>
        <v>0</v>
      </c>
      <c r="O265" s="47">
        <f t="shared" si="19"/>
        <v>0</v>
      </c>
      <c r="P265" s="9"/>
    </row>
    <row r="266" spans="1:16">
      <c r="A266" s="12"/>
      <c r="B266" s="25">
        <v>382</v>
      </c>
      <c r="C266" s="20" t="s">
        <v>329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f>SUM(D266:M266)</f>
        <v>0</v>
      </c>
      <c r="O266" s="47">
        <f t="shared" si="19"/>
        <v>0</v>
      </c>
      <c r="P266" s="9"/>
    </row>
    <row r="267" spans="1:16">
      <c r="A267" s="12"/>
      <c r="B267" s="25">
        <v>383</v>
      </c>
      <c r="C267" s="20" t="s">
        <v>330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f t="shared" ref="N267:N283" si="21">SUM(D267:M267)</f>
        <v>0</v>
      </c>
      <c r="O267" s="47">
        <f t="shared" si="19"/>
        <v>0</v>
      </c>
      <c r="P267" s="9"/>
    </row>
    <row r="268" spans="1:16">
      <c r="A268" s="12"/>
      <c r="B268" s="25">
        <v>384</v>
      </c>
      <c r="C268" s="20" t="s">
        <v>80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f t="shared" si="21"/>
        <v>0</v>
      </c>
      <c r="O268" s="47">
        <f t="shared" si="19"/>
        <v>0</v>
      </c>
      <c r="P268" s="9"/>
    </row>
    <row r="269" spans="1:16">
      <c r="A269" s="12"/>
      <c r="B269" s="25">
        <v>385</v>
      </c>
      <c r="C269" s="20" t="s">
        <v>331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f t="shared" si="21"/>
        <v>0</v>
      </c>
      <c r="O269" s="47">
        <f t="shared" si="19"/>
        <v>0</v>
      </c>
      <c r="P269" s="9"/>
    </row>
    <row r="270" spans="1:16">
      <c r="A270" s="12"/>
      <c r="B270" s="25">
        <v>387.2</v>
      </c>
      <c r="C270" s="20" t="s">
        <v>332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f>SUM(D270:M270)</f>
        <v>0</v>
      </c>
      <c r="O270" s="47">
        <f t="shared" si="19"/>
        <v>0</v>
      </c>
      <c r="P270" s="9"/>
    </row>
    <row r="271" spans="1:16">
      <c r="A271" s="12"/>
      <c r="B271" s="25">
        <v>388.1</v>
      </c>
      <c r="C271" s="20" t="s">
        <v>333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f t="shared" si="21"/>
        <v>0</v>
      </c>
      <c r="O271" s="47">
        <f t="shared" si="19"/>
        <v>0</v>
      </c>
      <c r="P271" s="9"/>
    </row>
    <row r="272" spans="1:16">
      <c r="A272" s="12"/>
      <c r="B272" s="25">
        <v>388.2</v>
      </c>
      <c r="C272" s="20" t="s">
        <v>334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f t="shared" si="21"/>
        <v>0</v>
      </c>
      <c r="O272" s="47">
        <f t="shared" si="19"/>
        <v>0</v>
      </c>
      <c r="P272" s="9"/>
    </row>
    <row r="273" spans="1:119">
      <c r="A273" s="12"/>
      <c r="B273" s="25">
        <v>389.1</v>
      </c>
      <c r="C273" s="20" t="s">
        <v>104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f t="shared" si="21"/>
        <v>0</v>
      </c>
      <c r="O273" s="47">
        <f t="shared" si="19"/>
        <v>0</v>
      </c>
      <c r="P273" s="9"/>
    </row>
    <row r="274" spans="1:119">
      <c r="A274" s="12"/>
      <c r="B274" s="25">
        <v>389.2</v>
      </c>
      <c r="C274" s="20" t="s">
        <v>335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f t="shared" si="21"/>
        <v>0</v>
      </c>
      <c r="O274" s="47">
        <f t="shared" si="19"/>
        <v>0</v>
      </c>
      <c r="P274" s="9"/>
    </row>
    <row r="275" spans="1:119">
      <c r="A275" s="12"/>
      <c r="B275" s="25">
        <v>389.3</v>
      </c>
      <c r="C275" s="20" t="s">
        <v>336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f t="shared" si="21"/>
        <v>0</v>
      </c>
      <c r="O275" s="47">
        <f t="shared" si="19"/>
        <v>0</v>
      </c>
      <c r="P275" s="9"/>
    </row>
    <row r="276" spans="1:119">
      <c r="A276" s="12"/>
      <c r="B276" s="25">
        <v>389.4</v>
      </c>
      <c r="C276" s="20" t="s">
        <v>337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f t="shared" si="21"/>
        <v>0</v>
      </c>
      <c r="O276" s="47">
        <f t="shared" si="19"/>
        <v>0</v>
      </c>
      <c r="P276" s="9"/>
    </row>
    <row r="277" spans="1:119">
      <c r="A277" s="12"/>
      <c r="B277" s="25">
        <v>389.5</v>
      </c>
      <c r="C277" s="20" t="s">
        <v>338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f t="shared" si="21"/>
        <v>0</v>
      </c>
      <c r="O277" s="47">
        <f t="shared" si="19"/>
        <v>0</v>
      </c>
      <c r="P277" s="9"/>
    </row>
    <row r="278" spans="1:119">
      <c r="A278" s="12"/>
      <c r="B278" s="25">
        <v>389.6</v>
      </c>
      <c r="C278" s="20" t="s">
        <v>339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f t="shared" si="21"/>
        <v>0</v>
      </c>
      <c r="O278" s="47">
        <f t="shared" si="19"/>
        <v>0</v>
      </c>
      <c r="P278" s="9"/>
    </row>
    <row r="279" spans="1:119">
      <c r="A279" s="12"/>
      <c r="B279" s="25">
        <v>389.7</v>
      </c>
      <c r="C279" s="20" t="s">
        <v>340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f t="shared" si="21"/>
        <v>0</v>
      </c>
      <c r="O279" s="47">
        <f t="shared" si="19"/>
        <v>0</v>
      </c>
      <c r="P279" s="9"/>
    </row>
    <row r="280" spans="1:119">
      <c r="A280" s="12"/>
      <c r="B280" s="25">
        <v>389.8</v>
      </c>
      <c r="C280" s="20" t="s">
        <v>341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f t="shared" si="21"/>
        <v>0</v>
      </c>
      <c r="O280" s="47">
        <f t="shared" si="19"/>
        <v>0</v>
      </c>
      <c r="P280" s="9"/>
    </row>
    <row r="281" spans="1:119">
      <c r="A281" s="12"/>
      <c r="B281" s="25">
        <v>389.9</v>
      </c>
      <c r="C281" s="20" t="s">
        <v>97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f t="shared" si="21"/>
        <v>0</v>
      </c>
      <c r="O281" s="47">
        <f t="shared" si="19"/>
        <v>0</v>
      </c>
      <c r="P281" s="9"/>
    </row>
    <row r="282" spans="1:119">
      <c r="A282" s="48"/>
      <c r="B282" s="49">
        <v>392</v>
      </c>
      <c r="C282" s="50" t="s">
        <v>342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f>SUM(D282:M282)</f>
        <v>0</v>
      </c>
      <c r="O282" s="47">
        <f t="shared" si="19"/>
        <v>0</v>
      </c>
      <c r="P282" s="9"/>
    </row>
    <row r="283" spans="1:119" ht="15.75" thickBot="1">
      <c r="A283" s="48"/>
      <c r="B283" s="49">
        <v>393</v>
      </c>
      <c r="C283" s="50" t="s">
        <v>343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f t="shared" si="21"/>
        <v>0</v>
      </c>
      <c r="O283" s="47">
        <f t="shared" si="19"/>
        <v>0</v>
      </c>
      <c r="P283" s="9"/>
    </row>
    <row r="284" spans="1:119" ht="16.5" thickBot="1">
      <c r="A284" s="14" t="s">
        <v>35</v>
      </c>
      <c r="B284" s="23"/>
      <c r="C284" s="22"/>
      <c r="D284" s="15">
        <f t="shared" ref="D284:M284" si="22">SUM(D5,D23,D51,D137,D232,D250,D264)</f>
        <v>0</v>
      </c>
      <c r="E284" s="15">
        <f t="shared" si="22"/>
        <v>0</v>
      </c>
      <c r="F284" s="15">
        <f t="shared" si="22"/>
        <v>0</v>
      </c>
      <c r="G284" s="15">
        <f t="shared" si="22"/>
        <v>0</v>
      </c>
      <c r="H284" s="15">
        <f t="shared" si="22"/>
        <v>0</v>
      </c>
      <c r="I284" s="15">
        <f t="shared" si="22"/>
        <v>0</v>
      </c>
      <c r="J284" s="15">
        <f t="shared" si="22"/>
        <v>0</v>
      </c>
      <c r="K284" s="15">
        <f t="shared" si="22"/>
        <v>0</v>
      </c>
      <c r="L284" s="15">
        <f t="shared" si="22"/>
        <v>0</v>
      </c>
      <c r="M284" s="15">
        <f t="shared" si="22"/>
        <v>0</v>
      </c>
      <c r="N284" s="15">
        <f>SUM(D284:M284)</f>
        <v>0</v>
      </c>
      <c r="O284" s="38">
        <f t="shared" si="19"/>
        <v>0</v>
      </c>
      <c r="P284" s="6"/>
      <c r="Q284" s="2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</row>
    <row r="285" spans="1:119">
      <c r="A285" s="16"/>
      <c r="B285" s="18"/>
      <c r="C285" s="18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9"/>
    </row>
    <row r="286" spans="1:119">
      <c r="A286" s="40"/>
      <c r="B286" s="41"/>
      <c r="C286" s="41"/>
      <c r="D286" s="42"/>
      <c r="E286" s="42"/>
      <c r="F286" s="42"/>
      <c r="G286" s="42"/>
      <c r="H286" s="42"/>
      <c r="I286" s="42"/>
      <c r="J286" s="42"/>
      <c r="K286" s="42"/>
      <c r="L286" s="118" t="s">
        <v>105</v>
      </c>
      <c r="M286" s="118"/>
      <c r="N286" s="118"/>
      <c r="O286" s="43">
        <v>1217</v>
      </c>
    </row>
    <row r="287" spans="1:119">
      <c r="A287" s="119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7"/>
    </row>
    <row r="288" spans="1:119" ht="15.75" customHeight="1" thickBot="1">
      <c r="A288" s="120" t="s">
        <v>50</v>
      </c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100"/>
    </row>
  </sheetData>
  <mergeCells count="10">
    <mergeCell ref="L286:N286"/>
    <mergeCell ref="A287:O287"/>
    <mergeCell ref="A288:O2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259111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259111</v>
      </c>
      <c r="O5" s="33">
        <f t="shared" ref="O5:O36" si="2">(N5/O$38)</f>
        <v>214.49586092715231</v>
      </c>
      <c r="P5" s="6"/>
    </row>
    <row r="6" spans="1:133">
      <c r="A6" s="12"/>
      <c r="B6" s="25">
        <v>311</v>
      </c>
      <c r="C6" s="20" t="s">
        <v>1</v>
      </c>
      <c r="D6" s="46">
        <v>140364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140364</v>
      </c>
      <c r="O6" s="47">
        <f t="shared" si="2"/>
        <v>116.19536423841059</v>
      </c>
      <c r="P6" s="9"/>
    </row>
    <row r="7" spans="1:133">
      <c r="A7" s="12"/>
      <c r="B7" s="25">
        <v>312.60000000000002</v>
      </c>
      <c r="C7" s="20" t="s">
        <v>9</v>
      </c>
      <c r="D7" s="46">
        <v>68594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68594</v>
      </c>
      <c r="O7" s="47">
        <f t="shared" si="2"/>
        <v>56.783112582781456</v>
      </c>
      <c r="P7" s="9"/>
    </row>
    <row r="8" spans="1:133">
      <c r="A8" s="12"/>
      <c r="B8" s="25">
        <v>314.10000000000002</v>
      </c>
      <c r="C8" s="20" t="s">
        <v>10</v>
      </c>
      <c r="D8" s="46">
        <v>28758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28758</v>
      </c>
      <c r="O8" s="47">
        <f t="shared" si="2"/>
        <v>23.806291390728475</v>
      </c>
      <c r="P8" s="9"/>
    </row>
    <row r="9" spans="1:133">
      <c r="A9" s="12"/>
      <c r="B9" s="25">
        <v>314.8</v>
      </c>
      <c r="C9" s="20" t="s">
        <v>52</v>
      </c>
      <c r="D9" s="46">
        <v>4031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4031</v>
      </c>
      <c r="O9" s="47">
        <f t="shared" si="2"/>
        <v>3.3369205298013247</v>
      </c>
      <c r="P9" s="9"/>
    </row>
    <row r="10" spans="1:133">
      <c r="A10" s="12"/>
      <c r="B10" s="25">
        <v>315</v>
      </c>
      <c r="C10" s="20" t="s">
        <v>65</v>
      </c>
      <c r="D10" s="46">
        <v>11814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11814</v>
      </c>
      <c r="O10" s="47">
        <f t="shared" si="2"/>
        <v>9.7798013245033104</v>
      </c>
      <c r="P10" s="9"/>
    </row>
    <row r="11" spans="1:133">
      <c r="A11" s="12"/>
      <c r="B11" s="25">
        <v>316</v>
      </c>
      <c r="C11" s="20" t="s">
        <v>66</v>
      </c>
      <c r="D11" s="46">
        <v>5550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5550</v>
      </c>
      <c r="O11" s="47">
        <f t="shared" si="2"/>
        <v>4.5943708609271523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61546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61546</v>
      </c>
      <c r="O12" s="45">
        <f t="shared" si="2"/>
        <v>50.948675496688743</v>
      </c>
      <c r="P12" s="10"/>
    </row>
    <row r="13" spans="1:133">
      <c r="A13" s="12"/>
      <c r="B13" s="25">
        <v>323.10000000000002</v>
      </c>
      <c r="C13" s="20" t="s">
        <v>15</v>
      </c>
      <c r="D13" s="46">
        <v>60546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60546</v>
      </c>
      <c r="O13" s="47">
        <f t="shared" si="2"/>
        <v>50.120860927152314</v>
      </c>
      <c r="P13" s="9"/>
    </row>
    <row r="14" spans="1:133">
      <c r="A14" s="12"/>
      <c r="B14" s="25">
        <v>329</v>
      </c>
      <c r="C14" s="20" t="s">
        <v>16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0.82781456953642385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SUM(D16:D23)</f>
        <v>740707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740707</v>
      </c>
      <c r="O15" s="45">
        <f t="shared" si="2"/>
        <v>613.16804635761594</v>
      </c>
      <c r="P15" s="10"/>
    </row>
    <row r="16" spans="1:133">
      <c r="A16" s="12"/>
      <c r="B16" s="25">
        <v>331.5</v>
      </c>
      <c r="C16" s="20" t="s">
        <v>90</v>
      </c>
      <c r="D16" s="46">
        <v>644786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644786</v>
      </c>
      <c r="O16" s="47">
        <f t="shared" si="2"/>
        <v>533.76324503311264</v>
      </c>
      <c r="P16" s="9"/>
    </row>
    <row r="17" spans="1:16">
      <c r="A17" s="12"/>
      <c r="B17" s="25">
        <v>335.12</v>
      </c>
      <c r="C17" s="20" t="s">
        <v>67</v>
      </c>
      <c r="D17" s="46">
        <v>53260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53260</v>
      </c>
      <c r="O17" s="47">
        <f t="shared" si="2"/>
        <v>44.089403973509931</v>
      </c>
      <c r="P17" s="9"/>
    </row>
    <row r="18" spans="1:16">
      <c r="A18" s="12"/>
      <c r="B18" s="25">
        <v>335.14</v>
      </c>
      <c r="C18" s="20" t="s">
        <v>68</v>
      </c>
      <c r="D18" s="46">
        <v>343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343</v>
      </c>
      <c r="O18" s="47">
        <f t="shared" si="2"/>
        <v>0.28394039735099336</v>
      </c>
      <c r="P18" s="9"/>
    </row>
    <row r="19" spans="1:16">
      <c r="A19" s="12"/>
      <c r="B19" s="25">
        <v>335.15</v>
      </c>
      <c r="C19" s="20" t="s">
        <v>69</v>
      </c>
      <c r="D19" s="46">
        <v>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98</v>
      </c>
      <c r="O19" s="47">
        <f t="shared" si="2"/>
        <v>8.1125827814569534E-2</v>
      </c>
      <c r="P19" s="9"/>
    </row>
    <row r="20" spans="1:16">
      <c r="A20" s="12"/>
      <c r="B20" s="25">
        <v>335.17</v>
      </c>
      <c r="C20" s="20" t="s">
        <v>84</v>
      </c>
      <c r="D20" s="46">
        <v>1200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1200</v>
      </c>
      <c r="O20" s="47">
        <f t="shared" si="2"/>
        <v>0.99337748344370858</v>
      </c>
      <c r="P20" s="9"/>
    </row>
    <row r="21" spans="1:16">
      <c r="A21" s="12"/>
      <c r="B21" s="25">
        <v>335.18</v>
      </c>
      <c r="C21" s="20" t="s">
        <v>70</v>
      </c>
      <c r="D21" s="46">
        <v>26236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26236</v>
      </c>
      <c r="O21" s="47">
        <f t="shared" si="2"/>
        <v>21.718543046357617</v>
      </c>
      <c r="P21" s="9"/>
    </row>
    <row r="22" spans="1:16">
      <c r="A22" s="12"/>
      <c r="B22" s="25">
        <v>335.49</v>
      </c>
      <c r="C22" s="20" t="s">
        <v>24</v>
      </c>
      <c r="D22" s="46">
        <v>14635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14635</v>
      </c>
      <c r="O22" s="47">
        <f t="shared" si="2"/>
        <v>12.115066225165563</v>
      </c>
      <c r="P22" s="9"/>
    </row>
    <row r="23" spans="1:16">
      <c r="A23" s="12"/>
      <c r="B23" s="25">
        <v>335.9</v>
      </c>
      <c r="C23" s="20" t="s">
        <v>54</v>
      </c>
      <c r="D23" s="46">
        <v>149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149</v>
      </c>
      <c r="O23" s="47">
        <f t="shared" si="2"/>
        <v>0.12334437086092716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SUM(D25:D27)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449808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ref="N24:N36" si="7">SUM(D24:M24)</f>
        <v>449808</v>
      </c>
      <c r="O24" s="45">
        <f t="shared" si="2"/>
        <v>372.35761589403972</v>
      </c>
      <c r="P24" s="10"/>
    </row>
    <row r="25" spans="1:16">
      <c r="A25" s="12"/>
      <c r="B25" s="25">
        <v>343.3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160560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160560</v>
      </c>
      <c r="O25" s="47">
        <f t="shared" si="2"/>
        <v>132.91390728476821</v>
      </c>
      <c r="P25" s="9"/>
    </row>
    <row r="26" spans="1:16">
      <c r="A26" s="12"/>
      <c r="B26" s="25">
        <v>343.4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161477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161477</v>
      </c>
      <c r="O26" s="47">
        <f t="shared" si="2"/>
        <v>133.6730132450331</v>
      </c>
      <c r="P26" s="9"/>
    </row>
    <row r="27" spans="1:16">
      <c r="A27" s="12"/>
      <c r="B27" s="25">
        <v>343.5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127771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127771</v>
      </c>
      <c r="O27" s="47">
        <f t="shared" si="2"/>
        <v>105.77069536423841</v>
      </c>
      <c r="P27" s="9"/>
    </row>
    <row r="28" spans="1:16" ht="15.75">
      <c r="A28" s="29" t="s">
        <v>30</v>
      </c>
      <c r="B28" s="30"/>
      <c r="C28" s="31"/>
      <c r="D28" s="32">
        <f t="shared" ref="D28:M28" si="8">SUM(D29:D29)</f>
        <v>1542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1542</v>
      </c>
      <c r="O28" s="45">
        <f t="shared" si="2"/>
        <v>1.2764900662251655</v>
      </c>
      <c r="P28" s="10"/>
    </row>
    <row r="29" spans="1:16">
      <c r="A29" s="13"/>
      <c r="B29" s="39">
        <v>351.5</v>
      </c>
      <c r="C29" s="21" t="s">
        <v>37</v>
      </c>
      <c r="D29" s="46">
        <v>1542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1542</v>
      </c>
      <c r="O29" s="47">
        <f t="shared" si="2"/>
        <v>1.2764900662251655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SUM(D31:D33)</f>
        <v>32114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284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7"/>
        <v>32398</v>
      </c>
      <c r="O30" s="45">
        <f t="shared" si="2"/>
        <v>26.819536423841061</v>
      </c>
      <c r="P30" s="10"/>
    </row>
    <row r="31" spans="1:16">
      <c r="A31" s="12"/>
      <c r="B31" s="25">
        <v>361.1</v>
      </c>
      <c r="C31" s="20" t="s">
        <v>38</v>
      </c>
      <c r="D31" s="46">
        <v>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71</v>
      </c>
      <c r="O31" s="47">
        <f t="shared" si="2"/>
        <v>5.8774834437086095E-2</v>
      </c>
      <c r="P31" s="9"/>
    </row>
    <row r="32" spans="1:16">
      <c r="A32" s="12"/>
      <c r="B32" s="25">
        <v>361.2</v>
      </c>
      <c r="C32" s="20" t="s">
        <v>87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284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284</v>
      </c>
      <c r="O32" s="47">
        <f t="shared" si="2"/>
        <v>0.23509933774834438</v>
      </c>
      <c r="P32" s="9"/>
    </row>
    <row r="33" spans="1:119">
      <c r="A33" s="12"/>
      <c r="B33" s="25">
        <v>369.9</v>
      </c>
      <c r="C33" s="20" t="s">
        <v>39</v>
      </c>
      <c r="D33" s="46">
        <v>32043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32043</v>
      </c>
      <c r="O33" s="47">
        <f t="shared" si="2"/>
        <v>26.525662251655628</v>
      </c>
      <c r="P33" s="9"/>
    </row>
    <row r="34" spans="1:119" ht="15.75">
      <c r="A34" s="29" t="s">
        <v>73</v>
      </c>
      <c r="B34" s="30"/>
      <c r="C34" s="31"/>
      <c r="D34" s="32">
        <f t="shared" ref="D34:M34" si="10">SUM(D35:D35)</f>
        <v>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754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7"/>
        <v>754</v>
      </c>
      <c r="O34" s="45">
        <f t="shared" si="2"/>
        <v>0.6241721854304636</v>
      </c>
      <c r="P34" s="9"/>
    </row>
    <row r="35" spans="1:119" ht="15.75" thickBot="1">
      <c r="A35" s="12"/>
      <c r="B35" s="25">
        <v>389.9</v>
      </c>
      <c r="C35" s="20" t="s">
        <v>97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754</v>
      </c>
      <c r="O35" s="47">
        <f t="shared" si="2"/>
        <v>0.6241721854304636</v>
      </c>
      <c r="P35" s="9"/>
    </row>
    <row r="36" spans="1:119" ht="16.5" thickBot="1">
      <c r="A36" s="14" t="s">
        <v>35</v>
      </c>
      <c r="B36" s="23"/>
      <c r="C36" s="22"/>
      <c r="D36" s="15">
        <f t="shared" ref="D36:M36" si="11">SUM(D5,D12,D15,D24,D28,D30,D34)</f>
        <v>1095020</v>
      </c>
      <c r="E36" s="15">
        <f t="shared" si="11"/>
        <v>0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450846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7"/>
        <v>1545866</v>
      </c>
      <c r="O36" s="38">
        <f t="shared" si="2"/>
        <v>1279.6903973509934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98</v>
      </c>
      <c r="M38" s="118"/>
      <c r="N38" s="118"/>
      <c r="O38" s="43">
        <v>1208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50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251751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251751</v>
      </c>
      <c r="O5" s="33">
        <f t="shared" ref="O5:O32" si="2">(N5/O$34)</f>
        <v>205.34339314845025</v>
      </c>
      <c r="P5" s="6"/>
    </row>
    <row r="6" spans="1:133">
      <c r="A6" s="12"/>
      <c r="B6" s="25">
        <v>311</v>
      </c>
      <c r="C6" s="20" t="s">
        <v>1</v>
      </c>
      <c r="D6" s="46">
        <v>133535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133535</v>
      </c>
      <c r="O6" s="47">
        <f t="shared" si="2"/>
        <v>108.91924959216966</v>
      </c>
      <c r="P6" s="9"/>
    </row>
    <row r="7" spans="1:133">
      <c r="A7" s="12"/>
      <c r="B7" s="25">
        <v>312.60000000000002</v>
      </c>
      <c r="C7" s="20" t="s">
        <v>9</v>
      </c>
      <c r="D7" s="46">
        <v>66535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66535</v>
      </c>
      <c r="O7" s="47">
        <f t="shared" si="2"/>
        <v>54.269983686786297</v>
      </c>
      <c r="P7" s="9"/>
    </row>
    <row r="8" spans="1:133">
      <c r="A8" s="12"/>
      <c r="B8" s="25">
        <v>314.10000000000002</v>
      </c>
      <c r="C8" s="20" t="s">
        <v>10</v>
      </c>
      <c r="D8" s="46">
        <v>32489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32489</v>
      </c>
      <c r="O8" s="47">
        <f t="shared" si="2"/>
        <v>26.5</v>
      </c>
      <c r="P8" s="9"/>
    </row>
    <row r="9" spans="1:133">
      <c r="A9" s="12"/>
      <c r="B9" s="25">
        <v>314.8</v>
      </c>
      <c r="C9" s="20" t="s">
        <v>52</v>
      </c>
      <c r="D9" s="46">
        <v>2808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2808</v>
      </c>
      <c r="O9" s="47">
        <f t="shared" si="2"/>
        <v>2.2903752039151715</v>
      </c>
      <c r="P9" s="9"/>
    </row>
    <row r="10" spans="1:133">
      <c r="A10" s="12"/>
      <c r="B10" s="25">
        <v>315</v>
      </c>
      <c r="C10" s="20" t="s">
        <v>65</v>
      </c>
      <c r="D10" s="46">
        <v>12234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12234</v>
      </c>
      <c r="O10" s="47">
        <f t="shared" si="2"/>
        <v>9.9787928221859712</v>
      </c>
      <c r="P10" s="9"/>
    </row>
    <row r="11" spans="1:133">
      <c r="A11" s="12"/>
      <c r="B11" s="25">
        <v>316</v>
      </c>
      <c r="C11" s="20" t="s">
        <v>66</v>
      </c>
      <c r="D11" s="46">
        <v>4150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4150</v>
      </c>
      <c r="O11" s="47">
        <f t="shared" si="2"/>
        <v>3.3849918433931485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53529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53529</v>
      </c>
      <c r="O12" s="45">
        <f t="shared" si="2"/>
        <v>43.661500815660688</v>
      </c>
      <c r="P12" s="10"/>
    </row>
    <row r="13" spans="1:133">
      <c r="A13" s="12"/>
      <c r="B13" s="25">
        <v>323.10000000000002</v>
      </c>
      <c r="C13" s="20" t="s">
        <v>15</v>
      </c>
      <c r="D13" s="46">
        <v>52629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52629</v>
      </c>
      <c r="O13" s="47">
        <f t="shared" si="2"/>
        <v>42.927406199021206</v>
      </c>
      <c r="P13" s="9"/>
    </row>
    <row r="14" spans="1:133">
      <c r="A14" s="12"/>
      <c r="B14" s="25">
        <v>329</v>
      </c>
      <c r="C14" s="20" t="s">
        <v>16</v>
      </c>
      <c r="D14" s="46">
        <v>900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900</v>
      </c>
      <c r="O14" s="47">
        <f t="shared" si="2"/>
        <v>0.73409461663947795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93373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93373</v>
      </c>
      <c r="O15" s="45">
        <f t="shared" si="2"/>
        <v>76.160685154975525</v>
      </c>
      <c r="P15" s="10"/>
    </row>
    <row r="16" spans="1:133">
      <c r="A16" s="12"/>
      <c r="B16" s="25">
        <v>335.12</v>
      </c>
      <c r="C16" s="20" t="s">
        <v>67</v>
      </c>
      <c r="D16" s="46">
        <v>49934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49934</v>
      </c>
      <c r="O16" s="47">
        <f t="shared" si="2"/>
        <v>40.729200652528547</v>
      </c>
      <c r="P16" s="9"/>
    </row>
    <row r="17" spans="1:119">
      <c r="A17" s="12"/>
      <c r="B17" s="25">
        <v>335.14</v>
      </c>
      <c r="C17" s="20" t="s">
        <v>68</v>
      </c>
      <c r="D17" s="46">
        <v>392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392</v>
      </c>
      <c r="O17" s="47">
        <f t="shared" si="2"/>
        <v>0.31973898858075039</v>
      </c>
      <c r="P17" s="9"/>
    </row>
    <row r="18" spans="1:119">
      <c r="A18" s="12"/>
      <c r="B18" s="25">
        <v>335.15</v>
      </c>
      <c r="C18" s="20" t="s">
        <v>69</v>
      </c>
      <c r="D18" s="46">
        <v>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56</v>
      </c>
      <c r="O18" s="47">
        <f t="shared" si="2"/>
        <v>4.5676998368678633E-2</v>
      </c>
      <c r="P18" s="9"/>
    </row>
    <row r="19" spans="1:119">
      <c r="A19" s="12"/>
      <c r="B19" s="25">
        <v>335.17</v>
      </c>
      <c r="C19" s="20" t="s">
        <v>84</v>
      </c>
      <c r="D19" s="46">
        <v>1200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1200</v>
      </c>
      <c r="O19" s="47">
        <f t="shared" si="2"/>
        <v>0.97879282218597063</v>
      </c>
      <c r="P19" s="9"/>
    </row>
    <row r="20" spans="1:119">
      <c r="A20" s="12"/>
      <c r="B20" s="25">
        <v>335.18</v>
      </c>
      <c r="C20" s="20" t="s">
        <v>70</v>
      </c>
      <c r="D20" s="46">
        <v>27433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27433</v>
      </c>
      <c r="O20" s="47">
        <f t="shared" si="2"/>
        <v>22.376019575856443</v>
      </c>
      <c r="P20" s="9"/>
    </row>
    <row r="21" spans="1:119">
      <c r="A21" s="12"/>
      <c r="B21" s="25">
        <v>335.49</v>
      </c>
      <c r="C21" s="20" t="s">
        <v>24</v>
      </c>
      <c r="D21" s="46">
        <v>14221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14221</v>
      </c>
      <c r="O21" s="47">
        <f t="shared" si="2"/>
        <v>11.599510603588907</v>
      </c>
      <c r="P21" s="9"/>
    </row>
    <row r="22" spans="1:119">
      <c r="A22" s="12"/>
      <c r="B22" s="25">
        <v>335.9</v>
      </c>
      <c r="C22" s="20" t="s">
        <v>54</v>
      </c>
      <c r="D22" s="46">
        <v>137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137</v>
      </c>
      <c r="O22" s="47">
        <f t="shared" si="2"/>
        <v>0.11174551386623165</v>
      </c>
      <c r="P22" s="9"/>
    </row>
    <row r="23" spans="1:119" ht="15.75">
      <c r="A23" s="29" t="s">
        <v>29</v>
      </c>
      <c r="B23" s="30"/>
      <c r="C23" s="31"/>
      <c r="D23" s="32">
        <f t="shared" ref="D23:M23" si="6">SUM(D24:D26)</f>
        <v>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427590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ref="N23:N32" si="7">SUM(D23:M23)</f>
        <v>427590</v>
      </c>
      <c r="O23" s="45">
        <f t="shared" si="2"/>
        <v>348.76835236541598</v>
      </c>
      <c r="P23" s="10"/>
    </row>
    <row r="24" spans="1:119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146863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146863</v>
      </c>
      <c r="O24" s="47">
        <f t="shared" si="2"/>
        <v>119.79037520391518</v>
      </c>
      <c r="P24" s="9"/>
    </row>
    <row r="25" spans="1:119">
      <c r="A25" s="12"/>
      <c r="B25" s="25">
        <v>343.4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156461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156461</v>
      </c>
      <c r="O25" s="47">
        <f t="shared" si="2"/>
        <v>127.61908646003262</v>
      </c>
      <c r="P25" s="9"/>
    </row>
    <row r="26" spans="1:119">
      <c r="A26" s="12"/>
      <c r="B26" s="25">
        <v>343.5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124266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124266</v>
      </c>
      <c r="O26" s="47">
        <f t="shared" si="2"/>
        <v>101.35889070146818</v>
      </c>
      <c r="P26" s="9"/>
    </row>
    <row r="27" spans="1:119" ht="15.75">
      <c r="A27" s="29" t="s">
        <v>30</v>
      </c>
      <c r="B27" s="30"/>
      <c r="C27" s="31"/>
      <c r="D27" s="32">
        <f t="shared" ref="D27:M27" si="8">SUM(D28:D28)</f>
        <v>1054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1054</v>
      </c>
      <c r="O27" s="45">
        <f t="shared" si="2"/>
        <v>0.85970636215334417</v>
      </c>
      <c r="P27" s="10"/>
    </row>
    <row r="28" spans="1:119">
      <c r="A28" s="13"/>
      <c r="B28" s="39">
        <v>351.5</v>
      </c>
      <c r="C28" s="21" t="s">
        <v>37</v>
      </c>
      <c r="D28" s="46">
        <v>1054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1054</v>
      </c>
      <c r="O28" s="47">
        <f t="shared" si="2"/>
        <v>0.85970636215334417</v>
      </c>
      <c r="P28" s="9"/>
    </row>
    <row r="29" spans="1:119" ht="15.75">
      <c r="A29" s="29" t="s">
        <v>2</v>
      </c>
      <c r="B29" s="30"/>
      <c r="C29" s="31"/>
      <c r="D29" s="32">
        <f t="shared" ref="D29:M29" si="9">SUM(D30:D31)</f>
        <v>5447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2125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7"/>
        <v>7572</v>
      </c>
      <c r="O29" s="45">
        <f t="shared" si="2"/>
        <v>6.1761827079934744</v>
      </c>
      <c r="P29" s="10"/>
    </row>
    <row r="30" spans="1:119">
      <c r="A30" s="12"/>
      <c r="B30" s="25">
        <v>361.1</v>
      </c>
      <c r="C30" s="20" t="s">
        <v>38</v>
      </c>
      <c r="D30" s="46">
        <v>66</v>
      </c>
      <c r="E30" s="46">
        <v>0</v>
      </c>
      <c r="F30" s="46">
        <v>0</v>
      </c>
      <c r="G30" s="46">
        <v>0</v>
      </c>
      <c r="H30" s="46">
        <v>0</v>
      </c>
      <c r="I30" s="46">
        <v>266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332</v>
      </c>
      <c r="O30" s="47">
        <f t="shared" si="2"/>
        <v>0.2707993474714519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5381</v>
      </c>
      <c r="E31" s="46">
        <v>0</v>
      </c>
      <c r="F31" s="46">
        <v>0</v>
      </c>
      <c r="G31" s="46">
        <v>0</v>
      </c>
      <c r="H31" s="46">
        <v>0</v>
      </c>
      <c r="I31" s="46">
        <v>1859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7240</v>
      </c>
      <c r="O31" s="47">
        <f t="shared" si="2"/>
        <v>5.9053833605220225</v>
      </c>
      <c r="P31" s="9"/>
    </row>
    <row r="32" spans="1:119" ht="16.5" thickBot="1">
      <c r="A32" s="14" t="s">
        <v>35</v>
      </c>
      <c r="B32" s="23"/>
      <c r="C32" s="22"/>
      <c r="D32" s="15">
        <f>SUM(D5,D12,D15,D23,D27,D29)</f>
        <v>405154</v>
      </c>
      <c r="E32" s="15">
        <f t="shared" ref="E32:M32" si="10">SUM(E5,E12,E15,E23,E27,E29)</f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429715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7"/>
        <v>834869</v>
      </c>
      <c r="O32" s="38">
        <f t="shared" si="2"/>
        <v>680.96982055464923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95</v>
      </c>
      <c r="M34" s="118"/>
      <c r="N34" s="118"/>
      <c r="O34" s="43">
        <v>1226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246932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246932</v>
      </c>
      <c r="O5" s="33">
        <f t="shared" ref="O5:O34" si="2">(N5/O$36)</f>
        <v>205.60532889258951</v>
      </c>
      <c r="P5" s="6"/>
    </row>
    <row r="6" spans="1:133">
      <c r="A6" s="12"/>
      <c r="B6" s="25">
        <v>311</v>
      </c>
      <c r="C6" s="20" t="s">
        <v>1</v>
      </c>
      <c r="D6" s="46">
        <v>127653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127653</v>
      </c>
      <c r="O6" s="47">
        <f t="shared" si="2"/>
        <v>106.28892589508743</v>
      </c>
      <c r="P6" s="9"/>
    </row>
    <row r="7" spans="1:133">
      <c r="A7" s="12"/>
      <c r="B7" s="25">
        <v>312.60000000000002</v>
      </c>
      <c r="C7" s="20" t="s">
        <v>9</v>
      </c>
      <c r="D7" s="46">
        <v>62895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62895</v>
      </c>
      <c r="O7" s="47">
        <f t="shared" si="2"/>
        <v>52.368859283930057</v>
      </c>
      <c r="P7" s="9"/>
    </row>
    <row r="8" spans="1:133">
      <c r="A8" s="12"/>
      <c r="B8" s="25">
        <v>314.10000000000002</v>
      </c>
      <c r="C8" s="20" t="s">
        <v>10</v>
      </c>
      <c r="D8" s="46">
        <v>35092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35092</v>
      </c>
      <c r="O8" s="47">
        <f t="shared" si="2"/>
        <v>29.218984179850125</v>
      </c>
      <c r="P8" s="9"/>
    </row>
    <row r="9" spans="1:133">
      <c r="A9" s="12"/>
      <c r="B9" s="25">
        <v>314.8</v>
      </c>
      <c r="C9" s="20" t="s">
        <v>52</v>
      </c>
      <c r="D9" s="46">
        <v>3046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3046</v>
      </c>
      <c r="O9" s="47">
        <f t="shared" si="2"/>
        <v>2.5362198168193171</v>
      </c>
      <c r="P9" s="9"/>
    </row>
    <row r="10" spans="1:133">
      <c r="A10" s="12"/>
      <c r="B10" s="25">
        <v>315</v>
      </c>
      <c r="C10" s="20" t="s">
        <v>65</v>
      </c>
      <c r="D10" s="46">
        <v>12826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12826</v>
      </c>
      <c r="O10" s="47">
        <f t="shared" si="2"/>
        <v>10.679433805162365</v>
      </c>
      <c r="P10" s="9"/>
    </row>
    <row r="11" spans="1:133">
      <c r="A11" s="12"/>
      <c r="B11" s="25">
        <v>316</v>
      </c>
      <c r="C11" s="20" t="s">
        <v>66</v>
      </c>
      <c r="D11" s="46">
        <v>5420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5420</v>
      </c>
      <c r="O11" s="47">
        <f t="shared" si="2"/>
        <v>4.5129059117402166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51880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51880</v>
      </c>
      <c r="O12" s="45">
        <f t="shared" si="2"/>
        <v>43.197335553705244</v>
      </c>
      <c r="P12" s="10"/>
    </row>
    <row r="13" spans="1:133">
      <c r="A13" s="12"/>
      <c r="B13" s="25">
        <v>323.10000000000002</v>
      </c>
      <c r="C13" s="20" t="s">
        <v>15</v>
      </c>
      <c r="D13" s="46">
        <v>51710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51710</v>
      </c>
      <c r="O13" s="47">
        <f t="shared" si="2"/>
        <v>43.055786844296421</v>
      </c>
      <c r="P13" s="9"/>
    </row>
    <row r="14" spans="1:133">
      <c r="A14" s="12"/>
      <c r="B14" s="25">
        <v>329</v>
      </c>
      <c r="C14" s="20" t="s">
        <v>16</v>
      </c>
      <c r="D14" s="46">
        <v>170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170</v>
      </c>
      <c r="O14" s="47">
        <f t="shared" si="2"/>
        <v>0.14154870940882597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98354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98354</v>
      </c>
      <c r="O15" s="45">
        <f t="shared" si="2"/>
        <v>81.893422148209822</v>
      </c>
      <c r="P15" s="10"/>
    </row>
    <row r="16" spans="1:133">
      <c r="A16" s="12"/>
      <c r="B16" s="25">
        <v>335.12</v>
      </c>
      <c r="C16" s="20" t="s">
        <v>67</v>
      </c>
      <c r="D16" s="46">
        <v>47197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47197</v>
      </c>
      <c r="O16" s="47">
        <f t="shared" si="2"/>
        <v>39.298084929225645</v>
      </c>
      <c r="P16" s="9"/>
    </row>
    <row r="17" spans="1:16">
      <c r="A17" s="12"/>
      <c r="B17" s="25">
        <v>335.14</v>
      </c>
      <c r="C17" s="20" t="s">
        <v>68</v>
      </c>
      <c r="D17" s="46">
        <v>343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343</v>
      </c>
      <c r="O17" s="47">
        <f t="shared" si="2"/>
        <v>0.28559533721898417</v>
      </c>
      <c r="P17" s="9"/>
    </row>
    <row r="18" spans="1:16">
      <c r="A18" s="12"/>
      <c r="B18" s="25">
        <v>335.15</v>
      </c>
      <c r="C18" s="20" t="s">
        <v>69</v>
      </c>
      <c r="D18" s="46">
        <v>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56</v>
      </c>
      <c r="O18" s="47">
        <f t="shared" si="2"/>
        <v>4.6627810158201499E-2</v>
      </c>
      <c r="P18" s="9"/>
    </row>
    <row r="19" spans="1:16">
      <c r="A19" s="12"/>
      <c r="B19" s="25">
        <v>335.17</v>
      </c>
      <c r="C19" s="20" t="s">
        <v>84</v>
      </c>
      <c r="D19" s="46">
        <v>1200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1200</v>
      </c>
      <c r="O19" s="47">
        <f t="shared" si="2"/>
        <v>0.99916736053288924</v>
      </c>
      <c r="P19" s="9"/>
    </row>
    <row r="20" spans="1:16">
      <c r="A20" s="12"/>
      <c r="B20" s="25">
        <v>335.18</v>
      </c>
      <c r="C20" s="20" t="s">
        <v>70</v>
      </c>
      <c r="D20" s="46">
        <v>26282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26282</v>
      </c>
      <c r="O20" s="47">
        <f t="shared" si="2"/>
        <v>21.883430474604495</v>
      </c>
      <c r="P20" s="9"/>
    </row>
    <row r="21" spans="1:16">
      <c r="A21" s="12"/>
      <c r="B21" s="25">
        <v>335.49</v>
      </c>
      <c r="C21" s="20" t="s">
        <v>24</v>
      </c>
      <c r="D21" s="46">
        <v>23082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23082</v>
      </c>
      <c r="O21" s="47">
        <f t="shared" si="2"/>
        <v>19.218984179850125</v>
      </c>
      <c r="P21" s="9"/>
    </row>
    <row r="22" spans="1:16">
      <c r="A22" s="12"/>
      <c r="B22" s="25">
        <v>335.9</v>
      </c>
      <c r="C22" s="20" t="s">
        <v>54</v>
      </c>
      <c r="D22" s="46">
        <v>194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194</v>
      </c>
      <c r="O22" s="47">
        <f t="shared" si="2"/>
        <v>0.16153205661948378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SUM(D24:D26)</f>
        <v>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432219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ref="N23:N34" si="7">SUM(D23:M23)</f>
        <v>432219</v>
      </c>
      <c r="O23" s="45">
        <f t="shared" si="2"/>
        <v>359.8825978351374</v>
      </c>
      <c r="P23" s="10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148791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148791</v>
      </c>
      <c r="O24" s="47">
        <f t="shared" si="2"/>
        <v>123.88925895087426</v>
      </c>
      <c r="P24" s="9"/>
    </row>
    <row r="25" spans="1:16">
      <c r="A25" s="12"/>
      <c r="B25" s="25">
        <v>343.4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158517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158517</v>
      </c>
      <c r="O25" s="47">
        <f t="shared" si="2"/>
        <v>131.98751040799334</v>
      </c>
      <c r="P25" s="9"/>
    </row>
    <row r="26" spans="1:16">
      <c r="A26" s="12"/>
      <c r="B26" s="25">
        <v>343.5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124911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124911</v>
      </c>
      <c r="O26" s="47">
        <f t="shared" si="2"/>
        <v>104.00582847626977</v>
      </c>
      <c r="P26" s="9"/>
    </row>
    <row r="27" spans="1:16" ht="15.75">
      <c r="A27" s="29" t="s">
        <v>30</v>
      </c>
      <c r="B27" s="30"/>
      <c r="C27" s="31"/>
      <c r="D27" s="32">
        <f t="shared" ref="D27:M27" si="8">SUM(D28:D28)</f>
        <v>602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602</v>
      </c>
      <c r="O27" s="45">
        <f t="shared" si="2"/>
        <v>0.50124895920066614</v>
      </c>
      <c r="P27" s="10"/>
    </row>
    <row r="28" spans="1:16">
      <c r="A28" s="13"/>
      <c r="B28" s="39">
        <v>351.5</v>
      </c>
      <c r="C28" s="21" t="s">
        <v>37</v>
      </c>
      <c r="D28" s="46">
        <v>602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602</v>
      </c>
      <c r="O28" s="47">
        <f t="shared" si="2"/>
        <v>0.50124895920066614</v>
      </c>
      <c r="P28" s="9"/>
    </row>
    <row r="29" spans="1:16" ht="15.75">
      <c r="A29" s="29" t="s">
        <v>2</v>
      </c>
      <c r="B29" s="30"/>
      <c r="C29" s="31"/>
      <c r="D29" s="32">
        <f t="shared" ref="D29:M29" si="9">SUM(D30:D31)</f>
        <v>5301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6376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7"/>
        <v>11677</v>
      </c>
      <c r="O29" s="45">
        <f t="shared" si="2"/>
        <v>9.7227310574521226</v>
      </c>
      <c r="P29" s="10"/>
    </row>
    <row r="30" spans="1:16">
      <c r="A30" s="12"/>
      <c r="B30" s="25">
        <v>361.1</v>
      </c>
      <c r="C30" s="20" t="s">
        <v>38</v>
      </c>
      <c r="D30" s="46">
        <v>206</v>
      </c>
      <c r="E30" s="46">
        <v>0</v>
      </c>
      <c r="F30" s="46">
        <v>0</v>
      </c>
      <c r="G30" s="46">
        <v>0</v>
      </c>
      <c r="H30" s="46">
        <v>0</v>
      </c>
      <c r="I30" s="46">
        <v>195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401</v>
      </c>
      <c r="O30" s="47">
        <f t="shared" si="2"/>
        <v>0.33388842631140714</v>
      </c>
      <c r="P30" s="9"/>
    </row>
    <row r="31" spans="1:16">
      <c r="A31" s="12"/>
      <c r="B31" s="25">
        <v>369.9</v>
      </c>
      <c r="C31" s="20" t="s">
        <v>39</v>
      </c>
      <c r="D31" s="46">
        <v>5095</v>
      </c>
      <c r="E31" s="46">
        <v>0</v>
      </c>
      <c r="F31" s="46">
        <v>0</v>
      </c>
      <c r="G31" s="46">
        <v>0</v>
      </c>
      <c r="H31" s="46">
        <v>0</v>
      </c>
      <c r="I31" s="46">
        <v>6181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11276</v>
      </c>
      <c r="O31" s="47">
        <f t="shared" si="2"/>
        <v>9.3888426311407169</v>
      </c>
      <c r="P31" s="9"/>
    </row>
    <row r="32" spans="1:16" ht="15.75">
      <c r="A32" s="29" t="s">
        <v>73</v>
      </c>
      <c r="B32" s="30"/>
      <c r="C32" s="31"/>
      <c r="D32" s="32">
        <f t="shared" ref="D32:M32" si="10">SUM(D33:D33)</f>
        <v>5290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5290</v>
      </c>
      <c r="O32" s="45">
        <f t="shared" si="2"/>
        <v>4.4046627810158201</v>
      </c>
      <c r="P32" s="9"/>
    </row>
    <row r="33" spans="1:119" ht="15.75" thickBot="1">
      <c r="A33" s="12"/>
      <c r="B33" s="25">
        <v>381</v>
      </c>
      <c r="C33" s="20" t="s">
        <v>74</v>
      </c>
      <c r="D33" s="46">
        <v>5290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5290</v>
      </c>
      <c r="O33" s="47">
        <f t="shared" si="2"/>
        <v>4.4046627810158201</v>
      </c>
      <c r="P33" s="9"/>
    </row>
    <row r="34" spans="1:119" ht="16.5" thickBot="1">
      <c r="A34" s="14" t="s">
        <v>35</v>
      </c>
      <c r="B34" s="23"/>
      <c r="C34" s="22"/>
      <c r="D34" s="15">
        <f t="shared" ref="D34:M34" si="11">SUM(D5,D12,D15,D23,D27,D29,D32)</f>
        <v>408359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438595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7"/>
        <v>846954</v>
      </c>
      <c r="O34" s="38">
        <f t="shared" si="2"/>
        <v>705.20732722731054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93</v>
      </c>
      <c r="M36" s="118"/>
      <c r="N36" s="118"/>
      <c r="O36" s="43">
        <v>1201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50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253203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253203</v>
      </c>
      <c r="O5" s="33">
        <f t="shared" ref="O5:O36" si="1">(N5/O$38)</f>
        <v>210.82681099084095</v>
      </c>
      <c r="P5" s="6"/>
    </row>
    <row r="6" spans="1:133">
      <c r="A6" s="12"/>
      <c r="B6" s="25">
        <v>311</v>
      </c>
      <c r="C6" s="20" t="s">
        <v>1</v>
      </c>
      <c r="D6" s="46">
        <v>125637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125637</v>
      </c>
      <c r="O6" s="47">
        <f t="shared" si="1"/>
        <v>104.61032472939218</v>
      </c>
      <c r="P6" s="9"/>
    </row>
    <row r="7" spans="1:133">
      <c r="A7" s="12"/>
      <c r="B7" s="25">
        <v>312.41000000000003</v>
      </c>
      <c r="C7" s="20" t="s">
        <v>83</v>
      </c>
      <c r="D7" s="46">
        <v>120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</v>
      </c>
      <c r="O7" s="47">
        <f t="shared" si="1"/>
        <v>9.9916736053288921E-2</v>
      </c>
      <c r="P7" s="9"/>
    </row>
    <row r="8" spans="1:133">
      <c r="A8" s="12"/>
      <c r="B8" s="25">
        <v>312.60000000000002</v>
      </c>
      <c r="C8" s="20" t="s">
        <v>9</v>
      </c>
      <c r="D8" s="46">
        <v>62666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62666</v>
      </c>
      <c r="O8" s="47">
        <f t="shared" si="1"/>
        <v>52.178184845961695</v>
      </c>
      <c r="P8" s="9"/>
    </row>
    <row r="9" spans="1:133">
      <c r="A9" s="12"/>
      <c r="B9" s="25">
        <v>314.10000000000002</v>
      </c>
      <c r="C9" s="20" t="s">
        <v>10</v>
      </c>
      <c r="D9" s="46">
        <v>35394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35394</v>
      </c>
      <c r="O9" s="47">
        <f t="shared" si="1"/>
        <v>29.470441298917567</v>
      </c>
      <c r="P9" s="9"/>
    </row>
    <row r="10" spans="1:133">
      <c r="A10" s="12"/>
      <c r="B10" s="25">
        <v>314.8</v>
      </c>
      <c r="C10" s="20" t="s">
        <v>52</v>
      </c>
      <c r="D10" s="46">
        <v>4255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4255</v>
      </c>
      <c r="O10" s="47">
        <f t="shared" si="1"/>
        <v>3.5428809325562032</v>
      </c>
      <c r="P10" s="9"/>
    </row>
    <row r="11" spans="1:133">
      <c r="A11" s="12"/>
      <c r="B11" s="25">
        <v>315</v>
      </c>
      <c r="C11" s="20" t="s">
        <v>65</v>
      </c>
      <c r="D11" s="46">
        <v>19281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19281</v>
      </c>
      <c r="O11" s="47">
        <f t="shared" si="1"/>
        <v>16.054121565362198</v>
      </c>
      <c r="P11" s="9"/>
    </row>
    <row r="12" spans="1:133">
      <c r="A12" s="12"/>
      <c r="B12" s="25">
        <v>316</v>
      </c>
      <c r="C12" s="20" t="s">
        <v>66</v>
      </c>
      <c r="D12" s="46">
        <v>5850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5850</v>
      </c>
      <c r="O12" s="47">
        <f t="shared" si="1"/>
        <v>4.8709408825978349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SUM(D14:D15)</f>
        <v>58097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58097</v>
      </c>
      <c r="O13" s="45">
        <f t="shared" si="1"/>
        <v>48.373855120732721</v>
      </c>
      <c r="P13" s="10"/>
    </row>
    <row r="14" spans="1:133">
      <c r="A14" s="12"/>
      <c r="B14" s="25">
        <v>323.10000000000002</v>
      </c>
      <c r="C14" s="20" t="s">
        <v>15</v>
      </c>
      <c r="D14" s="46">
        <v>56597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56597</v>
      </c>
      <c r="O14" s="47">
        <f t="shared" si="1"/>
        <v>47.124895920066614</v>
      </c>
      <c r="P14" s="9"/>
    </row>
    <row r="15" spans="1:133">
      <c r="A15" s="12"/>
      <c r="B15" s="25">
        <v>329</v>
      </c>
      <c r="C15" s="20" t="s">
        <v>16</v>
      </c>
      <c r="D15" s="46">
        <v>1500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1500</v>
      </c>
      <c r="O15" s="47">
        <f t="shared" si="1"/>
        <v>1.2489592006661117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SUM(D17:D24)</f>
        <v>153000</v>
      </c>
      <c r="E16" s="32">
        <f t="shared" si="4"/>
        <v>5000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158000</v>
      </c>
      <c r="O16" s="45">
        <f t="shared" si="1"/>
        <v>131.55703580349709</v>
      </c>
      <c r="P16" s="10"/>
    </row>
    <row r="17" spans="1:16">
      <c r="A17" s="12"/>
      <c r="B17" s="25">
        <v>331.5</v>
      </c>
      <c r="C17" s="20" t="s">
        <v>90</v>
      </c>
      <c r="D17" s="46">
        <v>0</v>
      </c>
      <c r="E17" s="46">
        <v>5000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5000</v>
      </c>
      <c r="O17" s="47">
        <f t="shared" si="1"/>
        <v>4.1631973355537051</v>
      </c>
      <c r="P17" s="9"/>
    </row>
    <row r="18" spans="1:16">
      <c r="A18" s="12"/>
      <c r="B18" s="25">
        <v>335.12</v>
      </c>
      <c r="C18" s="20" t="s">
        <v>67</v>
      </c>
      <c r="D18" s="46">
        <v>45780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45780</v>
      </c>
      <c r="O18" s="47">
        <f t="shared" si="1"/>
        <v>38.118234804329724</v>
      </c>
      <c r="P18" s="9"/>
    </row>
    <row r="19" spans="1:16">
      <c r="A19" s="12"/>
      <c r="B19" s="25">
        <v>335.14</v>
      </c>
      <c r="C19" s="20" t="s">
        <v>68</v>
      </c>
      <c r="D19" s="46">
        <v>358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358</v>
      </c>
      <c r="O19" s="47">
        <f t="shared" si="1"/>
        <v>0.29808492922564528</v>
      </c>
      <c r="P19" s="9"/>
    </row>
    <row r="20" spans="1:16">
      <c r="A20" s="12"/>
      <c r="B20" s="25">
        <v>335.15</v>
      </c>
      <c r="C20" s="20" t="s">
        <v>69</v>
      </c>
      <c r="D20" s="46">
        <v>251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251</v>
      </c>
      <c r="O20" s="47">
        <f t="shared" si="1"/>
        <v>0.20899250624479601</v>
      </c>
      <c r="P20" s="9"/>
    </row>
    <row r="21" spans="1:16">
      <c r="A21" s="12"/>
      <c r="B21" s="25">
        <v>335.17</v>
      </c>
      <c r="C21" s="20" t="s">
        <v>84</v>
      </c>
      <c r="D21" s="46">
        <v>1200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1200</v>
      </c>
      <c r="O21" s="47">
        <f t="shared" si="1"/>
        <v>0.99916736053288924</v>
      </c>
      <c r="P21" s="9"/>
    </row>
    <row r="22" spans="1:16">
      <c r="A22" s="12"/>
      <c r="B22" s="25">
        <v>335.18</v>
      </c>
      <c r="C22" s="20" t="s">
        <v>70</v>
      </c>
      <c r="D22" s="46">
        <v>26870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26870</v>
      </c>
      <c r="O22" s="47">
        <f t="shared" si="1"/>
        <v>22.373022481265611</v>
      </c>
      <c r="P22" s="9"/>
    </row>
    <row r="23" spans="1:16">
      <c r="A23" s="12"/>
      <c r="B23" s="25">
        <v>335.19</v>
      </c>
      <c r="C23" s="20" t="s">
        <v>71</v>
      </c>
      <c r="D23" s="46">
        <v>75000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75000</v>
      </c>
      <c r="O23" s="47">
        <f t="shared" si="1"/>
        <v>62.447960033305577</v>
      </c>
      <c r="P23" s="9"/>
    </row>
    <row r="24" spans="1:16">
      <c r="A24" s="12"/>
      <c r="B24" s="25">
        <v>335.49</v>
      </c>
      <c r="C24" s="20" t="s">
        <v>24</v>
      </c>
      <c r="D24" s="46">
        <v>3541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3541</v>
      </c>
      <c r="O24" s="47">
        <f t="shared" si="1"/>
        <v>2.948376353039134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SUM(D26:D28)</f>
        <v>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405566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ref="N25:N36" si="7">SUM(D25:M25)</f>
        <v>405566</v>
      </c>
      <c r="O25" s="45">
        <f t="shared" si="1"/>
        <v>337.69025811823479</v>
      </c>
      <c r="P25" s="10"/>
    </row>
    <row r="26" spans="1:16">
      <c r="A26" s="12"/>
      <c r="B26" s="25">
        <v>343.3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133129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133129</v>
      </c>
      <c r="O26" s="47">
        <f t="shared" si="1"/>
        <v>110.84845961698585</v>
      </c>
      <c r="P26" s="9"/>
    </row>
    <row r="27" spans="1:16">
      <c r="A27" s="12"/>
      <c r="B27" s="25">
        <v>343.4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156541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156541</v>
      </c>
      <c r="O27" s="47">
        <f t="shared" si="1"/>
        <v>130.34221482098252</v>
      </c>
      <c r="P27" s="9"/>
    </row>
    <row r="28" spans="1:16">
      <c r="A28" s="12"/>
      <c r="B28" s="25">
        <v>343.5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115896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115896</v>
      </c>
      <c r="O28" s="47">
        <f t="shared" si="1"/>
        <v>96.49958368026644</v>
      </c>
      <c r="P28" s="9"/>
    </row>
    <row r="29" spans="1:16" ht="15.75">
      <c r="A29" s="29" t="s">
        <v>30</v>
      </c>
      <c r="B29" s="30"/>
      <c r="C29" s="31"/>
      <c r="D29" s="32">
        <f t="shared" ref="D29:M29" si="8">SUM(D30:D30)</f>
        <v>2035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2035</v>
      </c>
      <c r="O29" s="45">
        <f t="shared" si="1"/>
        <v>1.694421315570358</v>
      </c>
      <c r="P29" s="10"/>
    </row>
    <row r="30" spans="1:16">
      <c r="A30" s="13"/>
      <c r="B30" s="39">
        <v>351.5</v>
      </c>
      <c r="C30" s="21" t="s">
        <v>37</v>
      </c>
      <c r="D30" s="46">
        <v>2035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2035</v>
      </c>
      <c r="O30" s="47">
        <f t="shared" si="1"/>
        <v>1.694421315570358</v>
      </c>
      <c r="P30" s="9"/>
    </row>
    <row r="31" spans="1:16" ht="15.75">
      <c r="A31" s="29" t="s">
        <v>2</v>
      </c>
      <c r="B31" s="30"/>
      <c r="C31" s="31"/>
      <c r="D31" s="32">
        <f t="shared" ref="D31:M31" si="9">SUM(D32:D33)</f>
        <v>16382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3859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7"/>
        <v>20241</v>
      </c>
      <c r="O31" s="45">
        <f t="shared" si="1"/>
        <v>16.853455453788509</v>
      </c>
      <c r="P31" s="10"/>
    </row>
    <row r="32" spans="1:16">
      <c r="A32" s="12"/>
      <c r="B32" s="25">
        <v>361.1</v>
      </c>
      <c r="C32" s="20" t="s">
        <v>38</v>
      </c>
      <c r="D32" s="46">
        <v>199</v>
      </c>
      <c r="E32" s="46">
        <v>0</v>
      </c>
      <c r="F32" s="46">
        <v>0</v>
      </c>
      <c r="G32" s="46">
        <v>0</v>
      </c>
      <c r="H32" s="46">
        <v>0</v>
      </c>
      <c r="I32" s="46">
        <v>313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512</v>
      </c>
      <c r="O32" s="47">
        <f t="shared" si="1"/>
        <v>0.42631140716069943</v>
      </c>
      <c r="P32" s="9"/>
    </row>
    <row r="33" spans="1:119">
      <c r="A33" s="12"/>
      <c r="B33" s="25">
        <v>369.9</v>
      </c>
      <c r="C33" s="20" t="s">
        <v>39</v>
      </c>
      <c r="D33" s="46">
        <v>16183</v>
      </c>
      <c r="E33" s="46">
        <v>0</v>
      </c>
      <c r="F33" s="46">
        <v>0</v>
      </c>
      <c r="G33" s="46">
        <v>0</v>
      </c>
      <c r="H33" s="46">
        <v>0</v>
      </c>
      <c r="I33" s="46">
        <v>3546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19729</v>
      </c>
      <c r="O33" s="47">
        <f t="shared" si="1"/>
        <v>16.427144046627809</v>
      </c>
      <c r="P33" s="9"/>
    </row>
    <row r="34" spans="1:119" ht="15.75">
      <c r="A34" s="29" t="s">
        <v>73</v>
      </c>
      <c r="B34" s="30"/>
      <c r="C34" s="31"/>
      <c r="D34" s="32">
        <f t="shared" ref="D34:M34" si="10">SUM(D35:D35)</f>
        <v>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5466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7"/>
        <v>5466</v>
      </c>
      <c r="O34" s="45">
        <f t="shared" si="1"/>
        <v>4.5512073272273108</v>
      </c>
      <c r="P34" s="9"/>
    </row>
    <row r="35" spans="1:119" ht="15.75" thickBot="1">
      <c r="A35" s="12"/>
      <c r="B35" s="25">
        <v>381</v>
      </c>
      <c r="C35" s="20" t="s">
        <v>74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5466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5466</v>
      </c>
      <c r="O35" s="47">
        <f t="shared" si="1"/>
        <v>4.5512073272273108</v>
      </c>
      <c r="P35" s="9"/>
    </row>
    <row r="36" spans="1:119" ht="16.5" thickBot="1">
      <c r="A36" s="14" t="s">
        <v>35</v>
      </c>
      <c r="B36" s="23"/>
      <c r="C36" s="22"/>
      <c r="D36" s="15">
        <f t="shared" ref="D36:M36" si="11">SUM(D5,D13,D16,D25,D29,D31,D34)</f>
        <v>482717</v>
      </c>
      <c r="E36" s="15">
        <f t="shared" si="11"/>
        <v>5000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414891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7"/>
        <v>902608</v>
      </c>
      <c r="O36" s="38">
        <f t="shared" si="1"/>
        <v>751.54704412989179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91</v>
      </c>
      <c r="M38" s="118"/>
      <c r="N38" s="118"/>
      <c r="O38" s="43">
        <v>1201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50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251669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251669</v>
      </c>
      <c r="O5" s="33">
        <f t="shared" ref="O5:O33" si="1">(N5/O$35)</f>
        <v>209.89908256880733</v>
      </c>
      <c r="P5" s="6"/>
    </row>
    <row r="6" spans="1:133">
      <c r="A6" s="12"/>
      <c r="B6" s="25">
        <v>311</v>
      </c>
      <c r="C6" s="20" t="s">
        <v>1</v>
      </c>
      <c r="D6" s="46">
        <v>128414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128414</v>
      </c>
      <c r="O6" s="47">
        <f t="shared" si="1"/>
        <v>107.10091743119266</v>
      </c>
      <c r="P6" s="9"/>
    </row>
    <row r="7" spans="1:133">
      <c r="A7" s="12"/>
      <c r="B7" s="25">
        <v>312.41000000000003</v>
      </c>
      <c r="C7" s="20" t="s">
        <v>83</v>
      </c>
      <c r="D7" s="46">
        <v>136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136</v>
      </c>
      <c r="O7" s="47">
        <f t="shared" si="1"/>
        <v>0.1134278565471226</v>
      </c>
      <c r="P7" s="9"/>
    </row>
    <row r="8" spans="1:133">
      <c r="A8" s="12"/>
      <c r="B8" s="25">
        <v>312.60000000000002</v>
      </c>
      <c r="C8" s="20" t="s">
        <v>9</v>
      </c>
      <c r="D8" s="46">
        <v>56865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56865</v>
      </c>
      <c r="O8" s="47">
        <f t="shared" si="1"/>
        <v>47.427022518765639</v>
      </c>
      <c r="P8" s="9"/>
    </row>
    <row r="9" spans="1:133">
      <c r="A9" s="12"/>
      <c r="B9" s="25">
        <v>314.10000000000002</v>
      </c>
      <c r="C9" s="20" t="s">
        <v>10</v>
      </c>
      <c r="D9" s="46">
        <v>36045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36045</v>
      </c>
      <c r="O9" s="47">
        <f t="shared" si="1"/>
        <v>30.06255212677231</v>
      </c>
      <c r="P9" s="9"/>
    </row>
    <row r="10" spans="1:133">
      <c r="A10" s="12"/>
      <c r="B10" s="25">
        <v>314.8</v>
      </c>
      <c r="C10" s="20" t="s">
        <v>52</v>
      </c>
      <c r="D10" s="46">
        <v>4599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4599</v>
      </c>
      <c r="O10" s="47">
        <f t="shared" si="1"/>
        <v>3.8356964136780651</v>
      </c>
      <c r="P10" s="9"/>
    </row>
    <row r="11" spans="1:133">
      <c r="A11" s="12"/>
      <c r="B11" s="25">
        <v>315</v>
      </c>
      <c r="C11" s="20" t="s">
        <v>65</v>
      </c>
      <c r="D11" s="46">
        <v>21410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21410</v>
      </c>
      <c r="O11" s="47">
        <f t="shared" si="1"/>
        <v>17.856547122602169</v>
      </c>
      <c r="P11" s="9"/>
    </row>
    <row r="12" spans="1:133">
      <c r="A12" s="12"/>
      <c r="B12" s="25">
        <v>316</v>
      </c>
      <c r="C12" s="20" t="s">
        <v>66</v>
      </c>
      <c r="D12" s="46">
        <v>4200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4200</v>
      </c>
      <c r="O12" s="47">
        <f t="shared" si="1"/>
        <v>3.5029190992493744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SUM(D14:D14)</f>
        <v>49980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49980</v>
      </c>
      <c r="O13" s="45">
        <f t="shared" si="1"/>
        <v>41.684737281067555</v>
      </c>
      <c r="P13" s="10"/>
    </row>
    <row r="14" spans="1:133">
      <c r="A14" s="12"/>
      <c r="B14" s="25">
        <v>323.10000000000002</v>
      </c>
      <c r="C14" s="20" t="s">
        <v>15</v>
      </c>
      <c r="D14" s="46">
        <v>49980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49980</v>
      </c>
      <c r="O14" s="47">
        <f t="shared" si="1"/>
        <v>41.684737281067555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80370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>SUM(D15:M15)</f>
        <v>80370</v>
      </c>
      <c r="O15" s="45">
        <f t="shared" si="1"/>
        <v>67.030859049207677</v>
      </c>
      <c r="P15" s="10"/>
    </row>
    <row r="16" spans="1:133">
      <c r="A16" s="12"/>
      <c r="B16" s="25">
        <v>335.12</v>
      </c>
      <c r="C16" s="20" t="s">
        <v>67</v>
      </c>
      <c r="D16" s="46">
        <v>42870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42870</v>
      </c>
      <c r="O16" s="47">
        <f t="shared" si="1"/>
        <v>35.754795663052541</v>
      </c>
      <c r="P16" s="9"/>
    </row>
    <row r="17" spans="1:16">
      <c r="A17" s="12"/>
      <c r="B17" s="25">
        <v>335.14</v>
      </c>
      <c r="C17" s="20" t="s">
        <v>68</v>
      </c>
      <c r="D17" s="46">
        <v>415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415</v>
      </c>
      <c r="O17" s="47">
        <f t="shared" si="1"/>
        <v>0.34612176814011675</v>
      </c>
      <c r="P17" s="9"/>
    </row>
    <row r="18" spans="1:16">
      <c r="A18" s="12"/>
      <c r="B18" s="25">
        <v>335.15</v>
      </c>
      <c r="C18" s="20" t="s">
        <v>69</v>
      </c>
      <c r="D18" s="46">
        <v>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35</v>
      </c>
      <c r="O18" s="47">
        <f t="shared" si="1"/>
        <v>2.9190992493744787E-2</v>
      </c>
      <c r="P18" s="9"/>
    </row>
    <row r="19" spans="1:16">
      <c r="A19" s="12"/>
      <c r="B19" s="25">
        <v>335.17</v>
      </c>
      <c r="C19" s="20" t="s">
        <v>84</v>
      </c>
      <c r="D19" s="46">
        <v>1200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1200</v>
      </c>
      <c r="O19" s="47">
        <f t="shared" si="1"/>
        <v>1.0008340283569641</v>
      </c>
      <c r="P19" s="9"/>
    </row>
    <row r="20" spans="1:16">
      <c r="A20" s="12"/>
      <c r="B20" s="25">
        <v>335.18</v>
      </c>
      <c r="C20" s="20" t="s">
        <v>70</v>
      </c>
      <c r="D20" s="46">
        <v>23981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23981</v>
      </c>
      <c r="O20" s="47">
        <f t="shared" si="1"/>
        <v>20.000834028356966</v>
      </c>
      <c r="P20" s="9"/>
    </row>
    <row r="21" spans="1:16">
      <c r="A21" s="12"/>
      <c r="B21" s="25">
        <v>335.49</v>
      </c>
      <c r="C21" s="20" t="s">
        <v>24</v>
      </c>
      <c r="D21" s="46">
        <v>11869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11869</v>
      </c>
      <c r="O21" s="47">
        <f t="shared" si="1"/>
        <v>9.8990825688073389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SUM(D23:D26)</f>
        <v>2300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404214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3" si="7">SUM(D22:M22)</f>
        <v>406514</v>
      </c>
      <c r="O22" s="45">
        <f t="shared" si="1"/>
        <v>339.04420350291912</v>
      </c>
      <c r="P22" s="10"/>
    </row>
    <row r="23" spans="1:16">
      <c r="A23" s="12"/>
      <c r="B23" s="25">
        <v>342.5</v>
      </c>
      <c r="C23" s="20" t="s">
        <v>85</v>
      </c>
      <c r="D23" s="46">
        <v>2300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2300</v>
      </c>
      <c r="O23" s="47">
        <f t="shared" si="1"/>
        <v>1.9182652210175146</v>
      </c>
      <c r="P23" s="9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131702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131702</v>
      </c>
      <c r="O24" s="47">
        <f t="shared" si="1"/>
        <v>109.84320266889074</v>
      </c>
      <c r="P24" s="9"/>
    </row>
    <row r="25" spans="1:16">
      <c r="A25" s="12"/>
      <c r="B25" s="25">
        <v>343.4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154858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154858</v>
      </c>
      <c r="O25" s="47">
        <f t="shared" si="1"/>
        <v>129.1559633027523</v>
      </c>
      <c r="P25" s="9"/>
    </row>
    <row r="26" spans="1:16">
      <c r="A26" s="12"/>
      <c r="B26" s="25">
        <v>343.5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117654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117654</v>
      </c>
      <c r="O26" s="47">
        <f t="shared" si="1"/>
        <v>98.126772310258545</v>
      </c>
      <c r="P26" s="9"/>
    </row>
    <row r="27" spans="1:16" ht="15.75">
      <c r="A27" s="29" t="s">
        <v>30</v>
      </c>
      <c r="B27" s="30"/>
      <c r="C27" s="31"/>
      <c r="D27" s="32">
        <f t="shared" ref="D27:M27" si="8">SUM(D28:D28)</f>
        <v>2718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2718</v>
      </c>
      <c r="O27" s="45">
        <f t="shared" si="1"/>
        <v>2.2668890742285237</v>
      </c>
      <c r="P27" s="10"/>
    </row>
    <row r="28" spans="1:16">
      <c r="A28" s="13"/>
      <c r="B28" s="39">
        <v>354</v>
      </c>
      <c r="C28" s="21" t="s">
        <v>86</v>
      </c>
      <c r="D28" s="46">
        <v>2718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2718</v>
      </c>
      <c r="O28" s="47">
        <f t="shared" si="1"/>
        <v>2.2668890742285237</v>
      </c>
      <c r="P28" s="9"/>
    </row>
    <row r="29" spans="1:16" ht="15.75">
      <c r="A29" s="29" t="s">
        <v>2</v>
      </c>
      <c r="B29" s="30"/>
      <c r="C29" s="31"/>
      <c r="D29" s="32">
        <f t="shared" ref="D29:M29" si="9">SUM(D30:D32)</f>
        <v>24247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8391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7"/>
        <v>32638</v>
      </c>
      <c r="O29" s="45">
        <f t="shared" si="1"/>
        <v>27.221017514595495</v>
      </c>
      <c r="P29" s="10"/>
    </row>
    <row r="30" spans="1:16">
      <c r="A30" s="12"/>
      <c r="B30" s="25">
        <v>361.1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</v>
      </c>
      <c r="O30" s="47">
        <f t="shared" si="1"/>
        <v>2.1684737281067557E-2</v>
      </c>
      <c r="P30" s="9"/>
    </row>
    <row r="31" spans="1:16">
      <c r="A31" s="12"/>
      <c r="B31" s="25">
        <v>361.2</v>
      </c>
      <c r="C31" s="20" t="s">
        <v>87</v>
      </c>
      <c r="D31" s="46">
        <v>141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141</v>
      </c>
      <c r="O31" s="47">
        <f t="shared" si="1"/>
        <v>0.11759799833194329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24106</v>
      </c>
      <c r="E32" s="46">
        <v>0</v>
      </c>
      <c r="F32" s="46">
        <v>0</v>
      </c>
      <c r="G32" s="46">
        <v>0</v>
      </c>
      <c r="H32" s="46">
        <v>0</v>
      </c>
      <c r="I32" s="46">
        <v>8365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32471</v>
      </c>
      <c r="O32" s="47">
        <f t="shared" si="1"/>
        <v>27.081734778982486</v>
      </c>
      <c r="P32" s="9"/>
    </row>
    <row r="33" spans="1:119" ht="16.5" thickBot="1">
      <c r="A33" s="14" t="s">
        <v>35</v>
      </c>
      <c r="B33" s="23"/>
      <c r="C33" s="22"/>
      <c r="D33" s="15">
        <f>SUM(D5,D13,D15,D22,D27,D29)</f>
        <v>411284</v>
      </c>
      <c r="E33" s="15">
        <f t="shared" ref="E33:M33" si="10">SUM(E5,E13,E15,E22,E27,E29)</f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412605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7"/>
        <v>823889</v>
      </c>
      <c r="O33" s="38">
        <f t="shared" si="1"/>
        <v>687.14678899082571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88</v>
      </c>
      <c r="M35" s="118"/>
      <c r="N35" s="118"/>
      <c r="O35" s="43">
        <v>1199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204772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204772</v>
      </c>
      <c r="O5" s="33">
        <f t="shared" ref="O5:O33" si="2">(N5/O$35)</f>
        <v>168.39802631578948</v>
      </c>
      <c r="P5" s="6"/>
    </row>
    <row r="6" spans="1:133">
      <c r="A6" s="12"/>
      <c r="B6" s="25">
        <v>311</v>
      </c>
      <c r="C6" s="20" t="s">
        <v>1</v>
      </c>
      <c r="D6" s="46">
        <v>134476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134476</v>
      </c>
      <c r="O6" s="47">
        <f t="shared" si="2"/>
        <v>110.58881578947368</v>
      </c>
      <c r="P6" s="9"/>
    </row>
    <row r="7" spans="1:133">
      <c r="A7" s="12"/>
      <c r="B7" s="25">
        <v>312.10000000000002</v>
      </c>
      <c r="C7" s="20" t="s">
        <v>64</v>
      </c>
      <c r="D7" s="46">
        <v>198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198</v>
      </c>
      <c r="O7" s="47">
        <f t="shared" si="2"/>
        <v>0.16282894736842105</v>
      </c>
      <c r="P7" s="9"/>
    </row>
    <row r="8" spans="1:133">
      <c r="A8" s="12"/>
      <c r="B8" s="25">
        <v>314.10000000000002</v>
      </c>
      <c r="C8" s="20" t="s">
        <v>10</v>
      </c>
      <c r="D8" s="46">
        <v>33061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33061</v>
      </c>
      <c r="O8" s="47">
        <f t="shared" si="2"/>
        <v>27.188322368421051</v>
      </c>
      <c r="P8" s="9"/>
    </row>
    <row r="9" spans="1:133">
      <c r="A9" s="12"/>
      <c r="B9" s="25">
        <v>314.8</v>
      </c>
      <c r="C9" s="20" t="s">
        <v>52</v>
      </c>
      <c r="D9" s="46">
        <v>3749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3749</v>
      </c>
      <c r="O9" s="47">
        <f t="shared" si="2"/>
        <v>3.0830592105263159</v>
      </c>
      <c r="P9" s="9"/>
    </row>
    <row r="10" spans="1:133">
      <c r="A10" s="12"/>
      <c r="B10" s="25">
        <v>315</v>
      </c>
      <c r="C10" s="20" t="s">
        <v>65</v>
      </c>
      <c r="D10" s="46">
        <v>27269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27269</v>
      </c>
      <c r="O10" s="47">
        <f t="shared" si="2"/>
        <v>22.425164473684209</v>
      </c>
      <c r="P10" s="9"/>
    </row>
    <row r="11" spans="1:133">
      <c r="A11" s="12"/>
      <c r="B11" s="25">
        <v>316</v>
      </c>
      <c r="C11" s="20" t="s">
        <v>66</v>
      </c>
      <c r="D11" s="46">
        <v>6019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6019</v>
      </c>
      <c r="O11" s="47">
        <f t="shared" si="2"/>
        <v>4.9498355263157894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45411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45411</v>
      </c>
      <c r="O12" s="45">
        <f t="shared" si="2"/>
        <v>37.344572368421055</v>
      </c>
      <c r="P12" s="10"/>
    </row>
    <row r="13" spans="1:133">
      <c r="A13" s="12"/>
      <c r="B13" s="25">
        <v>323.10000000000002</v>
      </c>
      <c r="C13" s="20" t="s">
        <v>15</v>
      </c>
      <c r="D13" s="46">
        <v>45411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45411</v>
      </c>
      <c r="O13" s="47">
        <f t="shared" si="2"/>
        <v>37.344572368421055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126232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126232</v>
      </c>
      <c r="O14" s="45">
        <f t="shared" si="2"/>
        <v>103.80921052631579</v>
      </c>
      <c r="P14" s="10"/>
    </row>
    <row r="15" spans="1:133">
      <c r="A15" s="12"/>
      <c r="B15" s="25">
        <v>335.12</v>
      </c>
      <c r="C15" s="20" t="s">
        <v>67</v>
      </c>
      <c r="D15" s="46">
        <v>40939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40939</v>
      </c>
      <c r="O15" s="47">
        <f t="shared" si="2"/>
        <v>33.666940789473685</v>
      </c>
      <c r="P15" s="9"/>
    </row>
    <row r="16" spans="1:133">
      <c r="A16" s="12"/>
      <c r="B16" s="25">
        <v>335.14</v>
      </c>
      <c r="C16" s="20" t="s">
        <v>68</v>
      </c>
      <c r="D16" s="46">
        <v>260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260</v>
      </c>
      <c r="O16" s="47">
        <f t="shared" si="2"/>
        <v>0.21381578947368421</v>
      </c>
      <c r="P16" s="9"/>
    </row>
    <row r="17" spans="1:16">
      <c r="A17" s="12"/>
      <c r="B17" s="25">
        <v>335.15</v>
      </c>
      <c r="C17" s="20" t="s">
        <v>69</v>
      </c>
      <c r="D17" s="46">
        <v>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35</v>
      </c>
      <c r="O17" s="47">
        <f t="shared" si="2"/>
        <v>2.8782894736842105E-2</v>
      </c>
      <c r="P17" s="9"/>
    </row>
    <row r="18" spans="1:16">
      <c r="A18" s="12"/>
      <c r="B18" s="25">
        <v>335.18</v>
      </c>
      <c r="C18" s="20" t="s">
        <v>70</v>
      </c>
      <c r="D18" s="46">
        <v>22111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22111</v>
      </c>
      <c r="O18" s="47">
        <f t="shared" si="2"/>
        <v>18.183388157894736</v>
      </c>
      <c r="P18" s="9"/>
    </row>
    <row r="19" spans="1:16">
      <c r="A19" s="12"/>
      <c r="B19" s="25">
        <v>335.19</v>
      </c>
      <c r="C19" s="20" t="s">
        <v>71</v>
      </c>
      <c r="D19" s="46">
        <v>1200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1200</v>
      </c>
      <c r="O19" s="47">
        <f t="shared" si="2"/>
        <v>0.98684210526315785</v>
      </c>
      <c r="P19" s="9"/>
    </row>
    <row r="20" spans="1:16">
      <c r="A20" s="12"/>
      <c r="B20" s="25">
        <v>335.49</v>
      </c>
      <c r="C20" s="20" t="s">
        <v>24</v>
      </c>
      <c r="D20" s="46">
        <v>10220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10220</v>
      </c>
      <c r="O20" s="47">
        <f t="shared" si="2"/>
        <v>8.4046052631578956</v>
      </c>
      <c r="P20" s="9"/>
    </row>
    <row r="21" spans="1:16">
      <c r="A21" s="12"/>
      <c r="B21" s="25">
        <v>338</v>
      </c>
      <c r="C21" s="20" t="s">
        <v>72</v>
      </c>
      <c r="D21" s="46">
        <v>51467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6">SUM(D21:M21)</f>
        <v>51467</v>
      </c>
      <c r="O21" s="47">
        <f t="shared" si="2"/>
        <v>42.324835526315788</v>
      </c>
      <c r="P21" s="9"/>
    </row>
    <row r="22" spans="1:16" ht="15.75">
      <c r="A22" s="29" t="s">
        <v>29</v>
      </c>
      <c r="B22" s="30"/>
      <c r="C22" s="31"/>
      <c r="D22" s="32">
        <f t="shared" ref="D22:M22" si="7">SUM(D23:D25)</f>
        <v>0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394855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6"/>
        <v>394855</v>
      </c>
      <c r="O22" s="45">
        <f t="shared" si="2"/>
        <v>324.71628289473682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131165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131165</v>
      </c>
      <c r="O23" s="47">
        <f t="shared" si="2"/>
        <v>107.86595394736842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158182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158182</v>
      </c>
      <c r="O24" s="47">
        <f t="shared" si="2"/>
        <v>130.08388157894737</v>
      </c>
      <c r="P24" s="9"/>
    </row>
    <row r="25" spans="1:16">
      <c r="A25" s="12"/>
      <c r="B25" s="25">
        <v>343.5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105508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105508</v>
      </c>
      <c r="O25" s="47">
        <f t="shared" si="2"/>
        <v>86.766447368421055</v>
      </c>
      <c r="P25" s="9"/>
    </row>
    <row r="26" spans="1:16" ht="15.75">
      <c r="A26" s="29" t="s">
        <v>30</v>
      </c>
      <c r="B26" s="30"/>
      <c r="C26" s="31"/>
      <c r="D26" s="32">
        <f t="shared" ref="D26:M26" si="8">SUM(D27:D27)</f>
        <v>2193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6"/>
        <v>2193</v>
      </c>
      <c r="O26" s="45">
        <f t="shared" si="2"/>
        <v>1.803453947368421</v>
      </c>
      <c r="P26" s="10"/>
    </row>
    <row r="27" spans="1:16">
      <c r="A27" s="13"/>
      <c r="B27" s="39">
        <v>359</v>
      </c>
      <c r="C27" s="21" t="s">
        <v>56</v>
      </c>
      <c r="D27" s="46">
        <v>2193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2193</v>
      </c>
      <c r="O27" s="47">
        <f t="shared" si="2"/>
        <v>1.803453947368421</v>
      </c>
      <c r="P27" s="9"/>
    </row>
    <row r="28" spans="1:16" ht="15.75">
      <c r="A28" s="29" t="s">
        <v>2</v>
      </c>
      <c r="B28" s="30"/>
      <c r="C28" s="31"/>
      <c r="D28" s="32">
        <f t="shared" ref="D28:M28" si="9">SUM(D29:D30)</f>
        <v>15565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762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6"/>
        <v>16327</v>
      </c>
      <c r="O28" s="45">
        <f t="shared" si="2"/>
        <v>13.426809210526315</v>
      </c>
      <c r="P28" s="10"/>
    </row>
    <row r="29" spans="1:16">
      <c r="A29" s="12"/>
      <c r="B29" s="25">
        <v>361.1</v>
      </c>
      <c r="C29" s="20" t="s">
        <v>38</v>
      </c>
      <c r="D29" s="46">
        <v>123</v>
      </c>
      <c r="E29" s="46">
        <v>0</v>
      </c>
      <c r="F29" s="46">
        <v>0</v>
      </c>
      <c r="G29" s="46">
        <v>0</v>
      </c>
      <c r="H29" s="46">
        <v>0</v>
      </c>
      <c r="I29" s="46">
        <v>213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336</v>
      </c>
      <c r="O29" s="47">
        <f t="shared" si="2"/>
        <v>0.27631578947368424</v>
      </c>
      <c r="P29" s="9"/>
    </row>
    <row r="30" spans="1:16">
      <c r="A30" s="12"/>
      <c r="B30" s="25">
        <v>369.9</v>
      </c>
      <c r="C30" s="20" t="s">
        <v>39</v>
      </c>
      <c r="D30" s="46">
        <v>15442</v>
      </c>
      <c r="E30" s="46">
        <v>0</v>
      </c>
      <c r="F30" s="46">
        <v>0</v>
      </c>
      <c r="G30" s="46">
        <v>0</v>
      </c>
      <c r="H30" s="46">
        <v>0</v>
      </c>
      <c r="I30" s="46">
        <v>549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15991</v>
      </c>
      <c r="O30" s="47">
        <f t="shared" si="2"/>
        <v>13.150493421052632</v>
      </c>
      <c r="P30" s="9"/>
    </row>
    <row r="31" spans="1:16" ht="15.75">
      <c r="A31" s="29" t="s">
        <v>73</v>
      </c>
      <c r="B31" s="30"/>
      <c r="C31" s="31"/>
      <c r="D31" s="32">
        <f t="shared" ref="D31:M31" si="10">SUM(D32:D32)</f>
        <v>1920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6"/>
        <v>1920</v>
      </c>
      <c r="O31" s="45">
        <f t="shared" si="2"/>
        <v>1.5789473684210527</v>
      </c>
      <c r="P31" s="9"/>
    </row>
    <row r="32" spans="1:16" ht="15.75" thickBot="1">
      <c r="A32" s="12"/>
      <c r="B32" s="25">
        <v>381</v>
      </c>
      <c r="C32" s="20" t="s">
        <v>74</v>
      </c>
      <c r="D32" s="46">
        <v>1920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1920</v>
      </c>
      <c r="O32" s="47">
        <f t="shared" si="2"/>
        <v>1.5789473684210527</v>
      </c>
      <c r="P32" s="9"/>
    </row>
    <row r="33" spans="1:119" ht="16.5" thickBot="1">
      <c r="A33" s="14" t="s">
        <v>35</v>
      </c>
      <c r="B33" s="23"/>
      <c r="C33" s="22"/>
      <c r="D33" s="15">
        <f t="shared" ref="D33:M33" si="11">SUM(D5,D12,D14,D22,D26,D28,D31)</f>
        <v>396093</v>
      </c>
      <c r="E33" s="15">
        <f t="shared" si="11"/>
        <v>0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395617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6"/>
        <v>791710</v>
      </c>
      <c r="O33" s="38">
        <f t="shared" si="2"/>
        <v>651.07730263157896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75</v>
      </c>
      <c r="M35" s="118"/>
      <c r="N35" s="118"/>
      <c r="O35" s="43">
        <v>1216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253187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253187</v>
      </c>
      <c r="O5" s="33">
        <f t="shared" ref="O5:O32" si="2">(N5/O$34)</f>
        <v>207.19067103109657</v>
      </c>
      <c r="P5" s="6"/>
    </row>
    <row r="6" spans="1:133">
      <c r="A6" s="12"/>
      <c r="B6" s="25">
        <v>311</v>
      </c>
      <c r="C6" s="20" t="s">
        <v>1</v>
      </c>
      <c r="D6" s="46">
        <v>134924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134924</v>
      </c>
      <c r="O6" s="47">
        <f t="shared" si="2"/>
        <v>110.41243862520459</v>
      </c>
      <c r="P6" s="9"/>
    </row>
    <row r="7" spans="1:133">
      <c r="A7" s="12"/>
      <c r="B7" s="25">
        <v>312.60000000000002</v>
      </c>
      <c r="C7" s="20" t="s">
        <v>9</v>
      </c>
      <c r="D7" s="46">
        <v>48717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48717</v>
      </c>
      <c r="O7" s="47">
        <f t="shared" si="2"/>
        <v>39.866612111292966</v>
      </c>
      <c r="P7" s="9"/>
    </row>
    <row r="8" spans="1:133">
      <c r="A8" s="12"/>
      <c r="B8" s="25">
        <v>314.10000000000002</v>
      </c>
      <c r="C8" s="20" t="s">
        <v>10</v>
      </c>
      <c r="D8" s="46">
        <v>31723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31723</v>
      </c>
      <c r="O8" s="47">
        <f t="shared" si="2"/>
        <v>25.959901800327334</v>
      </c>
      <c r="P8" s="9"/>
    </row>
    <row r="9" spans="1:133">
      <c r="A9" s="12"/>
      <c r="B9" s="25">
        <v>314.8</v>
      </c>
      <c r="C9" s="20" t="s">
        <v>52</v>
      </c>
      <c r="D9" s="46">
        <v>4262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4262</v>
      </c>
      <c r="O9" s="47">
        <f t="shared" si="2"/>
        <v>3.4877250409165304</v>
      </c>
      <c r="P9" s="9"/>
    </row>
    <row r="10" spans="1:133">
      <c r="A10" s="12"/>
      <c r="B10" s="25">
        <v>315</v>
      </c>
      <c r="C10" s="20" t="s">
        <v>12</v>
      </c>
      <c r="D10" s="46">
        <v>27908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27908</v>
      </c>
      <c r="O10" s="47">
        <f t="shared" si="2"/>
        <v>22.837970540098201</v>
      </c>
      <c r="P10" s="9"/>
    </row>
    <row r="11" spans="1:133">
      <c r="A11" s="12"/>
      <c r="B11" s="25">
        <v>319</v>
      </c>
      <c r="C11" s="20" t="s">
        <v>59</v>
      </c>
      <c r="D11" s="46">
        <v>5653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5653</v>
      </c>
      <c r="O11" s="47">
        <f t="shared" si="2"/>
        <v>4.6260229132569561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49889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49889</v>
      </c>
      <c r="O12" s="45">
        <f t="shared" si="2"/>
        <v>40.825695581014728</v>
      </c>
      <c r="P12" s="10"/>
    </row>
    <row r="13" spans="1:133">
      <c r="A13" s="12"/>
      <c r="B13" s="25">
        <v>323.10000000000002</v>
      </c>
      <c r="C13" s="20" t="s">
        <v>15</v>
      </c>
      <c r="D13" s="46">
        <v>49889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49889</v>
      </c>
      <c r="O13" s="47">
        <f t="shared" si="2"/>
        <v>40.825695581014728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SUM(D15:D20)</f>
        <v>65581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65581</v>
      </c>
      <c r="O14" s="45">
        <f t="shared" si="2"/>
        <v>53.666939443535185</v>
      </c>
      <c r="P14" s="10"/>
    </row>
    <row r="15" spans="1:133">
      <c r="A15" s="12"/>
      <c r="B15" s="25">
        <v>335.12</v>
      </c>
      <c r="C15" s="20" t="s">
        <v>19</v>
      </c>
      <c r="D15" s="46">
        <v>43477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43477</v>
      </c>
      <c r="O15" s="47">
        <f t="shared" si="2"/>
        <v>35.578559738134203</v>
      </c>
      <c r="P15" s="9"/>
    </row>
    <row r="16" spans="1:133">
      <c r="A16" s="12"/>
      <c r="B16" s="25">
        <v>335.14</v>
      </c>
      <c r="C16" s="20" t="s">
        <v>20</v>
      </c>
      <c r="D16" s="46">
        <v>299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299</v>
      </c>
      <c r="O16" s="47">
        <f t="shared" si="2"/>
        <v>0.24468085106382978</v>
      </c>
      <c r="P16" s="9"/>
    </row>
    <row r="17" spans="1:119">
      <c r="A17" s="12"/>
      <c r="B17" s="25">
        <v>335.15</v>
      </c>
      <c r="C17" s="20" t="s">
        <v>21</v>
      </c>
      <c r="D17" s="46">
        <v>119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119</v>
      </c>
      <c r="O17" s="47">
        <f t="shared" si="2"/>
        <v>9.7381342062193121E-2</v>
      </c>
      <c r="P17" s="9"/>
    </row>
    <row r="18" spans="1:119">
      <c r="A18" s="12"/>
      <c r="B18" s="25">
        <v>335.18</v>
      </c>
      <c r="C18" s="20" t="s">
        <v>23</v>
      </c>
      <c r="D18" s="46">
        <v>20357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20357</v>
      </c>
      <c r="O18" s="47">
        <f t="shared" si="2"/>
        <v>16.658756137479543</v>
      </c>
      <c r="P18" s="9"/>
    </row>
    <row r="19" spans="1:119">
      <c r="A19" s="12"/>
      <c r="B19" s="25">
        <v>335.19</v>
      </c>
      <c r="C19" s="20" t="s">
        <v>60</v>
      </c>
      <c r="D19" s="46">
        <v>1200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1200</v>
      </c>
      <c r="O19" s="47">
        <f t="shared" si="2"/>
        <v>0.98199672667757776</v>
      </c>
      <c r="P19" s="9"/>
    </row>
    <row r="20" spans="1:119">
      <c r="A20" s="12"/>
      <c r="B20" s="25">
        <v>335.49</v>
      </c>
      <c r="C20" s="20" t="s">
        <v>24</v>
      </c>
      <c r="D20" s="46">
        <v>129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129</v>
      </c>
      <c r="O20" s="47">
        <f t="shared" si="2"/>
        <v>0.10556464811783961</v>
      </c>
      <c r="P20" s="9"/>
    </row>
    <row r="21" spans="1:119" ht="15.75">
      <c r="A21" s="29" t="s">
        <v>29</v>
      </c>
      <c r="B21" s="30"/>
      <c r="C21" s="31"/>
      <c r="D21" s="32">
        <f t="shared" ref="D21:M21" si="6">SUM(D22:D26)</f>
        <v>9923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378534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ref="N21:N32" si="7">SUM(D21:M21)</f>
        <v>388457</v>
      </c>
      <c r="O21" s="45">
        <f t="shared" si="2"/>
        <v>317.8862520458265</v>
      </c>
      <c r="P21" s="10"/>
    </row>
    <row r="22" spans="1:119">
      <c r="A22" s="12"/>
      <c r="B22" s="25">
        <v>343.3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112972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112972</v>
      </c>
      <c r="O22" s="47">
        <f t="shared" si="2"/>
        <v>92.448445171849428</v>
      </c>
      <c r="P22" s="9"/>
    </row>
    <row r="23" spans="1:119">
      <c r="A23" s="12"/>
      <c r="B23" s="25">
        <v>343.4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161530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161530</v>
      </c>
      <c r="O23" s="47">
        <f t="shared" si="2"/>
        <v>132.18494271685762</v>
      </c>
      <c r="P23" s="9"/>
    </row>
    <row r="24" spans="1:119">
      <c r="A24" s="12"/>
      <c r="B24" s="25">
        <v>343.5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100062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100062</v>
      </c>
      <c r="O24" s="47">
        <f t="shared" si="2"/>
        <v>81.883797054009818</v>
      </c>
      <c r="P24" s="9"/>
    </row>
    <row r="25" spans="1:119">
      <c r="A25" s="12"/>
      <c r="B25" s="25">
        <v>343.6</v>
      </c>
      <c r="C25" s="20" t="s">
        <v>61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3970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3970</v>
      </c>
      <c r="O25" s="47">
        <f t="shared" si="2"/>
        <v>3.2487725040916531</v>
      </c>
      <c r="P25" s="9"/>
    </row>
    <row r="26" spans="1:119">
      <c r="A26" s="12"/>
      <c r="B26" s="25">
        <v>344.9</v>
      </c>
      <c r="C26" s="20" t="s">
        <v>34</v>
      </c>
      <c r="D26" s="46">
        <v>9923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9923</v>
      </c>
      <c r="O26" s="47">
        <f t="shared" si="2"/>
        <v>8.1202945990180027</v>
      </c>
      <c r="P26" s="9"/>
    </row>
    <row r="27" spans="1:119" ht="15.75">
      <c r="A27" s="29" t="s">
        <v>30</v>
      </c>
      <c r="B27" s="30"/>
      <c r="C27" s="31"/>
      <c r="D27" s="32">
        <f t="shared" ref="D27:M27" si="8">SUM(D28:D28)</f>
        <v>2130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2130</v>
      </c>
      <c r="O27" s="45">
        <f t="shared" si="2"/>
        <v>1.7430441898527005</v>
      </c>
      <c r="P27" s="10"/>
    </row>
    <row r="28" spans="1:119">
      <c r="A28" s="13"/>
      <c r="B28" s="39">
        <v>359</v>
      </c>
      <c r="C28" s="21" t="s">
        <v>56</v>
      </c>
      <c r="D28" s="46">
        <v>2130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2130</v>
      </c>
      <c r="O28" s="47">
        <f t="shared" si="2"/>
        <v>1.7430441898527005</v>
      </c>
      <c r="P28" s="9"/>
    </row>
    <row r="29" spans="1:119" ht="15.75">
      <c r="A29" s="29" t="s">
        <v>2</v>
      </c>
      <c r="B29" s="30"/>
      <c r="C29" s="31"/>
      <c r="D29" s="32">
        <f t="shared" ref="D29:M29" si="9">SUM(D30:D31)</f>
        <v>3317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813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7"/>
        <v>4130</v>
      </c>
      <c r="O29" s="45">
        <f t="shared" si="2"/>
        <v>3.3797054009819969</v>
      </c>
      <c r="P29" s="10"/>
    </row>
    <row r="30" spans="1:119">
      <c r="A30" s="12"/>
      <c r="B30" s="25">
        <v>361.1</v>
      </c>
      <c r="C30" s="20" t="s">
        <v>38</v>
      </c>
      <c r="D30" s="46">
        <v>89</v>
      </c>
      <c r="E30" s="46">
        <v>0</v>
      </c>
      <c r="F30" s="46">
        <v>0</v>
      </c>
      <c r="G30" s="46">
        <v>0</v>
      </c>
      <c r="H30" s="46">
        <v>0</v>
      </c>
      <c r="I30" s="46">
        <v>277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366</v>
      </c>
      <c r="O30" s="47">
        <f t="shared" si="2"/>
        <v>0.29950900163666122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3228</v>
      </c>
      <c r="E31" s="46">
        <v>0</v>
      </c>
      <c r="F31" s="46">
        <v>0</v>
      </c>
      <c r="G31" s="46">
        <v>0</v>
      </c>
      <c r="H31" s="46">
        <v>0</v>
      </c>
      <c r="I31" s="46">
        <v>536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3764</v>
      </c>
      <c r="O31" s="47">
        <f t="shared" si="2"/>
        <v>3.0801963993453354</v>
      </c>
      <c r="P31" s="9"/>
    </row>
    <row r="32" spans="1:119" ht="16.5" thickBot="1">
      <c r="A32" s="14" t="s">
        <v>35</v>
      </c>
      <c r="B32" s="23"/>
      <c r="C32" s="22"/>
      <c r="D32" s="15">
        <f>SUM(D5,D12,D14,D21,D27,D29)</f>
        <v>384027</v>
      </c>
      <c r="E32" s="15">
        <f t="shared" ref="E32:M32" si="10">SUM(E5,E12,E14,E21,E27,E29)</f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379347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7"/>
        <v>763374</v>
      </c>
      <c r="O32" s="38">
        <f t="shared" si="2"/>
        <v>624.69230769230774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62</v>
      </c>
      <c r="M34" s="118"/>
      <c r="N34" s="118"/>
      <c r="O34" s="43">
        <v>1222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242545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242545</v>
      </c>
      <c r="O5" s="33">
        <f t="shared" ref="O5:O33" si="2">(N5/O$35)</f>
        <v>197.99591836734695</v>
      </c>
      <c r="P5" s="6"/>
    </row>
    <row r="6" spans="1:133">
      <c r="A6" s="12"/>
      <c r="B6" s="25">
        <v>311</v>
      </c>
      <c r="C6" s="20" t="s">
        <v>1</v>
      </c>
      <c r="D6" s="46">
        <v>137141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137141</v>
      </c>
      <c r="O6" s="47">
        <f t="shared" si="2"/>
        <v>111.95183673469388</v>
      </c>
      <c r="P6" s="9"/>
    </row>
    <row r="7" spans="1:133">
      <c r="A7" s="12"/>
      <c r="B7" s="25">
        <v>312.60000000000002</v>
      </c>
      <c r="C7" s="20" t="s">
        <v>9</v>
      </c>
      <c r="D7" s="46">
        <v>40364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40364</v>
      </c>
      <c r="O7" s="47">
        <f t="shared" si="2"/>
        <v>32.950204081632656</v>
      </c>
      <c r="P7" s="9"/>
    </row>
    <row r="8" spans="1:133">
      <c r="A8" s="12"/>
      <c r="B8" s="25">
        <v>314.10000000000002</v>
      </c>
      <c r="C8" s="20" t="s">
        <v>10</v>
      </c>
      <c r="D8" s="46">
        <v>32921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32921</v>
      </c>
      <c r="O8" s="47">
        <f t="shared" si="2"/>
        <v>26.874285714285715</v>
      </c>
      <c r="P8" s="9"/>
    </row>
    <row r="9" spans="1:133">
      <c r="A9" s="12"/>
      <c r="B9" s="25">
        <v>314.8</v>
      </c>
      <c r="C9" s="20" t="s">
        <v>52</v>
      </c>
      <c r="D9" s="46">
        <v>4904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4904</v>
      </c>
      <c r="O9" s="47">
        <f t="shared" si="2"/>
        <v>4.003265306122449</v>
      </c>
      <c r="P9" s="9"/>
    </row>
    <row r="10" spans="1:133">
      <c r="A10" s="12"/>
      <c r="B10" s="25">
        <v>315</v>
      </c>
      <c r="C10" s="20" t="s">
        <v>12</v>
      </c>
      <c r="D10" s="46">
        <v>27215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27215</v>
      </c>
      <c r="O10" s="47">
        <f t="shared" si="2"/>
        <v>22.216326530612246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56906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56906</v>
      </c>
      <c r="O11" s="45">
        <f t="shared" si="2"/>
        <v>46.453877551020405</v>
      </c>
      <c r="P11" s="10"/>
    </row>
    <row r="12" spans="1:133">
      <c r="A12" s="12"/>
      <c r="B12" s="25">
        <v>322</v>
      </c>
      <c r="C12" s="20" t="s">
        <v>53</v>
      </c>
      <c r="D12" s="46">
        <v>300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300</v>
      </c>
      <c r="O12" s="47">
        <f t="shared" si="2"/>
        <v>0.24489795918367346</v>
      </c>
      <c r="P12" s="9"/>
    </row>
    <row r="13" spans="1:133">
      <c r="A13" s="12"/>
      <c r="B13" s="25">
        <v>323.10000000000002</v>
      </c>
      <c r="C13" s="20" t="s">
        <v>15</v>
      </c>
      <c r="D13" s="46">
        <v>50198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50198</v>
      </c>
      <c r="O13" s="47">
        <f t="shared" si="2"/>
        <v>40.97795918367347</v>
      </c>
      <c r="P13" s="9"/>
    </row>
    <row r="14" spans="1:133">
      <c r="A14" s="12"/>
      <c r="B14" s="25">
        <v>329</v>
      </c>
      <c r="C14" s="20" t="s">
        <v>16</v>
      </c>
      <c r="D14" s="46">
        <v>6408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6408</v>
      </c>
      <c r="O14" s="47">
        <f t="shared" si="2"/>
        <v>5.231020408163265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58292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58292</v>
      </c>
      <c r="O15" s="45">
        <f t="shared" si="2"/>
        <v>47.585306122448976</v>
      </c>
      <c r="P15" s="10"/>
    </row>
    <row r="16" spans="1:133">
      <c r="A16" s="12"/>
      <c r="B16" s="25">
        <v>335.12</v>
      </c>
      <c r="C16" s="20" t="s">
        <v>19</v>
      </c>
      <c r="D16" s="46">
        <v>38641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38641</v>
      </c>
      <c r="O16" s="47">
        <f t="shared" si="2"/>
        <v>31.543673469387755</v>
      </c>
      <c r="P16" s="9"/>
    </row>
    <row r="17" spans="1:16">
      <c r="A17" s="12"/>
      <c r="B17" s="25">
        <v>335.14</v>
      </c>
      <c r="C17" s="20" t="s">
        <v>20</v>
      </c>
      <c r="D17" s="46">
        <v>237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237</v>
      </c>
      <c r="O17" s="47">
        <f t="shared" si="2"/>
        <v>0.19346938775510203</v>
      </c>
      <c r="P17" s="9"/>
    </row>
    <row r="18" spans="1:16">
      <c r="A18" s="12"/>
      <c r="B18" s="25">
        <v>335.15</v>
      </c>
      <c r="C18" s="20" t="s">
        <v>21</v>
      </c>
      <c r="D18" s="46">
        <v>140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140</v>
      </c>
      <c r="O18" s="47">
        <f t="shared" si="2"/>
        <v>0.11428571428571428</v>
      </c>
      <c r="P18" s="9"/>
    </row>
    <row r="19" spans="1:16">
      <c r="A19" s="12"/>
      <c r="B19" s="25">
        <v>335.18</v>
      </c>
      <c r="C19" s="20" t="s">
        <v>23</v>
      </c>
      <c r="D19" s="46">
        <v>17944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17944</v>
      </c>
      <c r="O19" s="47">
        <f t="shared" si="2"/>
        <v>14.648163265306122</v>
      </c>
      <c r="P19" s="9"/>
    </row>
    <row r="20" spans="1:16">
      <c r="A20" s="12"/>
      <c r="B20" s="25">
        <v>335.49</v>
      </c>
      <c r="C20" s="20" t="s">
        <v>24</v>
      </c>
      <c r="D20" s="46">
        <v>130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130</v>
      </c>
      <c r="O20" s="47">
        <f t="shared" si="2"/>
        <v>0.10612244897959183</v>
      </c>
      <c r="P20" s="9"/>
    </row>
    <row r="21" spans="1:16">
      <c r="A21" s="12"/>
      <c r="B21" s="25">
        <v>335.9</v>
      </c>
      <c r="C21" s="20" t="s">
        <v>54</v>
      </c>
      <c r="D21" s="46">
        <v>1200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1200</v>
      </c>
      <c r="O21" s="47">
        <f t="shared" si="2"/>
        <v>0.97959183673469385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SUM(D23:D27)</f>
        <v>7490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376128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3" si="7">SUM(D22:M22)</f>
        <v>383618</v>
      </c>
      <c r="O22" s="45">
        <f t="shared" si="2"/>
        <v>313.15755102040816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111112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111112</v>
      </c>
      <c r="O23" s="47">
        <f t="shared" si="2"/>
        <v>90.703673469387752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162681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162681</v>
      </c>
      <c r="O24" s="47">
        <f t="shared" si="2"/>
        <v>132.80081632653062</v>
      </c>
      <c r="P24" s="9"/>
    </row>
    <row r="25" spans="1:16">
      <c r="A25" s="12"/>
      <c r="B25" s="25">
        <v>343.5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97662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97662</v>
      </c>
      <c r="O25" s="47">
        <f t="shared" si="2"/>
        <v>79.724081632653068</v>
      </c>
      <c r="P25" s="9"/>
    </row>
    <row r="26" spans="1:16">
      <c r="A26" s="12"/>
      <c r="B26" s="25">
        <v>343.9</v>
      </c>
      <c r="C26" s="20" t="s">
        <v>55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4673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4673</v>
      </c>
      <c r="O26" s="47">
        <f t="shared" si="2"/>
        <v>3.8146938775510204</v>
      </c>
      <c r="P26" s="9"/>
    </row>
    <row r="27" spans="1:16">
      <c r="A27" s="12"/>
      <c r="B27" s="25">
        <v>344.9</v>
      </c>
      <c r="C27" s="20" t="s">
        <v>34</v>
      </c>
      <c r="D27" s="46">
        <v>7490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7490</v>
      </c>
      <c r="O27" s="47">
        <f t="shared" si="2"/>
        <v>6.1142857142857139</v>
      </c>
      <c r="P27" s="9"/>
    </row>
    <row r="28" spans="1:16" ht="15.75">
      <c r="A28" s="29" t="s">
        <v>30</v>
      </c>
      <c r="B28" s="30"/>
      <c r="C28" s="31"/>
      <c r="D28" s="32">
        <f t="shared" ref="D28:M28" si="8">SUM(D29:D29)</f>
        <v>3110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3110</v>
      </c>
      <c r="O28" s="45">
        <f t="shared" si="2"/>
        <v>2.5387755102040814</v>
      </c>
      <c r="P28" s="10"/>
    </row>
    <row r="29" spans="1:16">
      <c r="A29" s="13"/>
      <c r="B29" s="39">
        <v>359</v>
      </c>
      <c r="C29" s="21" t="s">
        <v>56</v>
      </c>
      <c r="D29" s="46">
        <v>3110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3110</v>
      </c>
      <c r="O29" s="47">
        <f t="shared" si="2"/>
        <v>2.5387755102040814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SUM(D31:D32)</f>
        <v>3132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490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7"/>
        <v>3622</v>
      </c>
      <c r="O30" s="45">
        <f t="shared" si="2"/>
        <v>2.9567346938775509</v>
      </c>
      <c r="P30" s="10"/>
    </row>
    <row r="31" spans="1:16">
      <c r="A31" s="12"/>
      <c r="B31" s="25">
        <v>361.1</v>
      </c>
      <c r="C31" s="20" t="s">
        <v>38</v>
      </c>
      <c r="D31" s="46">
        <v>363</v>
      </c>
      <c r="E31" s="46">
        <v>0</v>
      </c>
      <c r="F31" s="46">
        <v>0</v>
      </c>
      <c r="G31" s="46">
        <v>0</v>
      </c>
      <c r="H31" s="46">
        <v>0</v>
      </c>
      <c r="I31" s="46">
        <v>490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853</v>
      </c>
      <c r="O31" s="47">
        <f t="shared" si="2"/>
        <v>0.69632653061224492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2769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2769</v>
      </c>
      <c r="O32" s="47">
        <f t="shared" si="2"/>
        <v>2.2604081632653061</v>
      </c>
      <c r="P32" s="9"/>
    </row>
    <row r="33" spans="1:119" ht="16.5" thickBot="1">
      <c r="A33" s="14" t="s">
        <v>35</v>
      </c>
      <c r="B33" s="23"/>
      <c r="C33" s="22"/>
      <c r="D33" s="15">
        <f>SUM(D5,D11,D15,D22,D28,D30)</f>
        <v>371475</v>
      </c>
      <c r="E33" s="15">
        <f t="shared" ref="E33:M33" si="10">SUM(E5,E11,E15,E22,E28,E30)</f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376618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7"/>
        <v>748093</v>
      </c>
      <c r="O33" s="38">
        <f t="shared" si="2"/>
        <v>610.68816326530612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57</v>
      </c>
      <c r="M35" s="118"/>
      <c r="N35" s="118"/>
      <c r="O35" s="43">
        <v>1225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240198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240198</v>
      </c>
      <c r="O5" s="33">
        <f t="shared" ref="O5:O31" si="2">(N5/O$33)</f>
        <v>194.17784963621665</v>
      </c>
      <c r="P5" s="6"/>
    </row>
    <row r="6" spans="1:133">
      <c r="A6" s="12"/>
      <c r="B6" s="25">
        <v>311</v>
      </c>
      <c r="C6" s="20" t="s">
        <v>1</v>
      </c>
      <c r="D6" s="46">
        <v>138210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138210</v>
      </c>
      <c r="O6" s="47">
        <f t="shared" si="2"/>
        <v>111.72999191592562</v>
      </c>
      <c r="P6" s="9"/>
    </row>
    <row r="7" spans="1:133">
      <c r="A7" s="12"/>
      <c r="B7" s="25">
        <v>312.60000000000002</v>
      </c>
      <c r="C7" s="20" t="s">
        <v>9</v>
      </c>
      <c r="D7" s="46">
        <v>38846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38846</v>
      </c>
      <c r="O7" s="47">
        <f t="shared" si="2"/>
        <v>31.403395311236864</v>
      </c>
      <c r="P7" s="9"/>
    </row>
    <row r="8" spans="1:133">
      <c r="A8" s="12"/>
      <c r="B8" s="25">
        <v>314.10000000000002</v>
      </c>
      <c r="C8" s="20" t="s">
        <v>10</v>
      </c>
      <c r="D8" s="46">
        <v>37149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37149</v>
      </c>
      <c r="O8" s="47">
        <f t="shared" si="2"/>
        <v>30.031527890056587</v>
      </c>
      <c r="P8" s="9"/>
    </row>
    <row r="9" spans="1:133">
      <c r="A9" s="12"/>
      <c r="B9" s="25">
        <v>314.39999999999998</v>
      </c>
      <c r="C9" s="20" t="s">
        <v>11</v>
      </c>
      <c r="D9" s="46">
        <v>4756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4756</v>
      </c>
      <c r="O9" s="47">
        <f t="shared" si="2"/>
        <v>3.8447857720291028</v>
      </c>
      <c r="P9" s="9"/>
    </row>
    <row r="10" spans="1:133">
      <c r="A10" s="12"/>
      <c r="B10" s="25">
        <v>315</v>
      </c>
      <c r="C10" s="20" t="s">
        <v>12</v>
      </c>
      <c r="D10" s="46">
        <v>15662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15662</v>
      </c>
      <c r="O10" s="47">
        <f t="shared" si="2"/>
        <v>12.66127728375101</v>
      </c>
      <c r="P10" s="9"/>
    </row>
    <row r="11" spans="1:133">
      <c r="A11" s="12"/>
      <c r="B11" s="25">
        <v>316</v>
      </c>
      <c r="C11" s="20" t="s">
        <v>13</v>
      </c>
      <c r="D11" s="46">
        <v>5575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5575</v>
      </c>
      <c r="O11" s="47">
        <f t="shared" si="2"/>
        <v>4.506871463217462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59552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59552</v>
      </c>
      <c r="O12" s="45">
        <f t="shared" si="2"/>
        <v>48.142279708973319</v>
      </c>
      <c r="P12" s="10"/>
    </row>
    <row r="13" spans="1:133">
      <c r="A13" s="12"/>
      <c r="B13" s="25">
        <v>323.10000000000002</v>
      </c>
      <c r="C13" s="20" t="s">
        <v>15</v>
      </c>
      <c r="D13" s="46">
        <v>58752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58752</v>
      </c>
      <c r="O13" s="47">
        <f t="shared" si="2"/>
        <v>47.495553759094584</v>
      </c>
      <c r="P13" s="9"/>
    </row>
    <row r="14" spans="1:133">
      <c r="A14" s="12"/>
      <c r="B14" s="25">
        <v>329</v>
      </c>
      <c r="C14" s="20" t="s">
        <v>16</v>
      </c>
      <c r="D14" s="46">
        <v>800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800</v>
      </c>
      <c r="O14" s="47">
        <f t="shared" si="2"/>
        <v>0.64672594987873888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245545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245545</v>
      </c>
      <c r="O15" s="45">
        <f t="shared" si="2"/>
        <v>198.50040420371869</v>
      </c>
      <c r="P15" s="10"/>
    </row>
    <row r="16" spans="1:133">
      <c r="A16" s="12"/>
      <c r="B16" s="25">
        <v>334.7</v>
      </c>
      <c r="C16" s="20" t="s">
        <v>18</v>
      </c>
      <c r="D16" s="46">
        <v>187600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187600</v>
      </c>
      <c r="O16" s="47">
        <f t="shared" si="2"/>
        <v>151.65723524656426</v>
      </c>
      <c r="P16" s="9"/>
    </row>
    <row r="17" spans="1:119">
      <c r="A17" s="12"/>
      <c r="B17" s="25">
        <v>335.12</v>
      </c>
      <c r="C17" s="20" t="s">
        <v>19</v>
      </c>
      <c r="D17" s="46">
        <v>38598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38598</v>
      </c>
      <c r="O17" s="47">
        <f t="shared" si="2"/>
        <v>31.202910266774456</v>
      </c>
      <c r="P17" s="9"/>
    </row>
    <row r="18" spans="1:119">
      <c r="A18" s="12"/>
      <c r="B18" s="25">
        <v>335.14</v>
      </c>
      <c r="C18" s="20" t="s">
        <v>20</v>
      </c>
      <c r="D18" s="46">
        <v>368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368</v>
      </c>
      <c r="O18" s="47">
        <f t="shared" si="2"/>
        <v>0.29749393694421988</v>
      </c>
      <c r="P18" s="9"/>
    </row>
    <row r="19" spans="1:119">
      <c r="A19" s="12"/>
      <c r="B19" s="25">
        <v>335.15</v>
      </c>
      <c r="C19" s="20" t="s">
        <v>21</v>
      </c>
      <c r="D19" s="46">
        <v>105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105</v>
      </c>
      <c r="O19" s="47">
        <f t="shared" si="2"/>
        <v>8.488278092158448E-2</v>
      </c>
      <c r="P19" s="9"/>
    </row>
    <row r="20" spans="1:119">
      <c r="A20" s="12"/>
      <c r="B20" s="25">
        <v>335.16</v>
      </c>
      <c r="C20" s="20" t="s">
        <v>22</v>
      </c>
      <c r="D20" s="46">
        <v>1200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1200</v>
      </c>
      <c r="O20" s="47">
        <f t="shared" si="2"/>
        <v>0.97008892481810838</v>
      </c>
      <c r="P20" s="9"/>
    </row>
    <row r="21" spans="1:119">
      <c r="A21" s="12"/>
      <c r="B21" s="25">
        <v>335.18</v>
      </c>
      <c r="C21" s="20" t="s">
        <v>23</v>
      </c>
      <c r="D21" s="46">
        <v>17430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17430</v>
      </c>
      <c r="O21" s="47">
        <f t="shared" si="2"/>
        <v>14.090541632983024</v>
      </c>
      <c r="P21" s="9"/>
    </row>
    <row r="22" spans="1:119">
      <c r="A22" s="12"/>
      <c r="B22" s="25">
        <v>335.49</v>
      </c>
      <c r="C22" s="20" t="s">
        <v>24</v>
      </c>
      <c r="D22" s="46">
        <v>244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244</v>
      </c>
      <c r="O22" s="47">
        <f t="shared" si="2"/>
        <v>0.19725141471301536</v>
      </c>
      <c r="P22" s="9"/>
    </row>
    <row r="23" spans="1:119" ht="15.75">
      <c r="A23" s="29" t="s">
        <v>29</v>
      </c>
      <c r="B23" s="30"/>
      <c r="C23" s="31"/>
      <c r="D23" s="32">
        <f t="shared" ref="D23:M23" si="6">SUM(D24:D27)</f>
        <v>7272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389311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ref="N23:N31" si="7">SUM(D23:M23)</f>
        <v>396583</v>
      </c>
      <c r="O23" s="45">
        <f t="shared" si="2"/>
        <v>320.6006467259499</v>
      </c>
      <c r="P23" s="10"/>
    </row>
    <row r="24" spans="1:119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111573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111573</v>
      </c>
      <c r="O24" s="47">
        <f t="shared" si="2"/>
        <v>90.196443007275661</v>
      </c>
      <c r="P24" s="9"/>
    </row>
    <row r="25" spans="1:119">
      <c r="A25" s="12"/>
      <c r="B25" s="25">
        <v>343.4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163815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163815</v>
      </c>
      <c r="O25" s="47">
        <f t="shared" si="2"/>
        <v>132.429264349232</v>
      </c>
      <c r="P25" s="9"/>
    </row>
    <row r="26" spans="1:119">
      <c r="A26" s="12"/>
      <c r="B26" s="25">
        <v>343.5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113923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113923</v>
      </c>
      <c r="O26" s="47">
        <f t="shared" si="2"/>
        <v>92.096200485044463</v>
      </c>
      <c r="P26" s="9"/>
    </row>
    <row r="27" spans="1:119">
      <c r="A27" s="12"/>
      <c r="B27" s="25">
        <v>344.9</v>
      </c>
      <c r="C27" s="20" t="s">
        <v>34</v>
      </c>
      <c r="D27" s="46">
        <v>7272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7272</v>
      </c>
      <c r="O27" s="47">
        <f t="shared" si="2"/>
        <v>5.8787388843977366</v>
      </c>
      <c r="P27" s="9"/>
    </row>
    <row r="28" spans="1:119" ht="15.75">
      <c r="A28" s="29" t="s">
        <v>2</v>
      </c>
      <c r="B28" s="30"/>
      <c r="C28" s="31"/>
      <c r="D28" s="32">
        <f t="shared" ref="D28:M28" si="8">SUM(D29:D30)</f>
        <v>496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2395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2891</v>
      </c>
      <c r="O28" s="45">
        <f t="shared" si="2"/>
        <v>2.3371059013742927</v>
      </c>
      <c r="P28" s="10"/>
    </row>
    <row r="29" spans="1:119">
      <c r="A29" s="12"/>
      <c r="B29" s="25">
        <v>361.1</v>
      </c>
      <c r="C29" s="20" t="s">
        <v>38</v>
      </c>
      <c r="D29" s="46">
        <v>166</v>
      </c>
      <c r="E29" s="46">
        <v>0</v>
      </c>
      <c r="F29" s="46">
        <v>0</v>
      </c>
      <c r="G29" s="46">
        <v>0</v>
      </c>
      <c r="H29" s="46">
        <v>0</v>
      </c>
      <c r="I29" s="46">
        <v>613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779</v>
      </c>
      <c r="O29" s="47">
        <f t="shared" si="2"/>
        <v>0.62974939369442196</v>
      </c>
      <c r="P29" s="9"/>
    </row>
    <row r="30" spans="1:119" ht="15.75" thickBot="1">
      <c r="A30" s="12"/>
      <c r="B30" s="25">
        <v>369.9</v>
      </c>
      <c r="C30" s="20" t="s">
        <v>39</v>
      </c>
      <c r="D30" s="46">
        <v>330</v>
      </c>
      <c r="E30" s="46">
        <v>0</v>
      </c>
      <c r="F30" s="46">
        <v>0</v>
      </c>
      <c r="G30" s="46">
        <v>0</v>
      </c>
      <c r="H30" s="46">
        <v>0</v>
      </c>
      <c r="I30" s="46">
        <v>1782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2112</v>
      </c>
      <c r="O30" s="47">
        <f t="shared" si="2"/>
        <v>1.7073565076798707</v>
      </c>
      <c r="P30" s="9"/>
    </row>
    <row r="31" spans="1:119" ht="16.5" thickBot="1">
      <c r="A31" s="14" t="s">
        <v>35</v>
      </c>
      <c r="B31" s="23"/>
      <c r="C31" s="22"/>
      <c r="D31" s="15">
        <f>SUM(D5,D12,D15,D23,D28)</f>
        <v>553063</v>
      </c>
      <c r="E31" s="15">
        <f t="shared" ref="E31:M31" si="9">SUM(E5,E12,E15,E23,E28)</f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391706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7"/>
        <v>944769</v>
      </c>
      <c r="O31" s="38">
        <f t="shared" si="2"/>
        <v>763.75828617623279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49</v>
      </c>
      <c r="M33" s="118"/>
      <c r="N33" s="118"/>
      <c r="O33" s="43">
        <v>1237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thickBot="1">
      <c r="A35" s="120" t="s">
        <v>50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200256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200256</v>
      </c>
      <c r="O5" s="33">
        <f t="shared" ref="O5:O33" si="2">(N5/O$35)</f>
        <v>200.65731462925851</v>
      </c>
      <c r="P5" s="6"/>
    </row>
    <row r="6" spans="1:133">
      <c r="A6" s="12"/>
      <c r="B6" s="25">
        <v>311</v>
      </c>
      <c r="C6" s="20" t="s">
        <v>1</v>
      </c>
      <c r="D6" s="46">
        <v>91733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91733</v>
      </c>
      <c r="O6" s="47">
        <f t="shared" si="2"/>
        <v>91.916833667334672</v>
      </c>
      <c r="P6" s="9"/>
    </row>
    <row r="7" spans="1:133">
      <c r="A7" s="12"/>
      <c r="B7" s="25">
        <v>312.60000000000002</v>
      </c>
      <c r="C7" s="20" t="s">
        <v>9</v>
      </c>
      <c r="D7" s="46">
        <v>44888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44888</v>
      </c>
      <c r="O7" s="47">
        <f t="shared" si="2"/>
        <v>44.977955911823649</v>
      </c>
      <c r="P7" s="9"/>
    </row>
    <row r="8" spans="1:133">
      <c r="A8" s="12"/>
      <c r="B8" s="25">
        <v>314.10000000000002</v>
      </c>
      <c r="C8" s="20" t="s">
        <v>10</v>
      </c>
      <c r="D8" s="46">
        <v>31831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31831</v>
      </c>
      <c r="O8" s="47">
        <f t="shared" si="2"/>
        <v>31.894789579158317</v>
      </c>
      <c r="P8" s="9"/>
    </row>
    <row r="9" spans="1:133">
      <c r="A9" s="12"/>
      <c r="B9" s="25">
        <v>314.39999999999998</v>
      </c>
      <c r="C9" s="20" t="s">
        <v>11</v>
      </c>
      <c r="D9" s="46">
        <v>4515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4515</v>
      </c>
      <c r="O9" s="47">
        <f t="shared" si="2"/>
        <v>4.5240480961923843</v>
      </c>
      <c r="P9" s="9"/>
    </row>
    <row r="10" spans="1:133">
      <c r="A10" s="12"/>
      <c r="B10" s="25">
        <v>315</v>
      </c>
      <c r="C10" s="20" t="s">
        <v>12</v>
      </c>
      <c r="D10" s="46">
        <v>17594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17594</v>
      </c>
      <c r="O10" s="47">
        <f t="shared" si="2"/>
        <v>17.629258517034067</v>
      </c>
      <c r="P10" s="9"/>
    </row>
    <row r="11" spans="1:133">
      <c r="A11" s="12"/>
      <c r="B11" s="25">
        <v>316</v>
      </c>
      <c r="C11" s="20" t="s">
        <v>13</v>
      </c>
      <c r="D11" s="46">
        <v>9695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9695</v>
      </c>
      <c r="O11" s="47">
        <f t="shared" si="2"/>
        <v>9.714428857715431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56806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56806</v>
      </c>
      <c r="O12" s="45">
        <f t="shared" si="2"/>
        <v>56.919839679358716</v>
      </c>
      <c r="P12" s="10"/>
    </row>
    <row r="13" spans="1:133">
      <c r="A13" s="12"/>
      <c r="B13" s="25">
        <v>323.10000000000002</v>
      </c>
      <c r="C13" s="20" t="s">
        <v>15</v>
      </c>
      <c r="D13" s="46">
        <v>56306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56306</v>
      </c>
      <c r="O13" s="47">
        <f t="shared" si="2"/>
        <v>56.418837675350701</v>
      </c>
      <c r="P13" s="9"/>
    </row>
    <row r="14" spans="1:133">
      <c r="A14" s="12"/>
      <c r="B14" s="25">
        <v>329</v>
      </c>
      <c r="C14" s="20" t="s">
        <v>16</v>
      </c>
      <c r="D14" s="46">
        <v>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500</v>
      </c>
      <c r="O14" s="47">
        <f t="shared" si="2"/>
        <v>0.50100200400801598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67434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67434</v>
      </c>
      <c r="O15" s="45">
        <f t="shared" si="2"/>
        <v>67.569138276553105</v>
      </c>
      <c r="P15" s="10"/>
    </row>
    <row r="16" spans="1:133">
      <c r="A16" s="12"/>
      <c r="B16" s="25">
        <v>334.7</v>
      </c>
      <c r="C16" s="20" t="s">
        <v>18</v>
      </c>
      <c r="D16" s="46">
        <v>12400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12400</v>
      </c>
      <c r="O16" s="47">
        <f t="shared" si="2"/>
        <v>12.424849699398798</v>
      </c>
      <c r="P16" s="9"/>
    </row>
    <row r="17" spans="1:16">
      <c r="A17" s="12"/>
      <c r="B17" s="25">
        <v>335.12</v>
      </c>
      <c r="C17" s="20" t="s">
        <v>19</v>
      </c>
      <c r="D17" s="46">
        <v>38770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38770</v>
      </c>
      <c r="O17" s="47">
        <f t="shared" si="2"/>
        <v>38.84769539078156</v>
      </c>
      <c r="P17" s="9"/>
    </row>
    <row r="18" spans="1:16">
      <c r="A18" s="12"/>
      <c r="B18" s="25">
        <v>335.14</v>
      </c>
      <c r="C18" s="20" t="s">
        <v>20</v>
      </c>
      <c r="D18" s="46">
        <v>493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493</v>
      </c>
      <c r="O18" s="47">
        <f t="shared" si="2"/>
        <v>0.4939879759519038</v>
      </c>
      <c r="P18" s="9"/>
    </row>
    <row r="19" spans="1:16">
      <c r="A19" s="12"/>
      <c r="B19" s="25">
        <v>335.15</v>
      </c>
      <c r="C19" s="20" t="s">
        <v>21</v>
      </c>
      <c r="D19" s="46">
        <v>219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219</v>
      </c>
      <c r="O19" s="47">
        <f t="shared" si="2"/>
        <v>0.21943887775551102</v>
      </c>
      <c r="P19" s="9"/>
    </row>
    <row r="20" spans="1:16">
      <c r="A20" s="12"/>
      <c r="B20" s="25">
        <v>335.16</v>
      </c>
      <c r="C20" s="20" t="s">
        <v>22</v>
      </c>
      <c r="D20" s="46">
        <v>1200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1200</v>
      </c>
      <c r="O20" s="47">
        <f t="shared" si="2"/>
        <v>1.2024048096192386</v>
      </c>
      <c r="P20" s="9"/>
    </row>
    <row r="21" spans="1:16">
      <c r="A21" s="12"/>
      <c r="B21" s="25">
        <v>335.18</v>
      </c>
      <c r="C21" s="20" t="s">
        <v>23</v>
      </c>
      <c r="D21" s="46">
        <v>14285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14285</v>
      </c>
      <c r="O21" s="47">
        <f t="shared" si="2"/>
        <v>14.313627254509019</v>
      </c>
      <c r="P21" s="9"/>
    </row>
    <row r="22" spans="1:16">
      <c r="A22" s="12"/>
      <c r="B22" s="25">
        <v>335.49</v>
      </c>
      <c r="C22" s="20" t="s">
        <v>24</v>
      </c>
      <c r="D22" s="46">
        <v>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67</v>
      </c>
      <c r="O22" s="47">
        <f t="shared" si="2"/>
        <v>6.7134268537074146E-2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SUM(D24:D27)</f>
        <v>7061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373905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ref="N23:N33" si="7">SUM(D23:M23)</f>
        <v>380966</v>
      </c>
      <c r="O23" s="45">
        <f t="shared" si="2"/>
        <v>381.72945891783564</v>
      </c>
      <c r="P23" s="10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115988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115988</v>
      </c>
      <c r="O24" s="47">
        <f t="shared" si="2"/>
        <v>116.22044088176352</v>
      </c>
      <c r="P24" s="9"/>
    </row>
    <row r="25" spans="1:16">
      <c r="A25" s="12"/>
      <c r="B25" s="25">
        <v>343.4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167886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167886</v>
      </c>
      <c r="O25" s="47">
        <f t="shared" si="2"/>
        <v>168.22244488977955</v>
      </c>
      <c r="P25" s="9"/>
    </row>
    <row r="26" spans="1:16">
      <c r="A26" s="12"/>
      <c r="B26" s="25">
        <v>343.5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90031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90031</v>
      </c>
      <c r="O26" s="47">
        <f t="shared" si="2"/>
        <v>90.211422845691388</v>
      </c>
      <c r="P26" s="9"/>
    </row>
    <row r="27" spans="1:16">
      <c r="A27" s="12"/>
      <c r="B27" s="25">
        <v>344.9</v>
      </c>
      <c r="C27" s="20" t="s">
        <v>34</v>
      </c>
      <c r="D27" s="46">
        <v>7061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7061</v>
      </c>
      <c r="O27" s="47">
        <f t="shared" si="2"/>
        <v>7.0751503006012024</v>
      </c>
      <c r="P27" s="9"/>
    </row>
    <row r="28" spans="1:16" ht="15.75">
      <c r="A28" s="29" t="s">
        <v>30</v>
      </c>
      <c r="B28" s="30"/>
      <c r="C28" s="31"/>
      <c r="D28" s="32">
        <f t="shared" ref="D28:M28" si="8">SUM(D29:D29)</f>
        <v>265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265</v>
      </c>
      <c r="O28" s="45">
        <f t="shared" si="2"/>
        <v>0.26553106212424848</v>
      </c>
      <c r="P28" s="10"/>
    </row>
    <row r="29" spans="1:16">
      <c r="A29" s="13"/>
      <c r="B29" s="39">
        <v>351.5</v>
      </c>
      <c r="C29" s="21" t="s">
        <v>37</v>
      </c>
      <c r="D29" s="46">
        <v>265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265</v>
      </c>
      <c r="O29" s="47">
        <f t="shared" si="2"/>
        <v>0.26553106212424848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SUM(D31:D32)</f>
        <v>6426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1269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7"/>
        <v>7695</v>
      </c>
      <c r="O30" s="45">
        <f t="shared" si="2"/>
        <v>7.7104208416833666</v>
      </c>
      <c r="P30" s="10"/>
    </row>
    <row r="31" spans="1:16">
      <c r="A31" s="12"/>
      <c r="B31" s="25">
        <v>361.1</v>
      </c>
      <c r="C31" s="20" t="s">
        <v>38</v>
      </c>
      <c r="D31" s="46">
        <v>375</v>
      </c>
      <c r="E31" s="46">
        <v>0</v>
      </c>
      <c r="F31" s="46">
        <v>0</v>
      </c>
      <c r="G31" s="46">
        <v>0</v>
      </c>
      <c r="H31" s="46">
        <v>0</v>
      </c>
      <c r="I31" s="46">
        <v>1044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1419</v>
      </c>
      <c r="O31" s="47">
        <f t="shared" si="2"/>
        <v>1.4218436873747495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6051</v>
      </c>
      <c r="E32" s="46">
        <v>0</v>
      </c>
      <c r="F32" s="46">
        <v>0</v>
      </c>
      <c r="G32" s="46">
        <v>0</v>
      </c>
      <c r="H32" s="46">
        <v>0</v>
      </c>
      <c r="I32" s="46">
        <v>225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6276</v>
      </c>
      <c r="O32" s="47">
        <f t="shared" si="2"/>
        <v>6.2885771543086175</v>
      </c>
      <c r="P32" s="9"/>
    </row>
    <row r="33" spans="1:119" ht="16.5" thickBot="1">
      <c r="A33" s="14" t="s">
        <v>35</v>
      </c>
      <c r="B33" s="23"/>
      <c r="C33" s="22"/>
      <c r="D33" s="15">
        <f>SUM(D5,D12,D15,D23,D28,D30)</f>
        <v>338248</v>
      </c>
      <c r="E33" s="15">
        <f t="shared" ref="E33:M33" si="10">SUM(E5,E12,E15,E23,E28,E30)</f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375174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7"/>
        <v>713422</v>
      </c>
      <c r="O33" s="38">
        <f t="shared" si="2"/>
        <v>714.85170340681361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46</v>
      </c>
      <c r="M35" s="118"/>
      <c r="N35" s="118"/>
      <c r="O35" s="43">
        <v>998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thickBot="1">
      <c r="A37" s="120" t="s">
        <v>50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164222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164222</v>
      </c>
      <c r="O5" s="33">
        <f t="shared" ref="O5:O35" si="2">(N5/O$37)</f>
        <v>162.75718533201189</v>
      </c>
      <c r="P5" s="6"/>
    </row>
    <row r="6" spans="1:133">
      <c r="A6" s="12"/>
      <c r="B6" s="25">
        <v>311</v>
      </c>
      <c r="C6" s="20" t="s">
        <v>1</v>
      </c>
      <c r="D6" s="46">
        <v>55568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55568</v>
      </c>
      <c r="O6" s="47">
        <f t="shared" si="2"/>
        <v>55.072348860257684</v>
      </c>
      <c r="P6" s="9"/>
    </row>
    <row r="7" spans="1:133">
      <c r="A7" s="12"/>
      <c r="B7" s="25">
        <v>312.2</v>
      </c>
      <c r="C7" s="20" t="s">
        <v>77</v>
      </c>
      <c r="D7" s="46">
        <v>212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212</v>
      </c>
      <c r="O7" s="47">
        <f t="shared" si="2"/>
        <v>0.21010901883052527</v>
      </c>
      <c r="P7" s="9"/>
    </row>
    <row r="8" spans="1:133">
      <c r="A8" s="12"/>
      <c r="B8" s="25">
        <v>312.60000000000002</v>
      </c>
      <c r="C8" s="20" t="s">
        <v>9</v>
      </c>
      <c r="D8" s="46">
        <v>52507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52507</v>
      </c>
      <c r="O8" s="47">
        <f t="shared" si="2"/>
        <v>52.038652130822598</v>
      </c>
      <c r="P8" s="9"/>
    </row>
    <row r="9" spans="1:133">
      <c r="A9" s="12"/>
      <c r="B9" s="25">
        <v>314.10000000000002</v>
      </c>
      <c r="C9" s="20" t="s">
        <v>10</v>
      </c>
      <c r="D9" s="46">
        <v>29849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29849</v>
      </c>
      <c r="O9" s="47">
        <f t="shared" si="2"/>
        <v>29.582755203171455</v>
      </c>
      <c r="P9" s="9"/>
    </row>
    <row r="10" spans="1:133">
      <c r="A10" s="12"/>
      <c r="B10" s="25">
        <v>314.39999999999998</v>
      </c>
      <c r="C10" s="20" t="s">
        <v>11</v>
      </c>
      <c r="D10" s="46">
        <v>5371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5371</v>
      </c>
      <c r="O10" s="47">
        <f t="shared" si="2"/>
        <v>5.3230921704658076</v>
      </c>
      <c r="P10" s="9"/>
    </row>
    <row r="11" spans="1:133">
      <c r="A11" s="12"/>
      <c r="B11" s="25">
        <v>315</v>
      </c>
      <c r="C11" s="20" t="s">
        <v>12</v>
      </c>
      <c r="D11" s="46">
        <v>12825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12825</v>
      </c>
      <c r="O11" s="47">
        <f t="shared" si="2"/>
        <v>12.710604558969276</v>
      </c>
      <c r="P11" s="9"/>
    </row>
    <row r="12" spans="1:133">
      <c r="A12" s="12"/>
      <c r="B12" s="25">
        <v>316</v>
      </c>
      <c r="C12" s="20" t="s">
        <v>13</v>
      </c>
      <c r="D12" s="46">
        <v>7890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7890</v>
      </c>
      <c r="O12" s="47">
        <f t="shared" si="2"/>
        <v>7.8196233894945495</v>
      </c>
      <c r="P12" s="9"/>
    </row>
    <row r="13" spans="1:133" ht="15.75">
      <c r="A13" s="29" t="s">
        <v>78</v>
      </c>
      <c r="B13" s="30"/>
      <c r="C13" s="31"/>
      <c r="D13" s="32">
        <f t="shared" ref="D13:M13" si="3">SUM(D14:D15)</f>
        <v>53646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si="1"/>
        <v>53646</v>
      </c>
      <c r="O13" s="45">
        <f t="shared" si="2"/>
        <v>53.16749256689792</v>
      </c>
      <c r="P13" s="10"/>
    </row>
    <row r="14" spans="1:133">
      <c r="A14" s="12"/>
      <c r="B14" s="25">
        <v>323.10000000000002</v>
      </c>
      <c r="C14" s="20" t="s">
        <v>15</v>
      </c>
      <c r="D14" s="46">
        <v>51346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51346</v>
      </c>
      <c r="O14" s="47">
        <f t="shared" si="2"/>
        <v>50.888007928642217</v>
      </c>
      <c r="P14" s="9"/>
    </row>
    <row r="15" spans="1:133">
      <c r="A15" s="12"/>
      <c r="B15" s="25">
        <v>329</v>
      </c>
      <c r="C15" s="20" t="s">
        <v>79</v>
      </c>
      <c r="D15" s="46">
        <v>2300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2300</v>
      </c>
      <c r="O15" s="47">
        <f t="shared" si="2"/>
        <v>2.2794846382556986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SUM(D17:D22)</f>
        <v>84101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84101</v>
      </c>
      <c r="O16" s="45">
        <f t="shared" si="2"/>
        <v>83.350842418235871</v>
      </c>
      <c r="P16" s="10"/>
    </row>
    <row r="17" spans="1:16">
      <c r="A17" s="12"/>
      <c r="B17" s="25">
        <v>334.7</v>
      </c>
      <c r="C17" s="20" t="s">
        <v>18</v>
      </c>
      <c r="D17" s="46">
        <v>20000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20000</v>
      </c>
      <c r="O17" s="47">
        <f t="shared" si="2"/>
        <v>19.821605550049554</v>
      </c>
      <c r="P17" s="9"/>
    </row>
    <row r="18" spans="1:16">
      <c r="A18" s="12"/>
      <c r="B18" s="25">
        <v>335.12</v>
      </c>
      <c r="C18" s="20" t="s">
        <v>19</v>
      </c>
      <c r="D18" s="46">
        <v>38908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38908</v>
      </c>
      <c r="O18" s="47">
        <f t="shared" si="2"/>
        <v>38.5609514370664</v>
      </c>
      <c r="P18" s="9"/>
    </row>
    <row r="19" spans="1:16">
      <c r="A19" s="12"/>
      <c r="B19" s="25">
        <v>335.14</v>
      </c>
      <c r="C19" s="20" t="s">
        <v>20</v>
      </c>
      <c r="D19" s="46">
        <v>415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415</v>
      </c>
      <c r="O19" s="47">
        <f t="shared" si="2"/>
        <v>0.41129831516352827</v>
      </c>
      <c r="P19" s="9"/>
    </row>
    <row r="20" spans="1:16">
      <c r="A20" s="12"/>
      <c r="B20" s="25">
        <v>335.15</v>
      </c>
      <c r="C20" s="20" t="s">
        <v>21</v>
      </c>
      <c r="D20" s="46">
        <v>211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211</v>
      </c>
      <c r="O20" s="47">
        <f t="shared" si="2"/>
        <v>0.2091179385530228</v>
      </c>
      <c r="P20" s="9"/>
    </row>
    <row r="21" spans="1:16">
      <c r="A21" s="12"/>
      <c r="B21" s="25">
        <v>335.16</v>
      </c>
      <c r="C21" s="20" t="s">
        <v>22</v>
      </c>
      <c r="D21" s="46">
        <v>1200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1200</v>
      </c>
      <c r="O21" s="47">
        <f t="shared" si="2"/>
        <v>1.1892963330029733</v>
      </c>
      <c r="P21" s="9"/>
    </row>
    <row r="22" spans="1:16">
      <c r="A22" s="12"/>
      <c r="B22" s="25">
        <v>335.18</v>
      </c>
      <c r="C22" s="20" t="s">
        <v>23</v>
      </c>
      <c r="D22" s="46">
        <v>23367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23367</v>
      </c>
      <c r="O22" s="47">
        <f t="shared" si="2"/>
        <v>23.158572844400396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SUM(D24:D27)</f>
        <v>6855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363761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ref="N23:N35" si="7">SUM(D23:M23)</f>
        <v>370616</v>
      </c>
      <c r="O23" s="45">
        <f t="shared" si="2"/>
        <v>367.3102081268583</v>
      </c>
      <c r="P23" s="10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119611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119611</v>
      </c>
      <c r="O24" s="47">
        <f t="shared" si="2"/>
        <v>118.54410307234886</v>
      </c>
      <c r="P24" s="9"/>
    </row>
    <row r="25" spans="1:16">
      <c r="A25" s="12"/>
      <c r="B25" s="25">
        <v>343.4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163112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163112</v>
      </c>
      <c r="O25" s="47">
        <f t="shared" si="2"/>
        <v>161.65708622398415</v>
      </c>
      <c r="P25" s="9"/>
    </row>
    <row r="26" spans="1:16">
      <c r="A26" s="12"/>
      <c r="B26" s="25">
        <v>343.5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81038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81038</v>
      </c>
      <c r="O26" s="47">
        <f t="shared" si="2"/>
        <v>80.31516352824579</v>
      </c>
      <c r="P26" s="9"/>
    </row>
    <row r="27" spans="1:16">
      <c r="A27" s="12"/>
      <c r="B27" s="25">
        <v>344.9</v>
      </c>
      <c r="C27" s="20" t="s">
        <v>34</v>
      </c>
      <c r="D27" s="46">
        <v>6855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6855</v>
      </c>
      <c r="O27" s="47">
        <f t="shared" si="2"/>
        <v>6.7938553022794848</v>
      </c>
      <c r="P27" s="9"/>
    </row>
    <row r="28" spans="1:16" ht="15.75">
      <c r="A28" s="29" t="s">
        <v>30</v>
      </c>
      <c r="B28" s="30"/>
      <c r="C28" s="31"/>
      <c r="D28" s="32">
        <f t="shared" ref="D28:M28" si="8">SUM(D29:D29)</f>
        <v>709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709</v>
      </c>
      <c r="O28" s="45">
        <f t="shared" si="2"/>
        <v>0.70267591674925667</v>
      </c>
      <c r="P28" s="10"/>
    </row>
    <row r="29" spans="1:16">
      <c r="A29" s="13"/>
      <c r="B29" s="39">
        <v>359</v>
      </c>
      <c r="C29" s="21" t="s">
        <v>56</v>
      </c>
      <c r="D29" s="46">
        <v>709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709</v>
      </c>
      <c r="O29" s="47">
        <f t="shared" si="2"/>
        <v>0.70267591674925667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SUM(D31:D32)</f>
        <v>3392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13317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7"/>
        <v>16709</v>
      </c>
      <c r="O30" s="45">
        <f t="shared" si="2"/>
        <v>16.559960356788899</v>
      </c>
      <c r="P30" s="10"/>
    </row>
    <row r="31" spans="1:16">
      <c r="A31" s="12"/>
      <c r="B31" s="25">
        <v>361.1</v>
      </c>
      <c r="C31" s="20" t="s">
        <v>38</v>
      </c>
      <c r="D31" s="46">
        <v>1545</v>
      </c>
      <c r="E31" s="46">
        <v>0</v>
      </c>
      <c r="F31" s="46">
        <v>0</v>
      </c>
      <c r="G31" s="46">
        <v>0</v>
      </c>
      <c r="H31" s="46">
        <v>0</v>
      </c>
      <c r="I31" s="46">
        <v>2207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3752</v>
      </c>
      <c r="O31" s="47">
        <f t="shared" si="2"/>
        <v>3.7185332011892962</v>
      </c>
      <c r="P31" s="9"/>
    </row>
    <row r="32" spans="1:16">
      <c r="A32" s="12"/>
      <c r="B32" s="25">
        <v>369.9</v>
      </c>
      <c r="C32" s="20" t="s">
        <v>39</v>
      </c>
      <c r="D32" s="46">
        <v>1847</v>
      </c>
      <c r="E32" s="46">
        <v>0</v>
      </c>
      <c r="F32" s="46">
        <v>0</v>
      </c>
      <c r="G32" s="46">
        <v>0</v>
      </c>
      <c r="H32" s="46">
        <v>0</v>
      </c>
      <c r="I32" s="46">
        <v>11110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12957</v>
      </c>
      <c r="O32" s="47">
        <f t="shared" si="2"/>
        <v>12.841427155599604</v>
      </c>
      <c r="P32" s="9"/>
    </row>
    <row r="33" spans="1:119" ht="15.75">
      <c r="A33" s="29" t="s">
        <v>73</v>
      </c>
      <c r="B33" s="30"/>
      <c r="C33" s="31"/>
      <c r="D33" s="32">
        <f t="shared" ref="D33:M33" si="10">SUM(D34:D34)</f>
        <v>50000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7"/>
        <v>50000</v>
      </c>
      <c r="O33" s="45">
        <f t="shared" si="2"/>
        <v>49.554013875123886</v>
      </c>
      <c r="P33" s="9"/>
    </row>
    <row r="34" spans="1:119" ht="15.75" thickBot="1">
      <c r="A34" s="12"/>
      <c r="B34" s="25">
        <v>384</v>
      </c>
      <c r="C34" s="20" t="s">
        <v>80</v>
      </c>
      <c r="D34" s="46">
        <v>50000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50000</v>
      </c>
      <c r="O34" s="47">
        <f t="shared" si="2"/>
        <v>49.554013875123886</v>
      </c>
      <c r="P34" s="9"/>
    </row>
    <row r="35" spans="1:119" ht="16.5" thickBot="1">
      <c r="A35" s="14" t="s">
        <v>35</v>
      </c>
      <c r="B35" s="23"/>
      <c r="C35" s="22"/>
      <c r="D35" s="15">
        <f t="shared" ref="D35:M35" si="11">SUM(D5,D13,D16,D23,D28,D30,D33)</f>
        <v>362925</v>
      </c>
      <c r="E35" s="15">
        <f t="shared" si="11"/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377078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7"/>
        <v>740003</v>
      </c>
      <c r="O35" s="38">
        <f t="shared" si="2"/>
        <v>733.40237859266597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81</v>
      </c>
      <c r="M37" s="118"/>
      <c r="N37" s="118"/>
      <c r="O37" s="43">
        <v>1009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50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2025-04-21T18:49:59Z</cp:lastPrinted>
  <dcterms:created xsi:type="dcterms:W3CDTF">2000-08-31T21:26:31Z</dcterms:created>
  <dcterms:modified xsi:type="dcterms:W3CDTF">2025-04-21T18:50:07Z</dcterms:modified>
</cp:coreProperties>
</file>