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AFR Data/EDR Municipal Revenues/"/>
    </mc:Choice>
  </mc:AlternateContent>
  <xr:revisionPtr revIDLastSave="88" documentId="11_E267DDFA3FFC09DD5E48F0338D386E02A24A7A0C" xr6:coauthVersionLast="47" xr6:coauthVersionMax="47" xr10:uidLastSave="{676A7B3B-5E7A-4D76-9499-6EB006CCE056}"/>
  <bookViews>
    <workbookView xWindow="-120" yWindow="-120" windowWidth="29040" windowHeight="15720" tabRatio="786" xr2:uid="{00000000-000D-0000-FFFF-FFFF00000000}"/>
  </bookViews>
  <sheets>
    <sheet name="2023" sheetId="48" r:id="rId1"/>
    <sheet name="2022" sheetId="49" r:id="rId2"/>
    <sheet name="2021" sheetId="46" r:id="rId3"/>
    <sheet name="2020" sheetId="45" r:id="rId4"/>
    <sheet name="2019" sheetId="44" r:id="rId5"/>
    <sheet name="2018" sheetId="43" r:id="rId6"/>
    <sheet name="2017" sheetId="42" r:id="rId7"/>
    <sheet name="2016" sheetId="41" r:id="rId8"/>
    <sheet name="2015" sheetId="40" r:id="rId9"/>
    <sheet name="2014" sheetId="39" r:id="rId10"/>
    <sheet name="2013" sheetId="37" r:id="rId11"/>
    <sheet name="2012" sheetId="36" r:id="rId12"/>
    <sheet name="2011" sheetId="35" r:id="rId13"/>
    <sheet name="2010" sheetId="34" r:id="rId14"/>
    <sheet name="2009" sheetId="33" r:id="rId15"/>
    <sheet name="2008" sheetId="38" r:id="rId16"/>
  </sheets>
  <definedNames>
    <definedName name="_xlnm.Print_Area" localSheetId="15">'2008'!$A$1:$O$54</definedName>
    <definedName name="_xlnm.Print_Area" localSheetId="14">'2009'!$A$1:$O$58</definedName>
    <definedName name="_xlnm.Print_Area" localSheetId="13">'2010'!$A$1:$O$55</definedName>
    <definedName name="_xlnm.Print_Area" localSheetId="12">'2011'!$A$1:$O$53</definedName>
    <definedName name="_xlnm.Print_Area" localSheetId="11">'2012'!$A$1:$O$54</definedName>
    <definedName name="_xlnm.Print_Area" localSheetId="10">'2013'!$A$1:$O$56</definedName>
    <definedName name="_xlnm.Print_Area" localSheetId="9">'2014'!$A$1:$O$52</definedName>
    <definedName name="_xlnm.Print_Area" localSheetId="8">'2015'!$A$1:$O$53</definedName>
    <definedName name="_xlnm.Print_Area" localSheetId="7">'2016'!$A$1:$O$55</definedName>
    <definedName name="_xlnm.Print_Area" localSheetId="6">'2017'!$A$1:$O$52</definedName>
    <definedName name="_xlnm.Print_Area" localSheetId="5">'2018'!$A$1:$O$53</definedName>
    <definedName name="_xlnm.Print_Area" localSheetId="4">'2019'!$A$1:$O$55</definedName>
    <definedName name="_xlnm.Print_Area" localSheetId="3">'2020'!$A$1:$O$53</definedName>
    <definedName name="_xlnm.Print_Area" localSheetId="2">'2021'!$A$1:$P$52</definedName>
    <definedName name="_xlnm.Print_Area" localSheetId="1">'2022'!$A$1:$P$55</definedName>
    <definedName name="_xlnm.Print_Area" localSheetId="0">'2023'!$A$1:$P$56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50" i="49" l="1"/>
  <c r="P50" i="49" s="1"/>
  <c r="N49" i="49"/>
  <c r="M49" i="49"/>
  <c r="L49" i="49"/>
  <c r="K49" i="49"/>
  <c r="J49" i="49"/>
  <c r="I49" i="49"/>
  <c r="H49" i="49"/>
  <c r="G49" i="49"/>
  <c r="F49" i="49"/>
  <c r="E49" i="49"/>
  <c r="D49" i="49"/>
  <c r="O48" i="49"/>
  <c r="P48" i="49" s="1"/>
  <c r="O47" i="49"/>
  <c r="P47" i="49" s="1"/>
  <c r="O46" i="49"/>
  <c r="P46" i="49" s="1"/>
  <c r="O45" i="49"/>
  <c r="P45" i="49" s="1"/>
  <c r="O44" i="49"/>
  <c r="P44" i="49" s="1"/>
  <c r="O43" i="49"/>
  <c r="P43" i="49" s="1"/>
  <c r="N42" i="49"/>
  <c r="M42" i="49"/>
  <c r="L42" i="49"/>
  <c r="K42" i="49"/>
  <c r="J42" i="49"/>
  <c r="I42" i="49"/>
  <c r="H42" i="49"/>
  <c r="G42" i="49"/>
  <c r="F42" i="49"/>
  <c r="E42" i="49"/>
  <c r="D42" i="49"/>
  <c r="O41" i="49"/>
  <c r="P41" i="49" s="1"/>
  <c r="N40" i="49"/>
  <c r="M40" i="49"/>
  <c r="L40" i="49"/>
  <c r="K40" i="49"/>
  <c r="J40" i="49"/>
  <c r="I40" i="49"/>
  <c r="H40" i="49"/>
  <c r="G40" i="49"/>
  <c r="F40" i="49"/>
  <c r="E40" i="49"/>
  <c r="D40" i="49"/>
  <c r="O39" i="49"/>
  <c r="P39" i="49" s="1"/>
  <c r="O38" i="49"/>
  <c r="P38" i="49" s="1"/>
  <c r="O37" i="49"/>
  <c r="P37" i="49" s="1"/>
  <c r="O36" i="49"/>
  <c r="P36" i="49" s="1"/>
  <c r="O35" i="49"/>
  <c r="P35" i="49" s="1"/>
  <c r="O34" i="49"/>
  <c r="P34" i="49" s="1"/>
  <c r="O33" i="49"/>
  <c r="P33" i="49" s="1"/>
  <c r="O32" i="49"/>
  <c r="P32" i="49" s="1"/>
  <c r="N31" i="49"/>
  <c r="M31" i="49"/>
  <c r="L31" i="49"/>
  <c r="K31" i="49"/>
  <c r="J31" i="49"/>
  <c r="I31" i="49"/>
  <c r="H31" i="49"/>
  <c r="G31" i="49"/>
  <c r="F31" i="49"/>
  <c r="E31" i="49"/>
  <c r="D31" i="49"/>
  <c r="O30" i="49"/>
  <c r="P30" i="49" s="1"/>
  <c r="O29" i="49"/>
  <c r="P29" i="49" s="1"/>
  <c r="O28" i="49"/>
  <c r="P28" i="49" s="1"/>
  <c r="O27" i="49"/>
  <c r="P27" i="49" s="1"/>
  <c r="O26" i="49"/>
  <c r="P26" i="49" s="1"/>
  <c r="O25" i="49"/>
  <c r="P25" i="49" s="1"/>
  <c r="O24" i="49"/>
  <c r="P24" i="49" s="1"/>
  <c r="O23" i="49"/>
  <c r="P23" i="49" s="1"/>
  <c r="N22" i="49"/>
  <c r="M22" i="49"/>
  <c r="L22" i="49"/>
  <c r="K22" i="49"/>
  <c r="J22" i="49"/>
  <c r="I22" i="49"/>
  <c r="H22" i="49"/>
  <c r="G22" i="49"/>
  <c r="F22" i="49"/>
  <c r="E22" i="49"/>
  <c r="D22" i="49"/>
  <c r="O21" i="49"/>
  <c r="P21" i="49" s="1"/>
  <c r="O20" i="49"/>
  <c r="P20" i="49" s="1"/>
  <c r="O19" i="49"/>
  <c r="P19" i="49" s="1"/>
  <c r="O18" i="49"/>
  <c r="P18" i="49" s="1"/>
  <c r="O17" i="49"/>
  <c r="P17" i="49" s="1"/>
  <c r="O16" i="49"/>
  <c r="P16" i="49" s="1"/>
  <c r="O15" i="49"/>
  <c r="P15" i="49" s="1"/>
  <c r="O14" i="49"/>
  <c r="P14" i="49" s="1"/>
  <c r="N13" i="49"/>
  <c r="M13" i="49"/>
  <c r="L13" i="49"/>
  <c r="K13" i="49"/>
  <c r="J13" i="49"/>
  <c r="I13" i="49"/>
  <c r="H13" i="49"/>
  <c r="G13" i="49"/>
  <c r="F13" i="49"/>
  <c r="E13" i="49"/>
  <c r="D13" i="49"/>
  <c r="O12" i="49"/>
  <c r="P12" i="49" s="1"/>
  <c r="O11" i="49"/>
  <c r="P11" i="49" s="1"/>
  <c r="O10" i="49"/>
  <c r="P10" i="49" s="1"/>
  <c r="O9" i="49"/>
  <c r="P9" i="49" s="1"/>
  <c r="O8" i="49"/>
  <c r="P8" i="49" s="1"/>
  <c r="O7" i="49"/>
  <c r="P7" i="49" s="1"/>
  <c r="O6" i="49"/>
  <c r="P6" i="49" s="1"/>
  <c r="N5" i="49"/>
  <c r="M5" i="49"/>
  <c r="L5" i="49"/>
  <c r="K5" i="49"/>
  <c r="J5" i="49"/>
  <c r="I5" i="49"/>
  <c r="H5" i="49"/>
  <c r="G5" i="49"/>
  <c r="F5" i="49"/>
  <c r="E5" i="49"/>
  <c r="D5" i="49"/>
  <c r="O51" i="48"/>
  <c r="P51" i="48" s="1"/>
  <c r="N50" i="48"/>
  <c r="M50" i="48"/>
  <c r="L50" i="48"/>
  <c r="K50" i="48"/>
  <c r="J50" i="48"/>
  <c r="I50" i="48"/>
  <c r="H50" i="48"/>
  <c r="G50" i="48"/>
  <c r="F50" i="48"/>
  <c r="E50" i="48"/>
  <c r="D50" i="48"/>
  <c r="O49" i="48"/>
  <c r="P49" i="48" s="1"/>
  <c r="O48" i="48"/>
  <c r="P48" i="48" s="1"/>
  <c r="O47" i="48"/>
  <c r="P47" i="48" s="1"/>
  <c r="O46" i="48"/>
  <c r="P46" i="48" s="1"/>
  <c r="O45" i="48"/>
  <c r="P45" i="48" s="1"/>
  <c r="O44" i="48"/>
  <c r="P44" i="48" s="1"/>
  <c r="N43" i="48"/>
  <c r="M43" i="48"/>
  <c r="L43" i="48"/>
  <c r="K43" i="48"/>
  <c r="J43" i="48"/>
  <c r="I43" i="48"/>
  <c r="H43" i="48"/>
  <c r="G43" i="48"/>
  <c r="F43" i="48"/>
  <c r="E43" i="48"/>
  <c r="D43" i="48"/>
  <c r="O42" i="48"/>
  <c r="P42" i="48" s="1"/>
  <c r="N41" i="48"/>
  <c r="M41" i="48"/>
  <c r="L41" i="48"/>
  <c r="K41" i="48"/>
  <c r="J41" i="48"/>
  <c r="I41" i="48"/>
  <c r="H41" i="48"/>
  <c r="G41" i="48"/>
  <c r="F41" i="48"/>
  <c r="E41" i="48"/>
  <c r="D41" i="48"/>
  <c r="O40" i="48"/>
  <c r="P40" i="48" s="1"/>
  <c r="O39" i="48"/>
  <c r="P39" i="48" s="1"/>
  <c r="O38" i="48"/>
  <c r="P38" i="48" s="1"/>
  <c r="O37" i="48"/>
  <c r="P37" i="48" s="1"/>
  <c r="O36" i="48"/>
  <c r="P36" i="48" s="1"/>
  <c r="O35" i="48"/>
  <c r="P35" i="48" s="1"/>
  <c r="O34" i="48"/>
  <c r="P34" i="48" s="1"/>
  <c r="O33" i="48"/>
  <c r="P33" i="48" s="1"/>
  <c r="N32" i="48"/>
  <c r="M32" i="48"/>
  <c r="L32" i="48"/>
  <c r="K32" i="48"/>
  <c r="J32" i="48"/>
  <c r="I32" i="48"/>
  <c r="H32" i="48"/>
  <c r="G32" i="48"/>
  <c r="F32" i="48"/>
  <c r="E32" i="48"/>
  <c r="D32" i="48"/>
  <c r="O31" i="48"/>
  <c r="P31" i="48" s="1"/>
  <c r="O30" i="48"/>
  <c r="P30" i="48" s="1"/>
  <c r="O29" i="48"/>
  <c r="P29" i="48" s="1"/>
  <c r="O28" i="48"/>
  <c r="P28" i="48" s="1"/>
  <c r="O27" i="48"/>
  <c r="P27" i="48" s="1"/>
  <c r="O26" i="48"/>
  <c r="P26" i="48" s="1"/>
  <c r="O25" i="48"/>
  <c r="P25" i="48" s="1"/>
  <c r="O24" i="48"/>
  <c r="P24" i="48" s="1"/>
  <c r="N23" i="48"/>
  <c r="M23" i="48"/>
  <c r="L23" i="48"/>
  <c r="K23" i="48"/>
  <c r="J23" i="48"/>
  <c r="I23" i="48"/>
  <c r="H23" i="48"/>
  <c r="G23" i="48"/>
  <c r="F23" i="48"/>
  <c r="E23" i="48"/>
  <c r="D23" i="48"/>
  <c r="O22" i="48"/>
  <c r="P22" i="48" s="1"/>
  <c r="O21" i="48"/>
  <c r="P21" i="48" s="1"/>
  <c r="O20" i="48"/>
  <c r="P20" i="48" s="1"/>
  <c r="O19" i="48"/>
  <c r="P19" i="48" s="1"/>
  <c r="O18" i="48"/>
  <c r="P18" i="48" s="1"/>
  <c r="O17" i="48"/>
  <c r="P17" i="48" s="1"/>
  <c r="O16" i="48"/>
  <c r="P16" i="48" s="1"/>
  <c r="O15" i="48"/>
  <c r="P15" i="48" s="1"/>
  <c r="O14" i="48"/>
  <c r="P14" i="48" s="1"/>
  <c r="N13" i="48"/>
  <c r="M13" i="48"/>
  <c r="L13" i="48"/>
  <c r="K13" i="48"/>
  <c r="J13" i="48"/>
  <c r="I13" i="48"/>
  <c r="H13" i="48"/>
  <c r="G13" i="48"/>
  <c r="F13" i="48"/>
  <c r="E13" i="48"/>
  <c r="D13" i="48"/>
  <c r="O12" i="48"/>
  <c r="P12" i="48" s="1"/>
  <c r="O11" i="48"/>
  <c r="P11" i="48" s="1"/>
  <c r="O10" i="48"/>
  <c r="P10" i="48" s="1"/>
  <c r="O9" i="48"/>
  <c r="P9" i="48" s="1"/>
  <c r="O8" i="48"/>
  <c r="P8" i="48" s="1"/>
  <c r="O7" i="48"/>
  <c r="P7" i="48" s="1"/>
  <c r="O6" i="48"/>
  <c r="P6" i="48" s="1"/>
  <c r="N5" i="48"/>
  <c r="M5" i="48"/>
  <c r="L5" i="48"/>
  <c r="K5" i="48"/>
  <c r="J5" i="48"/>
  <c r="I5" i="48"/>
  <c r="H5" i="48"/>
  <c r="G5" i="48"/>
  <c r="F5" i="48"/>
  <c r="E5" i="48"/>
  <c r="D5" i="48"/>
  <c r="O49" i="49" l="1"/>
  <c r="P49" i="49" s="1"/>
  <c r="O42" i="49"/>
  <c r="P42" i="49" s="1"/>
  <c r="O40" i="49"/>
  <c r="P40" i="49" s="1"/>
  <c r="O31" i="49"/>
  <c r="P31" i="49" s="1"/>
  <c r="N51" i="49"/>
  <c r="F51" i="49"/>
  <c r="G51" i="49"/>
  <c r="E51" i="49"/>
  <c r="O13" i="49"/>
  <c r="P13" i="49" s="1"/>
  <c r="O5" i="49"/>
  <c r="P5" i="49" s="1"/>
  <c r="K51" i="49"/>
  <c r="L51" i="49"/>
  <c r="M51" i="49"/>
  <c r="O22" i="49"/>
  <c r="P22" i="49" s="1"/>
  <c r="D51" i="49"/>
  <c r="H51" i="49"/>
  <c r="I51" i="49"/>
  <c r="J51" i="49"/>
  <c r="O50" i="48"/>
  <c r="P50" i="48" s="1"/>
  <c r="O43" i="48"/>
  <c r="P43" i="48" s="1"/>
  <c r="O41" i="48"/>
  <c r="P41" i="48" s="1"/>
  <c r="O32" i="48"/>
  <c r="P32" i="48" s="1"/>
  <c r="H52" i="48"/>
  <c r="O23" i="48"/>
  <c r="P23" i="48" s="1"/>
  <c r="J52" i="48"/>
  <c r="F52" i="48"/>
  <c r="N52" i="48"/>
  <c r="L52" i="48"/>
  <c r="D52" i="48"/>
  <c r="E52" i="48"/>
  <c r="M52" i="48"/>
  <c r="O13" i="48"/>
  <c r="P13" i="48" s="1"/>
  <c r="G52" i="48"/>
  <c r="I52" i="48"/>
  <c r="K52" i="48"/>
  <c r="O5" i="48"/>
  <c r="P5" i="48" s="1"/>
  <c r="O47" i="46"/>
  <c r="P47" i="46" s="1"/>
  <c r="O46" i="46"/>
  <c r="P46" i="46" s="1"/>
  <c r="O45" i="46"/>
  <c r="P45" i="46" s="1"/>
  <c r="O44" i="46"/>
  <c r="P44" i="46" s="1"/>
  <c r="O43" i="46"/>
  <c r="P43" i="46" s="1"/>
  <c r="N42" i="46"/>
  <c r="M42" i="46"/>
  <c r="L42" i="46"/>
  <c r="K42" i="46"/>
  <c r="J42" i="46"/>
  <c r="I42" i="46"/>
  <c r="H42" i="46"/>
  <c r="G42" i="46"/>
  <c r="F42" i="46"/>
  <c r="E42" i="46"/>
  <c r="D42" i="46"/>
  <c r="O41" i="46"/>
  <c r="P41" i="46" s="1"/>
  <c r="N40" i="46"/>
  <c r="M40" i="46"/>
  <c r="L40" i="46"/>
  <c r="K40" i="46"/>
  <c r="J40" i="46"/>
  <c r="I40" i="46"/>
  <c r="H40" i="46"/>
  <c r="G40" i="46"/>
  <c r="F40" i="46"/>
  <c r="E40" i="46"/>
  <c r="D40" i="46"/>
  <c r="O39" i="46"/>
  <c r="P39" i="46" s="1"/>
  <c r="O38" i="46"/>
  <c r="P38" i="46" s="1"/>
  <c r="O37" i="46"/>
  <c r="P37" i="46" s="1"/>
  <c r="O36" i="46"/>
  <c r="P36" i="46" s="1"/>
  <c r="O35" i="46"/>
  <c r="P35" i="46" s="1"/>
  <c r="O34" i="46"/>
  <c r="P34" i="46" s="1"/>
  <c r="O33" i="46"/>
  <c r="P33" i="46"/>
  <c r="O32" i="46"/>
  <c r="P32" i="46"/>
  <c r="N31" i="46"/>
  <c r="M31" i="46"/>
  <c r="L31" i="46"/>
  <c r="K31" i="46"/>
  <c r="J31" i="46"/>
  <c r="I31" i="46"/>
  <c r="H31" i="46"/>
  <c r="G31" i="46"/>
  <c r="F31" i="46"/>
  <c r="E31" i="46"/>
  <c r="D31" i="46"/>
  <c r="O30" i="46"/>
  <c r="P30" i="46"/>
  <c r="O29" i="46"/>
  <c r="P29" i="46" s="1"/>
  <c r="O28" i="46"/>
  <c r="P28" i="46"/>
  <c r="O27" i="46"/>
  <c r="P27" i="46" s="1"/>
  <c r="O26" i="46"/>
  <c r="P26" i="46" s="1"/>
  <c r="O25" i="46"/>
  <c r="P25" i="46" s="1"/>
  <c r="O24" i="46"/>
  <c r="P24" i="46" s="1"/>
  <c r="O23" i="46"/>
  <c r="P23" i="46" s="1"/>
  <c r="N22" i="46"/>
  <c r="M22" i="46"/>
  <c r="L22" i="46"/>
  <c r="K22" i="46"/>
  <c r="J22" i="46"/>
  <c r="I22" i="46"/>
  <c r="H22" i="46"/>
  <c r="G22" i="46"/>
  <c r="F22" i="46"/>
  <c r="E22" i="46"/>
  <c r="D22" i="46"/>
  <c r="O21" i="46"/>
  <c r="P21" i="46" s="1"/>
  <c r="O20" i="46"/>
  <c r="P20" i="46" s="1"/>
  <c r="O19" i="46"/>
  <c r="P19" i="46" s="1"/>
  <c r="O18" i="46"/>
  <c r="P18" i="46"/>
  <c r="O17" i="46"/>
  <c r="P17" i="46"/>
  <c r="O16" i="46"/>
  <c r="P16" i="46" s="1"/>
  <c r="O15" i="46"/>
  <c r="P15" i="46" s="1"/>
  <c r="O14" i="46"/>
  <c r="P14" i="46" s="1"/>
  <c r="N13" i="46"/>
  <c r="M13" i="46"/>
  <c r="L13" i="46"/>
  <c r="K13" i="46"/>
  <c r="J13" i="46"/>
  <c r="I13" i="46"/>
  <c r="H13" i="46"/>
  <c r="G13" i="46"/>
  <c r="F13" i="46"/>
  <c r="E13" i="46"/>
  <c r="D13" i="46"/>
  <c r="O12" i="46"/>
  <c r="P12" i="46"/>
  <c r="O11" i="46"/>
  <c r="P11" i="46" s="1"/>
  <c r="O10" i="46"/>
  <c r="P10" i="46" s="1"/>
  <c r="O9" i="46"/>
  <c r="P9" i="46" s="1"/>
  <c r="O8" i="46"/>
  <c r="P8" i="46" s="1"/>
  <c r="O7" i="46"/>
  <c r="P7" i="46"/>
  <c r="O6" i="46"/>
  <c r="P6" i="46" s="1"/>
  <c r="N5" i="46"/>
  <c r="M5" i="46"/>
  <c r="L5" i="46"/>
  <c r="K5" i="46"/>
  <c r="J5" i="46"/>
  <c r="I5" i="46"/>
  <c r="H5" i="46"/>
  <c r="G5" i="46"/>
  <c r="F5" i="46"/>
  <c r="E5" i="46"/>
  <c r="D5" i="46"/>
  <c r="N48" i="45"/>
  <c r="O48" i="45" s="1"/>
  <c r="N47" i="45"/>
  <c r="O47" i="45"/>
  <c r="N46" i="45"/>
  <c r="O46" i="45"/>
  <c r="N45" i="45"/>
  <c r="O45" i="45" s="1"/>
  <c r="N44" i="45"/>
  <c r="O44" i="45" s="1"/>
  <c r="M43" i="45"/>
  <c r="L43" i="45"/>
  <c r="K43" i="45"/>
  <c r="J43" i="45"/>
  <c r="I43" i="45"/>
  <c r="H43" i="45"/>
  <c r="G43" i="45"/>
  <c r="F43" i="45"/>
  <c r="E43" i="45"/>
  <c r="D43" i="45"/>
  <c r="N42" i="45"/>
  <c r="O42" i="45" s="1"/>
  <c r="M41" i="45"/>
  <c r="L41" i="45"/>
  <c r="K41" i="45"/>
  <c r="J41" i="45"/>
  <c r="I41" i="45"/>
  <c r="H41" i="45"/>
  <c r="G41" i="45"/>
  <c r="F41" i="45"/>
  <c r="E41" i="45"/>
  <c r="D41" i="45"/>
  <c r="N40" i="45"/>
  <c r="O40" i="45" s="1"/>
  <c r="N39" i="45"/>
  <c r="O39" i="45" s="1"/>
  <c r="N38" i="45"/>
  <c r="O38" i="45"/>
  <c r="N37" i="45"/>
  <c r="O37" i="45" s="1"/>
  <c r="N36" i="45"/>
  <c r="O36" i="45" s="1"/>
  <c r="N35" i="45"/>
  <c r="O35" i="45" s="1"/>
  <c r="N34" i="45"/>
  <c r="O34" i="45" s="1"/>
  <c r="M33" i="45"/>
  <c r="L33" i="45"/>
  <c r="K33" i="45"/>
  <c r="J33" i="45"/>
  <c r="I33" i="45"/>
  <c r="H33" i="45"/>
  <c r="G33" i="45"/>
  <c r="F33" i="45"/>
  <c r="E33" i="45"/>
  <c r="D33" i="45"/>
  <c r="N32" i="45"/>
  <c r="O32" i="45" s="1"/>
  <c r="N31" i="45"/>
  <c r="O31" i="45" s="1"/>
  <c r="N30" i="45"/>
  <c r="O30" i="45" s="1"/>
  <c r="N29" i="45"/>
  <c r="O29" i="45" s="1"/>
  <c r="N28" i="45"/>
  <c r="O28" i="45" s="1"/>
  <c r="N27" i="45"/>
  <c r="O27" i="45" s="1"/>
  <c r="N26" i="45"/>
  <c r="O26" i="45" s="1"/>
  <c r="N25" i="45"/>
  <c r="O25" i="45" s="1"/>
  <c r="N24" i="45"/>
  <c r="O24" i="45" s="1"/>
  <c r="N23" i="45"/>
  <c r="O23" i="45" s="1"/>
  <c r="M22" i="45"/>
  <c r="L22" i="45"/>
  <c r="K22" i="45"/>
  <c r="J22" i="45"/>
  <c r="I22" i="45"/>
  <c r="H22" i="45"/>
  <c r="G22" i="45"/>
  <c r="F22" i="45"/>
  <c r="E22" i="45"/>
  <c r="D22" i="45"/>
  <c r="N22" i="45" s="1"/>
  <c r="O22" i="45" s="1"/>
  <c r="N21" i="45"/>
  <c r="O21" i="45" s="1"/>
  <c r="N20" i="45"/>
  <c r="O20" i="45" s="1"/>
  <c r="N19" i="45"/>
  <c r="O19" i="45" s="1"/>
  <c r="N18" i="45"/>
  <c r="O18" i="45" s="1"/>
  <c r="N17" i="45"/>
  <c r="O17" i="45" s="1"/>
  <c r="N16" i="45"/>
  <c r="O16" i="45" s="1"/>
  <c r="N15" i="45"/>
  <c r="O15" i="45" s="1"/>
  <c r="N14" i="45"/>
  <c r="O14" i="45" s="1"/>
  <c r="M13" i="45"/>
  <c r="L13" i="45"/>
  <c r="K13" i="45"/>
  <c r="J13" i="45"/>
  <c r="I13" i="45"/>
  <c r="H13" i="45"/>
  <c r="G13" i="45"/>
  <c r="F13" i="45"/>
  <c r="E13" i="45"/>
  <c r="D13" i="45"/>
  <c r="N12" i="45"/>
  <c r="O12" i="45" s="1"/>
  <c r="N11" i="45"/>
  <c r="O11" i="45" s="1"/>
  <c r="N10" i="45"/>
  <c r="O10" i="45" s="1"/>
  <c r="N9" i="45"/>
  <c r="O9" i="45" s="1"/>
  <c r="N8" i="45"/>
  <c r="O8" i="45"/>
  <c r="N7" i="45"/>
  <c r="O7" i="45" s="1"/>
  <c r="N6" i="45"/>
  <c r="O6" i="45" s="1"/>
  <c r="M5" i="45"/>
  <c r="L5" i="45"/>
  <c r="K5" i="45"/>
  <c r="J5" i="45"/>
  <c r="I5" i="45"/>
  <c r="I49" i="45" s="1"/>
  <c r="H5" i="45"/>
  <c r="G5" i="45"/>
  <c r="F5" i="45"/>
  <c r="E5" i="45"/>
  <c r="E49" i="45"/>
  <c r="D5" i="45"/>
  <c r="N50" i="44"/>
  <c r="O50" i="44" s="1"/>
  <c r="M49" i="44"/>
  <c r="L49" i="44"/>
  <c r="K49" i="44"/>
  <c r="J49" i="44"/>
  <c r="I49" i="44"/>
  <c r="H49" i="44"/>
  <c r="G49" i="44"/>
  <c r="F49" i="44"/>
  <c r="F51" i="44" s="1"/>
  <c r="E49" i="44"/>
  <c r="D49" i="44"/>
  <c r="N48" i="44"/>
  <c r="O48" i="44" s="1"/>
  <c r="N47" i="44"/>
  <c r="O47" i="44"/>
  <c r="N46" i="44"/>
  <c r="O46" i="44" s="1"/>
  <c r="N45" i="44"/>
  <c r="O45" i="44" s="1"/>
  <c r="N44" i="44"/>
  <c r="O44" i="44" s="1"/>
  <c r="M43" i="44"/>
  <c r="L43" i="44"/>
  <c r="K43" i="44"/>
  <c r="J43" i="44"/>
  <c r="I43" i="44"/>
  <c r="H43" i="44"/>
  <c r="G43" i="44"/>
  <c r="F43" i="44"/>
  <c r="E43" i="44"/>
  <c r="D43" i="44"/>
  <c r="N42" i="44"/>
  <c r="O42" i="44" s="1"/>
  <c r="M41" i="44"/>
  <c r="L41" i="44"/>
  <c r="K41" i="44"/>
  <c r="J41" i="44"/>
  <c r="I41" i="44"/>
  <c r="H41" i="44"/>
  <c r="G41" i="44"/>
  <c r="F41" i="44"/>
  <c r="E41" i="44"/>
  <c r="D41" i="44"/>
  <c r="N40" i="44"/>
  <c r="O40" i="44" s="1"/>
  <c r="N39" i="44"/>
  <c r="O39" i="44" s="1"/>
  <c r="N38" i="44"/>
  <c r="O38" i="44" s="1"/>
  <c r="N37" i="44"/>
  <c r="O37" i="44" s="1"/>
  <c r="N36" i="44"/>
  <c r="O36" i="44" s="1"/>
  <c r="N35" i="44"/>
  <c r="O35" i="44"/>
  <c r="N34" i="44"/>
  <c r="O34" i="44" s="1"/>
  <c r="N33" i="44"/>
  <c r="O33" i="44" s="1"/>
  <c r="M32" i="44"/>
  <c r="L32" i="44"/>
  <c r="K32" i="44"/>
  <c r="J32" i="44"/>
  <c r="I32" i="44"/>
  <c r="H32" i="44"/>
  <c r="G32" i="44"/>
  <c r="F32" i="44"/>
  <c r="E32" i="44"/>
  <c r="D32" i="44"/>
  <c r="N31" i="44"/>
  <c r="O31" i="44" s="1"/>
  <c r="N30" i="44"/>
  <c r="O30" i="44" s="1"/>
  <c r="N29" i="44"/>
  <c r="O29" i="44" s="1"/>
  <c r="N28" i="44"/>
  <c r="O28" i="44" s="1"/>
  <c r="N27" i="44"/>
  <c r="O27" i="44"/>
  <c r="N26" i="44"/>
  <c r="O26" i="44" s="1"/>
  <c r="N25" i="44"/>
  <c r="O25" i="44" s="1"/>
  <c r="N24" i="44"/>
  <c r="O24" i="44" s="1"/>
  <c r="N23" i="44"/>
  <c r="O23" i="44" s="1"/>
  <c r="N22" i="44"/>
  <c r="O22" i="44" s="1"/>
  <c r="M21" i="44"/>
  <c r="L21" i="44"/>
  <c r="K21" i="44"/>
  <c r="J21" i="44"/>
  <c r="I21" i="44"/>
  <c r="H21" i="44"/>
  <c r="G21" i="44"/>
  <c r="F21" i="44"/>
  <c r="E21" i="44"/>
  <c r="D21" i="44"/>
  <c r="N20" i="44"/>
  <c r="O20" i="44" s="1"/>
  <c r="N19" i="44"/>
  <c r="O19" i="44" s="1"/>
  <c r="N18" i="44"/>
  <c r="O18" i="44" s="1"/>
  <c r="N17" i="44"/>
  <c r="O17" i="44" s="1"/>
  <c r="N16" i="44"/>
  <c r="O16" i="44" s="1"/>
  <c r="N15" i="44"/>
  <c r="O15" i="44" s="1"/>
  <c r="N14" i="44"/>
  <c r="O14" i="44" s="1"/>
  <c r="N13" i="44"/>
  <c r="O13" i="44" s="1"/>
  <c r="M12" i="44"/>
  <c r="L12" i="44"/>
  <c r="K12" i="44"/>
  <c r="J12" i="44"/>
  <c r="J51" i="44" s="1"/>
  <c r="I12" i="44"/>
  <c r="H12" i="44"/>
  <c r="G12" i="44"/>
  <c r="F12" i="44"/>
  <c r="E12" i="44"/>
  <c r="D12" i="44"/>
  <c r="N11" i="44"/>
  <c r="O11" i="44" s="1"/>
  <c r="N10" i="44"/>
  <c r="O10" i="44" s="1"/>
  <c r="N9" i="44"/>
  <c r="O9" i="44" s="1"/>
  <c r="N8" i="44"/>
  <c r="O8" i="44" s="1"/>
  <c r="N7" i="44"/>
  <c r="O7" i="44"/>
  <c r="N6" i="44"/>
  <c r="O6" i="44" s="1"/>
  <c r="M5" i="44"/>
  <c r="L5" i="44"/>
  <c r="K5" i="44"/>
  <c r="J5" i="44"/>
  <c r="I5" i="44"/>
  <c r="H5" i="44"/>
  <c r="G5" i="44"/>
  <c r="F5" i="44"/>
  <c r="E5" i="44"/>
  <c r="D5" i="44"/>
  <c r="N48" i="43"/>
  <c r="O48" i="43" s="1"/>
  <c r="M47" i="43"/>
  <c r="L47" i="43"/>
  <c r="K47" i="43"/>
  <c r="J47" i="43"/>
  <c r="I47" i="43"/>
  <c r="H47" i="43"/>
  <c r="G47" i="43"/>
  <c r="F47" i="43"/>
  <c r="E47" i="43"/>
  <c r="D47" i="43"/>
  <c r="N46" i="43"/>
  <c r="O46" i="43" s="1"/>
  <c r="N45" i="43"/>
  <c r="O45" i="43" s="1"/>
  <c r="N44" i="43"/>
  <c r="O44" i="43" s="1"/>
  <c r="N43" i="43"/>
  <c r="O43" i="43" s="1"/>
  <c r="N42" i="43"/>
  <c r="O42" i="43" s="1"/>
  <c r="M41" i="43"/>
  <c r="L41" i="43"/>
  <c r="K41" i="43"/>
  <c r="J41" i="43"/>
  <c r="I41" i="43"/>
  <c r="H41" i="43"/>
  <c r="H49" i="43" s="1"/>
  <c r="G41" i="43"/>
  <c r="F41" i="43"/>
  <c r="E41" i="43"/>
  <c r="D41" i="43"/>
  <c r="N40" i="43"/>
  <c r="O40" i="43" s="1"/>
  <c r="M39" i="43"/>
  <c r="L39" i="43"/>
  <c r="K39" i="43"/>
  <c r="J39" i="43"/>
  <c r="I39" i="43"/>
  <c r="H39" i="43"/>
  <c r="G39" i="43"/>
  <c r="F39" i="43"/>
  <c r="E39" i="43"/>
  <c r="D39" i="43"/>
  <c r="N38" i="43"/>
  <c r="O38" i="43" s="1"/>
  <c r="N37" i="43"/>
  <c r="O37" i="43" s="1"/>
  <c r="N36" i="43"/>
  <c r="O36" i="43" s="1"/>
  <c r="N35" i="43"/>
  <c r="O35" i="43"/>
  <c r="N34" i="43"/>
  <c r="O34" i="43" s="1"/>
  <c r="N33" i="43"/>
  <c r="O33" i="43" s="1"/>
  <c r="N32" i="43"/>
  <c r="O32" i="43" s="1"/>
  <c r="N31" i="43"/>
  <c r="O31" i="43" s="1"/>
  <c r="M30" i="43"/>
  <c r="L30" i="43"/>
  <c r="K30" i="43"/>
  <c r="J30" i="43"/>
  <c r="I30" i="43"/>
  <c r="H30" i="43"/>
  <c r="G30" i="43"/>
  <c r="F30" i="43"/>
  <c r="E30" i="43"/>
  <c r="D30" i="43"/>
  <c r="N29" i="43"/>
  <c r="O29" i="43"/>
  <c r="N28" i="43"/>
  <c r="O28" i="43" s="1"/>
  <c r="N27" i="43"/>
  <c r="O27" i="43"/>
  <c r="N26" i="43"/>
  <c r="O26" i="43" s="1"/>
  <c r="N25" i="43"/>
  <c r="O25" i="43" s="1"/>
  <c r="N24" i="43"/>
  <c r="O24" i="43" s="1"/>
  <c r="N23" i="43"/>
  <c r="O23" i="43" s="1"/>
  <c r="M22" i="43"/>
  <c r="L22" i="43"/>
  <c r="K22" i="43"/>
  <c r="J22" i="43"/>
  <c r="I22" i="43"/>
  <c r="H22" i="43"/>
  <c r="G22" i="43"/>
  <c r="F22" i="43"/>
  <c r="E22" i="43"/>
  <c r="E49" i="43" s="1"/>
  <c r="D22" i="43"/>
  <c r="N21" i="43"/>
  <c r="O21" i="43" s="1"/>
  <c r="N20" i="43"/>
  <c r="O20" i="43" s="1"/>
  <c r="N19" i="43"/>
  <c r="O19" i="43"/>
  <c r="N18" i="43"/>
  <c r="O18" i="43" s="1"/>
  <c r="N17" i="43"/>
  <c r="O17" i="43" s="1"/>
  <c r="N16" i="43"/>
  <c r="O16" i="43" s="1"/>
  <c r="N15" i="43"/>
  <c r="O15" i="43" s="1"/>
  <c r="N14" i="43"/>
  <c r="O14" i="43" s="1"/>
  <c r="N13" i="43"/>
  <c r="O13" i="43" s="1"/>
  <c r="M12" i="43"/>
  <c r="L12" i="43"/>
  <c r="K12" i="43"/>
  <c r="J12" i="43"/>
  <c r="I12" i="43"/>
  <c r="H12" i="43"/>
  <c r="G12" i="43"/>
  <c r="F12" i="43"/>
  <c r="E12" i="43"/>
  <c r="D12" i="43"/>
  <c r="N11" i="43"/>
  <c r="O11" i="43"/>
  <c r="N10" i="43"/>
  <c r="O10" i="43" s="1"/>
  <c r="N9" i="43"/>
  <c r="O9" i="43" s="1"/>
  <c r="N8" i="43"/>
  <c r="O8" i="43" s="1"/>
  <c r="N7" i="43"/>
  <c r="O7" i="43"/>
  <c r="N6" i="43"/>
  <c r="O6" i="43" s="1"/>
  <c r="M5" i="43"/>
  <c r="L5" i="43"/>
  <c r="K5" i="43"/>
  <c r="J5" i="43"/>
  <c r="I5" i="43"/>
  <c r="H5" i="43"/>
  <c r="G5" i="43"/>
  <c r="G49" i="43" s="1"/>
  <c r="F5" i="43"/>
  <c r="E5" i="43"/>
  <c r="D5" i="43"/>
  <c r="N47" i="42"/>
  <c r="O47" i="42" s="1"/>
  <c r="N46" i="42"/>
  <c r="O46" i="42" s="1"/>
  <c r="N45" i="42"/>
  <c r="O45" i="42"/>
  <c r="N44" i="42"/>
  <c r="O44" i="42" s="1"/>
  <c r="M43" i="42"/>
  <c r="L43" i="42"/>
  <c r="K43" i="42"/>
  <c r="J43" i="42"/>
  <c r="I43" i="42"/>
  <c r="N43" i="42" s="1"/>
  <c r="O43" i="42" s="1"/>
  <c r="H43" i="42"/>
  <c r="G43" i="42"/>
  <c r="F43" i="42"/>
  <c r="E43" i="42"/>
  <c r="D43" i="42"/>
  <c r="N42" i="42"/>
  <c r="O42" i="42" s="1"/>
  <c r="M41" i="42"/>
  <c r="L41" i="42"/>
  <c r="K41" i="42"/>
  <c r="N41" i="42" s="1"/>
  <c r="O41" i="42" s="1"/>
  <c r="J41" i="42"/>
  <c r="I41" i="42"/>
  <c r="H41" i="42"/>
  <c r="G41" i="42"/>
  <c r="F41" i="42"/>
  <c r="E41" i="42"/>
  <c r="D41" i="42"/>
  <c r="N40" i="42"/>
  <c r="O40" i="42" s="1"/>
  <c r="N39" i="42"/>
  <c r="O39" i="42" s="1"/>
  <c r="N38" i="42"/>
  <c r="O38" i="42" s="1"/>
  <c r="N37" i="42"/>
  <c r="O37" i="42" s="1"/>
  <c r="N36" i="42"/>
  <c r="O36" i="42" s="1"/>
  <c r="N35" i="42"/>
  <c r="O35" i="42" s="1"/>
  <c r="N34" i="42"/>
  <c r="O34" i="42" s="1"/>
  <c r="N33" i="42"/>
  <c r="O33" i="42" s="1"/>
  <c r="M32" i="42"/>
  <c r="L32" i="42"/>
  <c r="K32" i="42"/>
  <c r="J32" i="42"/>
  <c r="I32" i="42"/>
  <c r="H32" i="42"/>
  <c r="G32" i="42"/>
  <c r="F32" i="42"/>
  <c r="E32" i="42"/>
  <c r="D32" i="42"/>
  <c r="N31" i="42"/>
  <c r="O31" i="42" s="1"/>
  <c r="N30" i="42"/>
  <c r="O30" i="42" s="1"/>
  <c r="N29" i="42"/>
  <c r="O29" i="42"/>
  <c r="N28" i="42"/>
  <c r="O28" i="42" s="1"/>
  <c r="N27" i="42"/>
  <c r="O27" i="42" s="1"/>
  <c r="N26" i="42"/>
  <c r="O26" i="42" s="1"/>
  <c r="N25" i="42"/>
  <c r="O25" i="42" s="1"/>
  <c r="N24" i="42"/>
  <c r="O24" i="42" s="1"/>
  <c r="N23" i="42"/>
  <c r="O23" i="42"/>
  <c r="M22" i="42"/>
  <c r="L22" i="42"/>
  <c r="K22" i="42"/>
  <c r="J22" i="42"/>
  <c r="I22" i="42"/>
  <c r="H22" i="42"/>
  <c r="G22" i="42"/>
  <c r="F22" i="42"/>
  <c r="N22" i="42" s="1"/>
  <c r="O22" i="42" s="1"/>
  <c r="E22" i="42"/>
  <c r="D22" i="42"/>
  <c r="N21" i="42"/>
  <c r="O21" i="42" s="1"/>
  <c r="N20" i="42"/>
  <c r="O20" i="42"/>
  <c r="N19" i="42"/>
  <c r="O19" i="42"/>
  <c r="N18" i="42"/>
  <c r="O18" i="42" s="1"/>
  <c r="N17" i="42"/>
  <c r="O17" i="42" s="1"/>
  <c r="N16" i="42"/>
  <c r="O16" i="42" s="1"/>
  <c r="N15" i="42"/>
  <c r="O15" i="42" s="1"/>
  <c r="N14" i="42"/>
  <c r="O14" i="42" s="1"/>
  <c r="N13" i="42"/>
  <c r="O13" i="42" s="1"/>
  <c r="M12" i="42"/>
  <c r="L12" i="42"/>
  <c r="K12" i="42"/>
  <c r="J12" i="42"/>
  <c r="I12" i="42"/>
  <c r="H12" i="42"/>
  <c r="G12" i="42"/>
  <c r="N12" i="42" s="1"/>
  <c r="O12" i="42" s="1"/>
  <c r="F12" i="42"/>
  <c r="E12" i="42"/>
  <c r="D12" i="42"/>
  <c r="N11" i="42"/>
  <c r="O11" i="42"/>
  <c r="N10" i="42"/>
  <c r="O10" i="42" s="1"/>
  <c r="N9" i="42"/>
  <c r="O9" i="42" s="1"/>
  <c r="N8" i="42"/>
  <c r="O8" i="42" s="1"/>
  <c r="N7" i="42"/>
  <c r="O7" i="42" s="1"/>
  <c r="N6" i="42"/>
  <c r="O6" i="42" s="1"/>
  <c r="M5" i="42"/>
  <c r="L5" i="42"/>
  <c r="K5" i="42"/>
  <c r="J5" i="42"/>
  <c r="I5" i="42"/>
  <c r="H5" i="42"/>
  <c r="G5" i="42"/>
  <c r="F5" i="42"/>
  <c r="E5" i="42"/>
  <c r="D5" i="42"/>
  <c r="N50" i="41"/>
  <c r="O50" i="41" s="1"/>
  <c r="M49" i="41"/>
  <c r="L49" i="41"/>
  <c r="K49" i="41"/>
  <c r="J49" i="41"/>
  <c r="I49" i="41"/>
  <c r="N49" i="41" s="1"/>
  <c r="O49" i="41" s="1"/>
  <c r="H49" i="41"/>
  <c r="G49" i="41"/>
  <c r="F49" i="41"/>
  <c r="E49" i="41"/>
  <c r="D49" i="41"/>
  <c r="N48" i="41"/>
  <c r="O48" i="41" s="1"/>
  <c r="N47" i="41"/>
  <c r="O47" i="41" s="1"/>
  <c r="N46" i="41"/>
  <c r="O46" i="41" s="1"/>
  <c r="N45" i="41"/>
  <c r="O45" i="41" s="1"/>
  <c r="N44" i="41"/>
  <c r="O44" i="41" s="1"/>
  <c r="M43" i="41"/>
  <c r="L43" i="41"/>
  <c r="K43" i="41"/>
  <c r="J43" i="41"/>
  <c r="I43" i="41"/>
  <c r="H43" i="41"/>
  <c r="G43" i="41"/>
  <c r="F43" i="41"/>
  <c r="N43" i="41" s="1"/>
  <c r="O43" i="41" s="1"/>
  <c r="E43" i="41"/>
  <c r="D43" i="41"/>
  <c r="N42" i="41"/>
  <c r="O42" i="41" s="1"/>
  <c r="M41" i="41"/>
  <c r="L41" i="41"/>
  <c r="K41" i="41"/>
  <c r="J41" i="41"/>
  <c r="I41" i="41"/>
  <c r="H41" i="41"/>
  <c r="G41" i="41"/>
  <c r="F41" i="41"/>
  <c r="N41" i="41" s="1"/>
  <c r="O41" i="41" s="1"/>
  <c r="E41" i="41"/>
  <c r="D41" i="41"/>
  <c r="N40" i="41"/>
  <c r="O40" i="41" s="1"/>
  <c r="N39" i="41"/>
  <c r="O39" i="41" s="1"/>
  <c r="N38" i="41"/>
  <c r="O38" i="41" s="1"/>
  <c r="N37" i="41"/>
  <c r="O37" i="41" s="1"/>
  <c r="N36" i="41"/>
  <c r="O36" i="41" s="1"/>
  <c r="N35" i="41"/>
  <c r="O35" i="41" s="1"/>
  <c r="N34" i="41"/>
  <c r="O34" i="41" s="1"/>
  <c r="N33" i="41"/>
  <c r="O33" i="41" s="1"/>
  <c r="M32" i="41"/>
  <c r="L32" i="41"/>
  <c r="K32" i="41"/>
  <c r="J32" i="41"/>
  <c r="I32" i="41"/>
  <c r="H32" i="41"/>
  <c r="G32" i="41"/>
  <c r="G51" i="41" s="1"/>
  <c r="F32" i="41"/>
  <c r="N32" i="41" s="1"/>
  <c r="O32" i="41" s="1"/>
  <c r="E32" i="41"/>
  <c r="D32" i="41"/>
  <c r="N31" i="41"/>
  <c r="O31" i="41" s="1"/>
  <c r="N30" i="41"/>
  <c r="O30" i="41"/>
  <c r="N29" i="41"/>
  <c r="O29" i="41"/>
  <c r="N28" i="41"/>
  <c r="O28" i="41"/>
  <c r="N27" i="41"/>
  <c r="O27" i="41" s="1"/>
  <c r="N26" i="41"/>
  <c r="O26" i="41" s="1"/>
  <c r="N25" i="41"/>
  <c r="O25" i="41" s="1"/>
  <c r="N24" i="41"/>
  <c r="O24" i="41"/>
  <c r="N23" i="41"/>
  <c r="O23" i="41"/>
  <c r="M22" i="41"/>
  <c r="L22" i="41"/>
  <c r="L51" i="41" s="1"/>
  <c r="K22" i="41"/>
  <c r="K51" i="41" s="1"/>
  <c r="J22" i="41"/>
  <c r="I22" i="41"/>
  <c r="H22" i="41"/>
  <c r="G22" i="41"/>
  <c r="F22" i="41"/>
  <c r="E22" i="41"/>
  <c r="D22" i="41"/>
  <c r="N22" i="41" s="1"/>
  <c r="O22" i="41" s="1"/>
  <c r="N21" i="41"/>
  <c r="O21" i="41"/>
  <c r="N20" i="41"/>
  <c r="O20" i="41" s="1"/>
  <c r="N19" i="41"/>
  <c r="O19" i="41" s="1"/>
  <c r="N18" i="41"/>
  <c r="O18" i="41" s="1"/>
  <c r="N17" i="41"/>
  <c r="O17" i="41" s="1"/>
  <c r="N16" i="41"/>
  <c r="O16" i="41" s="1"/>
  <c r="N15" i="41"/>
  <c r="O15" i="41" s="1"/>
  <c r="N14" i="41"/>
  <c r="O14" i="41"/>
  <c r="N13" i="41"/>
  <c r="O13" i="41" s="1"/>
  <c r="M12" i="41"/>
  <c r="L12" i="41"/>
  <c r="K12" i="41"/>
  <c r="J12" i="41"/>
  <c r="J51" i="41" s="1"/>
  <c r="I12" i="41"/>
  <c r="H12" i="41"/>
  <c r="G12" i="41"/>
  <c r="F12" i="41"/>
  <c r="E12" i="41"/>
  <c r="D12" i="41"/>
  <c r="N11" i="41"/>
  <c r="O11" i="41" s="1"/>
  <c r="N10" i="41"/>
  <c r="O10" i="41" s="1"/>
  <c r="N9" i="41"/>
  <c r="O9" i="41" s="1"/>
  <c r="N8" i="41"/>
  <c r="O8" i="41" s="1"/>
  <c r="N7" i="41"/>
  <c r="O7" i="41" s="1"/>
  <c r="N6" i="41"/>
  <c r="O6" i="41"/>
  <c r="M5" i="41"/>
  <c r="L5" i="41"/>
  <c r="K5" i="41"/>
  <c r="J5" i="41"/>
  <c r="I5" i="41"/>
  <c r="I51" i="41" s="1"/>
  <c r="H5" i="41"/>
  <c r="G5" i="41"/>
  <c r="F5" i="41"/>
  <c r="E5" i="41"/>
  <c r="D5" i="41"/>
  <c r="N48" i="40"/>
  <c r="O48" i="40" s="1"/>
  <c r="M47" i="40"/>
  <c r="L47" i="40"/>
  <c r="K47" i="40"/>
  <c r="J47" i="40"/>
  <c r="I47" i="40"/>
  <c r="H47" i="40"/>
  <c r="G47" i="40"/>
  <c r="F47" i="40"/>
  <c r="N47" i="40" s="1"/>
  <c r="O47" i="40" s="1"/>
  <c r="E47" i="40"/>
  <c r="D47" i="40"/>
  <c r="N46" i="40"/>
  <c r="O46" i="40"/>
  <c r="N45" i="40"/>
  <c r="O45" i="40" s="1"/>
  <c r="N44" i="40"/>
  <c r="O44" i="40" s="1"/>
  <c r="N43" i="40"/>
  <c r="O43" i="40" s="1"/>
  <c r="M42" i="40"/>
  <c r="L42" i="40"/>
  <c r="K42" i="40"/>
  <c r="J42" i="40"/>
  <c r="I42" i="40"/>
  <c r="H42" i="40"/>
  <c r="G42" i="40"/>
  <c r="F42" i="40"/>
  <c r="F49" i="40" s="1"/>
  <c r="E42" i="40"/>
  <c r="D42" i="40"/>
  <c r="N41" i="40"/>
  <c r="O41" i="40" s="1"/>
  <c r="M40" i="40"/>
  <c r="L40" i="40"/>
  <c r="N40" i="40" s="1"/>
  <c r="O40" i="40" s="1"/>
  <c r="K40" i="40"/>
  <c r="J40" i="40"/>
  <c r="I40" i="40"/>
  <c r="H40" i="40"/>
  <c r="G40" i="40"/>
  <c r="F40" i="40"/>
  <c r="E40" i="40"/>
  <c r="D40" i="40"/>
  <c r="N39" i="40"/>
  <c r="O39" i="40" s="1"/>
  <c r="N38" i="40"/>
  <c r="O38" i="40" s="1"/>
  <c r="N37" i="40"/>
  <c r="O37" i="40" s="1"/>
  <c r="N36" i="40"/>
  <c r="O36" i="40"/>
  <c r="N35" i="40"/>
  <c r="O35" i="40" s="1"/>
  <c r="N34" i="40"/>
  <c r="O34" i="40" s="1"/>
  <c r="N33" i="40"/>
  <c r="O33" i="40" s="1"/>
  <c r="N32" i="40"/>
  <c r="O32" i="40"/>
  <c r="M31" i="40"/>
  <c r="L31" i="40"/>
  <c r="K31" i="40"/>
  <c r="J31" i="40"/>
  <c r="I31" i="40"/>
  <c r="H31" i="40"/>
  <c r="G31" i="40"/>
  <c r="F31" i="40"/>
  <c r="E31" i="40"/>
  <c r="D31" i="40"/>
  <c r="N31" i="40" s="1"/>
  <c r="O31" i="40" s="1"/>
  <c r="N30" i="40"/>
  <c r="O30" i="40" s="1"/>
  <c r="N29" i="40"/>
  <c r="O29" i="40"/>
  <c r="N28" i="40"/>
  <c r="O28" i="40" s="1"/>
  <c r="N27" i="40"/>
  <c r="O27" i="40" s="1"/>
  <c r="N26" i="40"/>
  <c r="O26" i="40" s="1"/>
  <c r="N25" i="40"/>
  <c r="O25" i="40" s="1"/>
  <c r="N24" i="40"/>
  <c r="O24" i="40" s="1"/>
  <c r="N23" i="40"/>
  <c r="O23" i="40"/>
  <c r="N22" i="40"/>
  <c r="O22" i="40"/>
  <c r="N21" i="40"/>
  <c r="O21" i="40" s="1"/>
  <c r="M20" i="40"/>
  <c r="L20" i="40"/>
  <c r="K20" i="40"/>
  <c r="K49" i="40" s="1"/>
  <c r="J20" i="40"/>
  <c r="I20" i="40"/>
  <c r="H20" i="40"/>
  <c r="G20" i="40"/>
  <c r="F20" i="40"/>
  <c r="E20" i="40"/>
  <c r="E49" i="40" s="1"/>
  <c r="D20" i="40"/>
  <c r="N19" i="40"/>
  <c r="O19" i="40" s="1"/>
  <c r="N18" i="40"/>
  <c r="O18" i="40" s="1"/>
  <c r="N17" i="40"/>
  <c r="O17" i="40" s="1"/>
  <c r="N16" i="40"/>
  <c r="O16" i="40" s="1"/>
  <c r="N15" i="40"/>
  <c r="O15" i="40"/>
  <c r="N14" i="40"/>
  <c r="O14" i="40"/>
  <c r="M13" i="40"/>
  <c r="L13" i="40"/>
  <c r="K13" i="40"/>
  <c r="J13" i="40"/>
  <c r="I13" i="40"/>
  <c r="H13" i="40"/>
  <c r="G13" i="40"/>
  <c r="F13" i="40"/>
  <c r="E13" i="40"/>
  <c r="D13" i="40"/>
  <c r="N13" i="40" s="1"/>
  <c r="O13" i="40" s="1"/>
  <c r="N12" i="40"/>
  <c r="O12" i="40"/>
  <c r="N11" i="40"/>
  <c r="O11" i="40" s="1"/>
  <c r="N10" i="40"/>
  <c r="O10" i="40" s="1"/>
  <c r="N9" i="40"/>
  <c r="O9" i="40" s="1"/>
  <c r="N8" i="40"/>
  <c r="O8" i="40" s="1"/>
  <c r="N7" i="40"/>
  <c r="O7" i="40"/>
  <c r="N6" i="40"/>
  <c r="O6" i="40" s="1"/>
  <c r="M5" i="40"/>
  <c r="L5" i="40"/>
  <c r="K5" i="40"/>
  <c r="J5" i="40"/>
  <c r="J49" i="40" s="1"/>
  <c r="I5" i="40"/>
  <c r="I49" i="40" s="1"/>
  <c r="H5" i="40"/>
  <c r="G5" i="40"/>
  <c r="F5" i="40"/>
  <c r="E5" i="40"/>
  <c r="D5" i="40"/>
  <c r="N5" i="40" s="1"/>
  <c r="O5" i="40" s="1"/>
  <c r="N47" i="39"/>
  <c r="O47" i="39" s="1"/>
  <c r="M46" i="39"/>
  <c r="L46" i="39"/>
  <c r="K46" i="39"/>
  <c r="J46" i="39"/>
  <c r="J48" i="39" s="1"/>
  <c r="I46" i="39"/>
  <c r="H46" i="39"/>
  <c r="G46" i="39"/>
  <c r="F46" i="39"/>
  <c r="E46" i="39"/>
  <c r="D46" i="39"/>
  <c r="N45" i="39"/>
  <c r="O45" i="39" s="1"/>
  <c r="N44" i="39"/>
  <c r="O44" i="39" s="1"/>
  <c r="N43" i="39"/>
  <c r="O43" i="39" s="1"/>
  <c r="N42" i="39"/>
  <c r="O42" i="39" s="1"/>
  <c r="M41" i="39"/>
  <c r="L41" i="39"/>
  <c r="K41" i="39"/>
  <c r="J41" i="39"/>
  <c r="I41" i="39"/>
  <c r="H41" i="39"/>
  <c r="G41" i="39"/>
  <c r="F41" i="39"/>
  <c r="E41" i="39"/>
  <c r="D41" i="39"/>
  <c r="N41" i="39" s="1"/>
  <c r="O41" i="39" s="1"/>
  <c r="N40" i="39"/>
  <c r="O40" i="39" s="1"/>
  <c r="M39" i="39"/>
  <c r="L39" i="39"/>
  <c r="K39" i="39"/>
  <c r="J39" i="39"/>
  <c r="I39" i="39"/>
  <c r="H39" i="39"/>
  <c r="G39" i="39"/>
  <c r="F39" i="39"/>
  <c r="E39" i="39"/>
  <c r="N39" i="39" s="1"/>
  <c r="O39" i="39" s="1"/>
  <c r="D39" i="39"/>
  <c r="N38" i="39"/>
  <c r="O38" i="39" s="1"/>
  <c r="N37" i="39"/>
  <c r="O37" i="39"/>
  <c r="N36" i="39"/>
  <c r="O36" i="39" s="1"/>
  <c r="N35" i="39"/>
  <c r="O35" i="39" s="1"/>
  <c r="N34" i="39"/>
  <c r="O34" i="39" s="1"/>
  <c r="N33" i="39"/>
  <c r="O33" i="39" s="1"/>
  <c r="N32" i="39"/>
  <c r="O32" i="39" s="1"/>
  <c r="N31" i="39"/>
  <c r="O31" i="39" s="1"/>
  <c r="M30" i="39"/>
  <c r="L30" i="39"/>
  <c r="K30" i="39"/>
  <c r="J30" i="39"/>
  <c r="I30" i="39"/>
  <c r="H30" i="39"/>
  <c r="G30" i="39"/>
  <c r="F30" i="39"/>
  <c r="N30" i="39" s="1"/>
  <c r="O30" i="39" s="1"/>
  <c r="E30" i="39"/>
  <c r="D30" i="39"/>
  <c r="N29" i="39"/>
  <c r="O29" i="39"/>
  <c r="N28" i="39"/>
  <c r="O28" i="39" s="1"/>
  <c r="N27" i="39"/>
  <c r="O27" i="39" s="1"/>
  <c r="N26" i="39"/>
  <c r="O26" i="39" s="1"/>
  <c r="N25" i="39"/>
  <c r="O25" i="39" s="1"/>
  <c r="N24" i="39"/>
  <c r="O24" i="39" s="1"/>
  <c r="N23" i="39"/>
  <c r="O23" i="39" s="1"/>
  <c r="M22" i="39"/>
  <c r="L22" i="39"/>
  <c r="K22" i="39"/>
  <c r="J22" i="39"/>
  <c r="I22" i="39"/>
  <c r="I48" i="39" s="1"/>
  <c r="H22" i="39"/>
  <c r="G22" i="39"/>
  <c r="F22" i="39"/>
  <c r="E22" i="39"/>
  <c r="D22" i="39"/>
  <c r="N21" i="39"/>
  <c r="O21" i="39"/>
  <c r="N20" i="39"/>
  <c r="O20" i="39" s="1"/>
  <c r="N19" i="39"/>
  <c r="O19" i="39" s="1"/>
  <c r="N18" i="39"/>
  <c r="O18" i="39" s="1"/>
  <c r="N17" i="39"/>
  <c r="O17" i="39" s="1"/>
  <c r="N16" i="39"/>
  <c r="O16" i="39" s="1"/>
  <c r="N15" i="39"/>
  <c r="O15" i="39"/>
  <c r="N14" i="39"/>
  <c r="O14" i="39"/>
  <c r="N13" i="39"/>
  <c r="O13" i="39"/>
  <c r="M12" i="39"/>
  <c r="L12" i="39"/>
  <c r="L48" i="39" s="1"/>
  <c r="K12" i="39"/>
  <c r="J12" i="39"/>
  <c r="I12" i="39"/>
  <c r="H12" i="39"/>
  <c r="G12" i="39"/>
  <c r="F12" i="39"/>
  <c r="F48" i="39" s="1"/>
  <c r="E12" i="39"/>
  <c r="D12" i="39"/>
  <c r="D48" i="39" s="1"/>
  <c r="N11" i="39"/>
  <c r="O11" i="39"/>
  <c r="N10" i="39"/>
  <c r="O10" i="39" s="1"/>
  <c r="N9" i="39"/>
  <c r="O9" i="39" s="1"/>
  <c r="N8" i="39"/>
  <c r="O8" i="39" s="1"/>
  <c r="N7" i="39"/>
  <c r="O7" i="39"/>
  <c r="N6" i="39"/>
  <c r="O6" i="39" s="1"/>
  <c r="M5" i="39"/>
  <c r="M48" i="39" s="1"/>
  <c r="L5" i="39"/>
  <c r="K5" i="39"/>
  <c r="K48" i="39" s="1"/>
  <c r="J5" i="39"/>
  <c r="I5" i="39"/>
  <c r="H5" i="39"/>
  <c r="G5" i="39"/>
  <c r="F5" i="39"/>
  <c r="E5" i="39"/>
  <c r="D5" i="39"/>
  <c r="N49" i="38"/>
  <c r="O49" i="38" s="1"/>
  <c r="N48" i="38"/>
  <c r="O48" i="38" s="1"/>
  <c r="N47" i="38"/>
  <c r="O47" i="38" s="1"/>
  <c r="M46" i="38"/>
  <c r="L46" i="38"/>
  <c r="K46" i="38"/>
  <c r="J46" i="38"/>
  <c r="I46" i="38"/>
  <c r="H46" i="38"/>
  <c r="G46" i="38"/>
  <c r="F46" i="38"/>
  <c r="E46" i="38"/>
  <c r="D46" i="38"/>
  <c r="N46" i="38" s="1"/>
  <c r="O46" i="38" s="1"/>
  <c r="N45" i="38"/>
  <c r="O45" i="38" s="1"/>
  <c r="N44" i="38"/>
  <c r="O44" i="38" s="1"/>
  <c r="N43" i="38"/>
  <c r="O43" i="38" s="1"/>
  <c r="N42" i="38"/>
  <c r="O42" i="38"/>
  <c r="N41" i="38"/>
  <c r="O41" i="38" s="1"/>
  <c r="N40" i="38"/>
  <c r="O40" i="38" s="1"/>
  <c r="N39" i="38"/>
  <c r="O39" i="38" s="1"/>
  <c r="N38" i="38"/>
  <c r="O38" i="38" s="1"/>
  <c r="N37" i="38"/>
  <c r="O37" i="38" s="1"/>
  <c r="M36" i="38"/>
  <c r="L36" i="38"/>
  <c r="K36" i="38"/>
  <c r="J36" i="38"/>
  <c r="I36" i="38"/>
  <c r="H36" i="38"/>
  <c r="G36" i="38"/>
  <c r="F36" i="38"/>
  <c r="E36" i="38"/>
  <c r="D36" i="38"/>
  <c r="N35" i="38"/>
  <c r="O35" i="38" s="1"/>
  <c r="M34" i="38"/>
  <c r="L34" i="38"/>
  <c r="K34" i="38"/>
  <c r="J34" i="38"/>
  <c r="I34" i="38"/>
  <c r="H34" i="38"/>
  <c r="G34" i="38"/>
  <c r="G50" i="38" s="1"/>
  <c r="F34" i="38"/>
  <c r="E34" i="38"/>
  <c r="D34" i="38"/>
  <c r="N33" i="38"/>
  <c r="O33" i="38"/>
  <c r="N32" i="38"/>
  <c r="O32" i="38" s="1"/>
  <c r="N31" i="38"/>
  <c r="O31" i="38" s="1"/>
  <c r="M30" i="38"/>
  <c r="L30" i="38"/>
  <c r="K30" i="38"/>
  <c r="J30" i="38"/>
  <c r="I30" i="38"/>
  <c r="H30" i="38"/>
  <c r="G30" i="38"/>
  <c r="F30" i="38"/>
  <c r="E30" i="38"/>
  <c r="D30" i="38"/>
  <c r="D50" i="38" s="1"/>
  <c r="N29" i="38"/>
  <c r="O29" i="38" s="1"/>
  <c r="N28" i="38"/>
  <c r="O28" i="38"/>
  <c r="N27" i="38"/>
  <c r="O27" i="38" s="1"/>
  <c r="N26" i="38"/>
  <c r="O26" i="38" s="1"/>
  <c r="N25" i="38"/>
  <c r="O25" i="38" s="1"/>
  <c r="N24" i="38"/>
  <c r="O24" i="38" s="1"/>
  <c r="N23" i="38"/>
  <c r="O23" i="38" s="1"/>
  <c r="N22" i="38"/>
  <c r="O22" i="38"/>
  <c r="N21" i="38"/>
  <c r="O21" i="38" s="1"/>
  <c r="M20" i="38"/>
  <c r="L20" i="38"/>
  <c r="K20" i="38"/>
  <c r="J20" i="38"/>
  <c r="I20" i="38"/>
  <c r="H20" i="38"/>
  <c r="G20" i="38"/>
  <c r="F20" i="38"/>
  <c r="E20" i="38"/>
  <c r="N20" i="38" s="1"/>
  <c r="O20" i="38" s="1"/>
  <c r="D20" i="38"/>
  <c r="N19" i="38"/>
  <c r="O19" i="38" s="1"/>
  <c r="N18" i="38"/>
  <c r="O18" i="38" s="1"/>
  <c r="N17" i="38"/>
  <c r="O17" i="38" s="1"/>
  <c r="N16" i="38"/>
  <c r="O16" i="38" s="1"/>
  <c r="N15" i="38"/>
  <c r="O15" i="38"/>
  <c r="M14" i="38"/>
  <c r="L14" i="38"/>
  <c r="L50" i="38" s="1"/>
  <c r="K14" i="38"/>
  <c r="J14" i="38"/>
  <c r="I14" i="38"/>
  <c r="H14" i="38"/>
  <c r="G14" i="38"/>
  <c r="N14" i="38" s="1"/>
  <c r="O14" i="38" s="1"/>
  <c r="F14" i="38"/>
  <c r="E14" i="38"/>
  <c r="D14" i="38"/>
  <c r="N13" i="38"/>
  <c r="O13" i="38" s="1"/>
  <c r="N12" i="38"/>
  <c r="O12" i="38"/>
  <c r="N11" i="38"/>
  <c r="O11" i="38"/>
  <c r="N10" i="38"/>
  <c r="O10" i="38" s="1"/>
  <c r="N9" i="38"/>
  <c r="O9" i="38" s="1"/>
  <c r="N8" i="38"/>
  <c r="O8" i="38" s="1"/>
  <c r="N7" i="38"/>
  <c r="O7" i="38" s="1"/>
  <c r="N6" i="38"/>
  <c r="O6" i="38" s="1"/>
  <c r="M5" i="38"/>
  <c r="L5" i="38"/>
  <c r="K5" i="38"/>
  <c r="J5" i="38"/>
  <c r="J50" i="38" s="1"/>
  <c r="I5" i="38"/>
  <c r="I50" i="38" s="1"/>
  <c r="H5" i="38"/>
  <c r="G5" i="38"/>
  <c r="F5" i="38"/>
  <c r="E5" i="38"/>
  <c r="E50" i="38" s="1"/>
  <c r="D5" i="38"/>
  <c r="N51" i="37"/>
  <c r="O51" i="37" s="1"/>
  <c r="M50" i="37"/>
  <c r="L50" i="37"/>
  <c r="K50" i="37"/>
  <c r="J50" i="37"/>
  <c r="I50" i="37"/>
  <c r="H50" i="37"/>
  <c r="G50" i="37"/>
  <c r="F50" i="37"/>
  <c r="E50" i="37"/>
  <c r="N50" i="37" s="1"/>
  <c r="O50" i="37" s="1"/>
  <c r="D50" i="37"/>
  <c r="N49" i="37"/>
  <c r="O49" i="37" s="1"/>
  <c r="N48" i="37"/>
  <c r="O48" i="37" s="1"/>
  <c r="N47" i="37"/>
  <c r="O47" i="37" s="1"/>
  <c r="N46" i="37"/>
  <c r="O46" i="37" s="1"/>
  <c r="N45" i="37"/>
  <c r="O45" i="37" s="1"/>
  <c r="M44" i="37"/>
  <c r="L44" i="37"/>
  <c r="K44" i="37"/>
  <c r="J44" i="37"/>
  <c r="I44" i="37"/>
  <c r="N44" i="37" s="1"/>
  <c r="O44" i="37" s="1"/>
  <c r="H44" i="37"/>
  <c r="G44" i="37"/>
  <c r="F44" i="37"/>
  <c r="E44" i="37"/>
  <c r="D44" i="37"/>
  <c r="N43" i="37"/>
  <c r="O43" i="37" s="1"/>
  <c r="M42" i="37"/>
  <c r="L42" i="37"/>
  <c r="K42" i="37"/>
  <c r="J42" i="37"/>
  <c r="I42" i="37"/>
  <c r="H42" i="37"/>
  <c r="G42" i="37"/>
  <c r="F42" i="37"/>
  <c r="E42" i="37"/>
  <c r="D42" i="37"/>
  <c r="N41" i="37"/>
  <c r="O41" i="37" s="1"/>
  <c r="N40" i="37"/>
  <c r="O40" i="37"/>
  <c r="N39" i="37"/>
  <c r="O39" i="37" s="1"/>
  <c r="N38" i="37"/>
  <c r="O38" i="37"/>
  <c r="N37" i="37"/>
  <c r="O37" i="37" s="1"/>
  <c r="N36" i="37"/>
  <c r="O36" i="37" s="1"/>
  <c r="N35" i="37"/>
  <c r="O35" i="37" s="1"/>
  <c r="N34" i="37"/>
  <c r="O34" i="37" s="1"/>
  <c r="M33" i="37"/>
  <c r="L33" i="37"/>
  <c r="K33" i="37"/>
  <c r="J33" i="37"/>
  <c r="I33" i="37"/>
  <c r="H33" i="37"/>
  <c r="G33" i="37"/>
  <c r="F33" i="37"/>
  <c r="E33" i="37"/>
  <c r="D33" i="37"/>
  <c r="N33" i="37" s="1"/>
  <c r="O33" i="37" s="1"/>
  <c r="N32" i="37"/>
  <c r="O32" i="37"/>
  <c r="N31" i="37"/>
  <c r="O31" i="37" s="1"/>
  <c r="N30" i="37"/>
  <c r="O30" i="37" s="1"/>
  <c r="N29" i="37"/>
  <c r="O29" i="37" s="1"/>
  <c r="N28" i="37"/>
  <c r="O28" i="37" s="1"/>
  <c r="N27" i="37"/>
  <c r="O27" i="37" s="1"/>
  <c r="N26" i="37"/>
  <c r="O26" i="37"/>
  <c r="N25" i="37"/>
  <c r="O25" i="37"/>
  <c r="N24" i="37"/>
  <c r="O24" i="37" s="1"/>
  <c r="N23" i="37"/>
  <c r="O23" i="37" s="1"/>
  <c r="M22" i="37"/>
  <c r="L22" i="37"/>
  <c r="K22" i="37"/>
  <c r="J22" i="37"/>
  <c r="I22" i="37"/>
  <c r="H22" i="37"/>
  <c r="G22" i="37"/>
  <c r="F22" i="37"/>
  <c r="E22" i="37"/>
  <c r="N22" i="37" s="1"/>
  <c r="O22" i="37" s="1"/>
  <c r="D22" i="37"/>
  <c r="N21" i="37"/>
  <c r="O21" i="37" s="1"/>
  <c r="N20" i="37"/>
  <c r="O20" i="37" s="1"/>
  <c r="N19" i="37"/>
  <c r="O19" i="37"/>
  <c r="N18" i="37"/>
  <c r="O18" i="37"/>
  <c r="N17" i="37"/>
  <c r="O17" i="37"/>
  <c r="N16" i="37"/>
  <c r="O16" i="37" s="1"/>
  <c r="N15" i="37"/>
  <c r="O15" i="37" s="1"/>
  <c r="N14" i="37"/>
  <c r="O14" i="37" s="1"/>
  <c r="N13" i="37"/>
  <c r="O13" i="37" s="1"/>
  <c r="M12" i="37"/>
  <c r="L12" i="37"/>
  <c r="K12" i="37"/>
  <c r="J12" i="37"/>
  <c r="I12" i="37"/>
  <c r="H12" i="37"/>
  <c r="G12" i="37"/>
  <c r="F12" i="37"/>
  <c r="E12" i="37"/>
  <c r="D12" i="37"/>
  <c r="N11" i="37"/>
  <c r="O11" i="37" s="1"/>
  <c r="N10" i="37"/>
  <c r="O10" i="37" s="1"/>
  <c r="N9" i="37"/>
  <c r="O9" i="37" s="1"/>
  <c r="N8" i="37"/>
  <c r="O8" i="37" s="1"/>
  <c r="N7" i="37"/>
  <c r="O7" i="37" s="1"/>
  <c r="N6" i="37"/>
  <c r="O6" i="37"/>
  <c r="M5" i="37"/>
  <c r="L5" i="37"/>
  <c r="K5" i="37"/>
  <c r="K52" i="37" s="1"/>
  <c r="J5" i="37"/>
  <c r="I5" i="37"/>
  <c r="H5" i="37"/>
  <c r="H52" i="37" s="1"/>
  <c r="G5" i="37"/>
  <c r="F5" i="37"/>
  <c r="E5" i="37"/>
  <c r="D5" i="37"/>
  <c r="N49" i="36"/>
  <c r="O49" i="36" s="1"/>
  <c r="M48" i="36"/>
  <c r="L48" i="36"/>
  <c r="K48" i="36"/>
  <c r="J48" i="36"/>
  <c r="I48" i="36"/>
  <c r="H48" i="36"/>
  <c r="G48" i="36"/>
  <c r="F48" i="36"/>
  <c r="E48" i="36"/>
  <c r="D48" i="36"/>
  <c r="N47" i="36"/>
  <c r="O47" i="36" s="1"/>
  <c r="N46" i="36"/>
  <c r="O46" i="36"/>
  <c r="N45" i="36"/>
  <c r="O45" i="36"/>
  <c r="N44" i="36"/>
  <c r="O44" i="36" s="1"/>
  <c r="N43" i="36"/>
  <c r="O43" i="36" s="1"/>
  <c r="N42" i="36"/>
  <c r="O42" i="36" s="1"/>
  <c r="M41" i="36"/>
  <c r="L41" i="36"/>
  <c r="K41" i="36"/>
  <c r="J41" i="36"/>
  <c r="I41" i="36"/>
  <c r="H41" i="36"/>
  <c r="G41" i="36"/>
  <c r="F41" i="36"/>
  <c r="E41" i="36"/>
  <c r="D41" i="36"/>
  <c r="N41" i="36" s="1"/>
  <c r="O41" i="36" s="1"/>
  <c r="N40" i="36"/>
  <c r="O40" i="36" s="1"/>
  <c r="M39" i="36"/>
  <c r="L39" i="36"/>
  <c r="K39" i="36"/>
  <c r="J39" i="36"/>
  <c r="I39" i="36"/>
  <c r="H39" i="36"/>
  <c r="G39" i="36"/>
  <c r="F39" i="36"/>
  <c r="E39" i="36"/>
  <c r="D39" i="36"/>
  <c r="N38" i="36"/>
  <c r="O38" i="36" s="1"/>
  <c r="N37" i="36"/>
  <c r="O37" i="36" s="1"/>
  <c r="N36" i="36"/>
  <c r="O36" i="36" s="1"/>
  <c r="N35" i="36"/>
  <c r="O35" i="36" s="1"/>
  <c r="N34" i="36"/>
  <c r="O34" i="36"/>
  <c r="N33" i="36"/>
  <c r="O33" i="36" s="1"/>
  <c r="N32" i="36"/>
  <c r="O32" i="36" s="1"/>
  <c r="M31" i="36"/>
  <c r="L31" i="36"/>
  <c r="K31" i="36"/>
  <c r="K50" i="36" s="1"/>
  <c r="J31" i="36"/>
  <c r="I31" i="36"/>
  <c r="H31" i="36"/>
  <c r="G31" i="36"/>
  <c r="F31" i="36"/>
  <c r="E31" i="36"/>
  <c r="D31" i="36"/>
  <c r="N30" i="36"/>
  <c r="O30" i="36"/>
  <c r="N29" i="36"/>
  <c r="O29" i="36" s="1"/>
  <c r="N28" i="36"/>
  <c r="O28" i="36" s="1"/>
  <c r="N27" i="36"/>
  <c r="O27" i="36" s="1"/>
  <c r="N26" i="36"/>
  <c r="O26" i="36" s="1"/>
  <c r="N25" i="36"/>
  <c r="O25" i="36" s="1"/>
  <c r="N24" i="36"/>
  <c r="O24" i="36" s="1"/>
  <c r="N23" i="36"/>
  <c r="O23" i="36"/>
  <c r="M22" i="36"/>
  <c r="L22" i="36"/>
  <c r="K22" i="36"/>
  <c r="J22" i="36"/>
  <c r="I22" i="36"/>
  <c r="I50" i="36" s="1"/>
  <c r="H22" i="36"/>
  <c r="G22" i="36"/>
  <c r="F22" i="36"/>
  <c r="E22" i="36"/>
  <c r="D22" i="36"/>
  <c r="N21" i="36"/>
  <c r="O21" i="36" s="1"/>
  <c r="N20" i="36"/>
  <c r="O20" i="36" s="1"/>
  <c r="N19" i="36"/>
  <c r="O19" i="36"/>
  <c r="N18" i="36"/>
  <c r="O18" i="36" s="1"/>
  <c r="N17" i="36"/>
  <c r="O17" i="36" s="1"/>
  <c r="N16" i="36"/>
  <c r="O16" i="36" s="1"/>
  <c r="N15" i="36"/>
  <c r="O15" i="36" s="1"/>
  <c r="N14" i="36"/>
  <c r="O14" i="36" s="1"/>
  <c r="N13" i="36"/>
  <c r="O13" i="36"/>
  <c r="M12" i="36"/>
  <c r="L12" i="36"/>
  <c r="L50" i="36" s="1"/>
  <c r="K12" i="36"/>
  <c r="J12" i="36"/>
  <c r="I12" i="36"/>
  <c r="H12" i="36"/>
  <c r="N12" i="36" s="1"/>
  <c r="O12" i="36" s="1"/>
  <c r="G12" i="36"/>
  <c r="F12" i="36"/>
  <c r="E12" i="36"/>
  <c r="D12" i="36"/>
  <c r="N11" i="36"/>
  <c r="O11" i="36" s="1"/>
  <c r="N10" i="36"/>
  <c r="O10" i="36" s="1"/>
  <c r="N9" i="36"/>
  <c r="O9" i="36" s="1"/>
  <c r="N8" i="36"/>
  <c r="O8" i="36" s="1"/>
  <c r="N7" i="36"/>
  <c r="O7" i="36"/>
  <c r="N6" i="36"/>
  <c r="O6" i="36" s="1"/>
  <c r="M5" i="36"/>
  <c r="L5" i="36"/>
  <c r="K5" i="36"/>
  <c r="J5" i="36"/>
  <c r="I5" i="36"/>
  <c r="H5" i="36"/>
  <c r="G5" i="36"/>
  <c r="G50" i="36" s="1"/>
  <c r="F5" i="36"/>
  <c r="E5" i="36"/>
  <c r="E50" i="36" s="1"/>
  <c r="D5" i="36"/>
  <c r="D50" i="36" s="1"/>
  <c r="N48" i="35"/>
  <c r="O48" i="35" s="1"/>
  <c r="M47" i="35"/>
  <c r="L47" i="35"/>
  <c r="K47" i="35"/>
  <c r="J47" i="35"/>
  <c r="I47" i="35"/>
  <c r="H47" i="35"/>
  <c r="N47" i="35" s="1"/>
  <c r="O47" i="35" s="1"/>
  <c r="G47" i="35"/>
  <c r="F47" i="35"/>
  <c r="E47" i="35"/>
  <c r="D47" i="35"/>
  <c r="N46" i="35"/>
  <c r="O46" i="35" s="1"/>
  <c r="N45" i="35"/>
  <c r="O45" i="35" s="1"/>
  <c r="N44" i="35"/>
  <c r="O44" i="35" s="1"/>
  <c r="N43" i="35"/>
  <c r="O43" i="35" s="1"/>
  <c r="N42" i="35"/>
  <c r="O42" i="35" s="1"/>
  <c r="M41" i="35"/>
  <c r="L41" i="35"/>
  <c r="K41" i="35"/>
  <c r="J41" i="35"/>
  <c r="I41" i="35"/>
  <c r="H41" i="35"/>
  <c r="G41" i="35"/>
  <c r="F41" i="35"/>
  <c r="E41" i="35"/>
  <c r="D41" i="35"/>
  <c r="N41" i="35" s="1"/>
  <c r="O41" i="35" s="1"/>
  <c r="N40" i="35"/>
  <c r="O40" i="35" s="1"/>
  <c r="M39" i="35"/>
  <c r="L39" i="35"/>
  <c r="K39" i="35"/>
  <c r="J39" i="35"/>
  <c r="I39" i="35"/>
  <c r="H39" i="35"/>
  <c r="G39" i="35"/>
  <c r="F39" i="35"/>
  <c r="E39" i="35"/>
  <c r="D39" i="35"/>
  <c r="N38" i="35"/>
  <c r="O38" i="35" s="1"/>
  <c r="N37" i="35"/>
  <c r="O37" i="35" s="1"/>
  <c r="N36" i="35"/>
  <c r="O36" i="35" s="1"/>
  <c r="N35" i="35"/>
  <c r="O35" i="35" s="1"/>
  <c r="N34" i="35"/>
  <c r="O34" i="35"/>
  <c r="N33" i="35"/>
  <c r="O33" i="35"/>
  <c r="N32" i="35"/>
  <c r="O32" i="35" s="1"/>
  <c r="M31" i="35"/>
  <c r="L31" i="35"/>
  <c r="K31" i="35"/>
  <c r="J31" i="35"/>
  <c r="I31" i="35"/>
  <c r="H31" i="35"/>
  <c r="G31" i="35"/>
  <c r="F31" i="35"/>
  <c r="E31" i="35"/>
  <c r="D31" i="35"/>
  <c r="N30" i="35"/>
  <c r="O30" i="35" s="1"/>
  <c r="N29" i="35"/>
  <c r="O29" i="35" s="1"/>
  <c r="N28" i="35"/>
  <c r="O28" i="35" s="1"/>
  <c r="N27" i="35"/>
  <c r="O27" i="35"/>
  <c r="N26" i="35"/>
  <c r="O26" i="35"/>
  <c r="N25" i="35"/>
  <c r="O25" i="35" s="1"/>
  <c r="N24" i="35"/>
  <c r="O24" i="35" s="1"/>
  <c r="N23" i="35"/>
  <c r="O23" i="35" s="1"/>
  <c r="M22" i="35"/>
  <c r="L22" i="35"/>
  <c r="K22" i="35"/>
  <c r="J22" i="35"/>
  <c r="I22" i="35"/>
  <c r="H22" i="35"/>
  <c r="G22" i="35"/>
  <c r="F22" i="35"/>
  <c r="E22" i="35"/>
  <c r="D22" i="35"/>
  <c r="N22" i="35" s="1"/>
  <c r="O22" i="35" s="1"/>
  <c r="N21" i="35"/>
  <c r="O21" i="35" s="1"/>
  <c r="N20" i="35"/>
  <c r="O20" i="35"/>
  <c r="N19" i="35"/>
  <c r="O19" i="35" s="1"/>
  <c r="N18" i="35"/>
  <c r="O18" i="35"/>
  <c r="N17" i="35"/>
  <c r="O17" i="35"/>
  <c r="N16" i="35"/>
  <c r="O16" i="35" s="1"/>
  <c r="N15" i="35"/>
  <c r="O15" i="35" s="1"/>
  <c r="N14" i="35"/>
  <c r="O14" i="35" s="1"/>
  <c r="N13" i="35"/>
  <c r="O13" i="35" s="1"/>
  <c r="M12" i="35"/>
  <c r="L12" i="35"/>
  <c r="K12" i="35"/>
  <c r="J12" i="35"/>
  <c r="I12" i="35"/>
  <c r="H12" i="35"/>
  <c r="N12" i="35" s="1"/>
  <c r="O12" i="35" s="1"/>
  <c r="G12" i="35"/>
  <c r="F12" i="35"/>
  <c r="E12" i="35"/>
  <c r="D12" i="35"/>
  <c r="N11" i="35"/>
  <c r="O11" i="35"/>
  <c r="N10" i="35"/>
  <c r="O10" i="35" s="1"/>
  <c r="N9" i="35"/>
  <c r="O9" i="35" s="1"/>
  <c r="N8" i="35"/>
  <c r="O8" i="35" s="1"/>
  <c r="N7" i="35"/>
  <c r="O7" i="35" s="1"/>
  <c r="N6" i="35"/>
  <c r="O6" i="35" s="1"/>
  <c r="M5" i="35"/>
  <c r="L5" i="35"/>
  <c r="K5" i="35"/>
  <c r="J5" i="35"/>
  <c r="J49" i="35" s="1"/>
  <c r="I5" i="35"/>
  <c r="I49" i="35" s="1"/>
  <c r="H5" i="35"/>
  <c r="G5" i="35"/>
  <c r="F5" i="35"/>
  <c r="E5" i="35"/>
  <c r="D5" i="35"/>
  <c r="N50" i="34"/>
  <c r="O50" i="34" s="1"/>
  <c r="N49" i="34"/>
  <c r="O49" i="34"/>
  <c r="N48" i="34"/>
  <c r="O48" i="34"/>
  <c r="M47" i="34"/>
  <c r="L47" i="34"/>
  <c r="K47" i="34"/>
  <c r="K51" i="34" s="1"/>
  <c r="J47" i="34"/>
  <c r="I47" i="34"/>
  <c r="H47" i="34"/>
  <c r="G47" i="34"/>
  <c r="F47" i="34"/>
  <c r="N47" i="34" s="1"/>
  <c r="O47" i="34" s="1"/>
  <c r="E47" i="34"/>
  <c r="D47" i="34"/>
  <c r="N46" i="34"/>
  <c r="O46" i="34" s="1"/>
  <c r="N45" i="34"/>
  <c r="O45" i="34" s="1"/>
  <c r="N44" i="34"/>
  <c r="O44" i="34" s="1"/>
  <c r="N43" i="34"/>
  <c r="O43" i="34" s="1"/>
  <c r="M42" i="34"/>
  <c r="L42" i="34"/>
  <c r="K42" i="34"/>
  <c r="J42" i="34"/>
  <c r="I42" i="34"/>
  <c r="I51" i="34" s="1"/>
  <c r="H42" i="34"/>
  <c r="G42" i="34"/>
  <c r="F42" i="34"/>
  <c r="E42" i="34"/>
  <c r="D42" i="34"/>
  <c r="N41" i="34"/>
  <c r="O41" i="34" s="1"/>
  <c r="N40" i="34"/>
  <c r="O40" i="34"/>
  <c r="M39" i="34"/>
  <c r="L39" i="34"/>
  <c r="K39" i="34"/>
  <c r="J39" i="34"/>
  <c r="I39" i="34"/>
  <c r="H39" i="34"/>
  <c r="G39" i="34"/>
  <c r="F39" i="34"/>
  <c r="E39" i="34"/>
  <c r="D39" i="34"/>
  <c r="N38" i="34"/>
  <c r="O38" i="34" s="1"/>
  <c r="N37" i="34"/>
  <c r="O37" i="34" s="1"/>
  <c r="N36" i="34"/>
  <c r="O36" i="34" s="1"/>
  <c r="N35" i="34"/>
  <c r="O35" i="34" s="1"/>
  <c r="N34" i="34"/>
  <c r="O34" i="34" s="1"/>
  <c r="M33" i="34"/>
  <c r="L33" i="34"/>
  <c r="K33" i="34"/>
  <c r="J33" i="34"/>
  <c r="I33" i="34"/>
  <c r="H33" i="34"/>
  <c r="G33" i="34"/>
  <c r="F33" i="34"/>
  <c r="E33" i="34"/>
  <c r="D33" i="34"/>
  <c r="N33" i="34" s="1"/>
  <c r="O33" i="34" s="1"/>
  <c r="N32" i="34"/>
  <c r="O32" i="34"/>
  <c r="N31" i="34"/>
  <c r="O31" i="34" s="1"/>
  <c r="N30" i="34"/>
  <c r="O30" i="34" s="1"/>
  <c r="N29" i="34"/>
  <c r="O29" i="34"/>
  <c r="N28" i="34"/>
  <c r="O28" i="34" s="1"/>
  <c r="N27" i="34"/>
  <c r="O27" i="34" s="1"/>
  <c r="N26" i="34"/>
  <c r="O26" i="34"/>
  <c r="N25" i="34"/>
  <c r="O25" i="34" s="1"/>
  <c r="N24" i="34"/>
  <c r="O24" i="34" s="1"/>
  <c r="M23" i="34"/>
  <c r="L23" i="34"/>
  <c r="K23" i="34"/>
  <c r="J23" i="34"/>
  <c r="I23" i="34"/>
  <c r="H23" i="34"/>
  <c r="G23" i="34"/>
  <c r="F23" i="34"/>
  <c r="E23" i="34"/>
  <c r="D23" i="34"/>
  <c r="N23" i="34" s="1"/>
  <c r="O23" i="34" s="1"/>
  <c r="N22" i="34"/>
  <c r="O22" i="34"/>
  <c r="N21" i="34"/>
  <c r="O21" i="34" s="1"/>
  <c r="N20" i="34"/>
  <c r="O20" i="34" s="1"/>
  <c r="N19" i="34"/>
  <c r="O19" i="34"/>
  <c r="N18" i="34"/>
  <c r="O18" i="34" s="1"/>
  <c r="N17" i="34"/>
  <c r="O17" i="34" s="1"/>
  <c r="N16" i="34"/>
  <c r="O16" i="34" s="1"/>
  <c r="M15" i="34"/>
  <c r="L15" i="34"/>
  <c r="K15" i="34"/>
  <c r="J15" i="34"/>
  <c r="I15" i="34"/>
  <c r="H15" i="34"/>
  <c r="G15" i="34"/>
  <c r="F15" i="34"/>
  <c r="E15" i="34"/>
  <c r="D15" i="34"/>
  <c r="D51" i="34" s="1"/>
  <c r="N14" i="34"/>
  <c r="O14" i="34" s="1"/>
  <c r="N13" i="34"/>
  <c r="O13" i="34" s="1"/>
  <c r="N12" i="34"/>
  <c r="O12" i="34" s="1"/>
  <c r="N11" i="34"/>
  <c r="O11" i="34" s="1"/>
  <c r="N10" i="34"/>
  <c r="O10" i="34" s="1"/>
  <c r="N9" i="34"/>
  <c r="O9" i="34" s="1"/>
  <c r="N8" i="34"/>
  <c r="O8" i="34"/>
  <c r="N7" i="34"/>
  <c r="O7" i="34" s="1"/>
  <c r="N6" i="34"/>
  <c r="O6" i="34" s="1"/>
  <c r="M5" i="34"/>
  <c r="L5" i="34"/>
  <c r="K5" i="34"/>
  <c r="J5" i="34"/>
  <c r="J51" i="34" s="1"/>
  <c r="I5" i="34"/>
  <c r="H5" i="34"/>
  <c r="H51" i="34" s="1"/>
  <c r="G5" i="34"/>
  <c r="F5" i="34"/>
  <c r="E5" i="34"/>
  <c r="E51" i="34" s="1"/>
  <c r="D5" i="34"/>
  <c r="N39" i="33"/>
  <c r="O39" i="33" s="1"/>
  <c r="N40" i="33"/>
  <c r="O40" i="33"/>
  <c r="N41" i="33"/>
  <c r="O41" i="33" s="1"/>
  <c r="N42" i="33"/>
  <c r="O42" i="33" s="1"/>
  <c r="N43" i="33"/>
  <c r="O43" i="33" s="1"/>
  <c r="N44" i="33"/>
  <c r="O44" i="33" s="1"/>
  <c r="N45" i="33"/>
  <c r="O45" i="33" s="1"/>
  <c r="N25" i="33"/>
  <c r="O25" i="33" s="1"/>
  <c r="N26" i="33"/>
  <c r="O26" i="33"/>
  <c r="N27" i="33"/>
  <c r="O27" i="33" s="1"/>
  <c r="N28" i="33"/>
  <c r="O28" i="33" s="1"/>
  <c r="N29" i="33"/>
  <c r="O29" i="33" s="1"/>
  <c r="N30" i="33"/>
  <c r="O30" i="33" s="1"/>
  <c r="N31" i="33"/>
  <c r="O31" i="33"/>
  <c r="N32" i="33"/>
  <c r="O32" i="33"/>
  <c r="N33" i="33"/>
  <c r="O33" i="33" s="1"/>
  <c r="N34" i="33"/>
  <c r="O34" i="33" s="1"/>
  <c r="N35" i="33"/>
  <c r="O35" i="33" s="1"/>
  <c r="N36" i="33"/>
  <c r="O36" i="33" s="1"/>
  <c r="N37" i="33"/>
  <c r="O37" i="33" s="1"/>
  <c r="E38" i="33"/>
  <c r="F38" i="33"/>
  <c r="G38" i="33"/>
  <c r="H38" i="33"/>
  <c r="I38" i="33"/>
  <c r="J38" i="33"/>
  <c r="K38" i="33"/>
  <c r="L38" i="33"/>
  <c r="M38" i="33"/>
  <c r="D38" i="33"/>
  <c r="N38" i="33" s="1"/>
  <c r="O38" i="33" s="1"/>
  <c r="E24" i="33"/>
  <c r="F24" i="33"/>
  <c r="G24" i="33"/>
  <c r="H24" i="33"/>
  <c r="I24" i="33"/>
  <c r="J24" i="33"/>
  <c r="K24" i="33"/>
  <c r="L24" i="33"/>
  <c r="M24" i="33"/>
  <c r="D24" i="33"/>
  <c r="E14" i="33"/>
  <c r="F14" i="33"/>
  <c r="G14" i="33"/>
  <c r="H14" i="33"/>
  <c r="I14" i="33"/>
  <c r="J14" i="33"/>
  <c r="K14" i="33"/>
  <c r="L14" i="33"/>
  <c r="M14" i="33"/>
  <c r="D14" i="33"/>
  <c r="E5" i="33"/>
  <c r="E54" i="33" s="1"/>
  <c r="F5" i="33"/>
  <c r="N5" i="33" s="1"/>
  <c r="O5" i="33" s="1"/>
  <c r="G5" i="33"/>
  <c r="G54" i="33" s="1"/>
  <c r="H5" i="33"/>
  <c r="I5" i="33"/>
  <c r="J5" i="33"/>
  <c r="K5" i="33"/>
  <c r="L5" i="33"/>
  <c r="M5" i="33"/>
  <c r="M54" i="33" s="1"/>
  <c r="D5" i="33"/>
  <c r="E52" i="33"/>
  <c r="F52" i="33"/>
  <c r="G52" i="33"/>
  <c r="H52" i="33"/>
  <c r="I52" i="33"/>
  <c r="J52" i="33"/>
  <c r="K52" i="33"/>
  <c r="L52" i="33"/>
  <c r="M52" i="33"/>
  <c r="D52" i="33"/>
  <c r="N52" i="33" s="1"/>
  <c r="O52" i="33" s="1"/>
  <c r="N53" i="33"/>
  <c r="O53" i="33" s="1"/>
  <c r="N50" i="33"/>
  <c r="O50" i="33" s="1"/>
  <c r="N51" i="33"/>
  <c r="O51" i="33" s="1"/>
  <c r="N49" i="33"/>
  <c r="O49" i="33" s="1"/>
  <c r="E48" i="33"/>
  <c r="F48" i="33"/>
  <c r="G48" i="33"/>
  <c r="N48" i="33" s="1"/>
  <c r="O48" i="33" s="1"/>
  <c r="H48" i="33"/>
  <c r="I48" i="33"/>
  <c r="J48" i="33"/>
  <c r="K48" i="33"/>
  <c r="L48" i="33"/>
  <c r="M48" i="33"/>
  <c r="D48" i="33"/>
  <c r="E46" i="33"/>
  <c r="F46" i="33"/>
  <c r="G46" i="33"/>
  <c r="N46" i="33" s="1"/>
  <c r="O46" i="33" s="1"/>
  <c r="H46" i="33"/>
  <c r="I46" i="33"/>
  <c r="J46" i="33"/>
  <c r="K46" i="33"/>
  <c r="L46" i="33"/>
  <c r="M46" i="33"/>
  <c r="D46" i="33"/>
  <c r="N47" i="33"/>
  <c r="O47" i="33" s="1"/>
  <c r="N19" i="33"/>
  <c r="O19" i="33" s="1"/>
  <c r="N16" i="33"/>
  <c r="O16" i="33" s="1"/>
  <c r="N17" i="33"/>
  <c r="O17" i="33" s="1"/>
  <c r="N18" i="33"/>
  <c r="O18" i="33" s="1"/>
  <c r="N20" i="33"/>
  <c r="O20" i="33" s="1"/>
  <c r="N21" i="33"/>
  <c r="O21" i="33"/>
  <c r="N22" i="33"/>
  <c r="O22" i="33"/>
  <c r="N23" i="33"/>
  <c r="O23" i="33" s="1"/>
  <c r="N7" i="33"/>
  <c r="O7" i="33"/>
  <c r="N8" i="33"/>
  <c r="O8" i="33"/>
  <c r="N9" i="33"/>
  <c r="O9" i="33" s="1"/>
  <c r="N10" i="33"/>
  <c r="O10" i="33"/>
  <c r="N11" i="33"/>
  <c r="O11" i="33" s="1"/>
  <c r="N12" i="33"/>
  <c r="O12" i="33" s="1"/>
  <c r="N13" i="33"/>
  <c r="O13" i="33" s="1"/>
  <c r="N6" i="33"/>
  <c r="O6" i="33" s="1"/>
  <c r="N15" i="33"/>
  <c r="O15" i="33" s="1"/>
  <c r="I52" i="37"/>
  <c r="G52" i="37"/>
  <c r="H50" i="38"/>
  <c r="M50" i="38"/>
  <c r="H48" i="39"/>
  <c r="N22" i="39"/>
  <c r="O22" i="39" s="1"/>
  <c r="E48" i="39"/>
  <c r="N12" i="39"/>
  <c r="O12" i="39" s="1"/>
  <c r="J54" i="33"/>
  <c r="D54" i="33"/>
  <c r="G49" i="35"/>
  <c r="H49" i="35"/>
  <c r="G49" i="40"/>
  <c r="M49" i="40"/>
  <c r="H49" i="40"/>
  <c r="N42" i="40"/>
  <c r="O42" i="40" s="1"/>
  <c r="D49" i="40"/>
  <c r="E51" i="41"/>
  <c r="N12" i="41"/>
  <c r="O12" i="41" s="1"/>
  <c r="H51" i="41"/>
  <c r="N5" i="41"/>
  <c r="O5" i="41" s="1"/>
  <c r="M51" i="41"/>
  <c r="D51" i="41"/>
  <c r="N5" i="42"/>
  <c r="O5" i="42" s="1"/>
  <c r="N32" i="42"/>
  <c r="O32" i="42" s="1"/>
  <c r="N39" i="43"/>
  <c r="O39" i="43" s="1"/>
  <c r="N47" i="43"/>
  <c r="O47" i="43" s="1"/>
  <c r="F49" i="43"/>
  <c r="M49" i="43"/>
  <c r="N22" i="43"/>
  <c r="O22" i="43"/>
  <c r="J49" i="43"/>
  <c r="K49" i="43"/>
  <c r="L49" i="43"/>
  <c r="N5" i="43"/>
  <c r="O5" i="43" s="1"/>
  <c r="N41" i="43"/>
  <c r="O41" i="43" s="1"/>
  <c r="I49" i="43"/>
  <c r="N30" i="43"/>
  <c r="O30" i="43" s="1"/>
  <c r="D49" i="43"/>
  <c r="N12" i="43"/>
  <c r="O12" i="43" s="1"/>
  <c r="H51" i="44"/>
  <c r="K51" i="44"/>
  <c r="M51" i="44"/>
  <c r="G51" i="44"/>
  <c r="L51" i="44"/>
  <c r="N5" i="44"/>
  <c r="O5" i="44"/>
  <c r="E51" i="44"/>
  <c r="N43" i="44"/>
  <c r="O43" i="44"/>
  <c r="N41" i="44"/>
  <c r="O41" i="44"/>
  <c r="N32" i="44"/>
  <c r="O32" i="44" s="1"/>
  <c r="I51" i="44"/>
  <c r="N21" i="44"/>
  <c r="O21" i="44" s="1"/>
  <c r="N12" i="44"/>
  <c r="O12" i="44" s="1"/>
  <c r="D51" i="44"/>
  <c r="N41" i="45"/>
  <c r="O41" i="45" s="1"/>
  <c r="N33" i="45"/>
  <c r="O33" i="45" s="1"/>
  <c r="N13" i="45"/>
  <c r="O13" i="45" s="1"/>
  <c r="N5" i="45"/>
  <c r="O5" i="45" s="1"/>
  <c r="O40" i="46"/>
  <c r="P40" i="46"/>
  <c r="O42" i="46"/>
  <c r="P42" i="46"/>
  <c r="O31" i="46"/>
  <c r="P31" i="46" s="1"/>
  <c r="O22" i="46"/>
  <c r="P22" i="46" s="1"/>
  <c r="O13" i="46"/>
  <c r="P13" i="46" s="1"/>
  <c r="O5" i="46"/>
  <c r="P5" i="46" s="1"/>
  <c r="D49" i="45"/>
  <c r="O51" i="49" l="1"/>
  <c r="P51" i="49" s="1"/>
  <c r="G48" i="42"/>
  <c r="L48" i="46"/>
  <c r="N30" i="38"/>
  <c r="O30" i="38" s="1"/>
  <c r="G51" i="34"/>
  <c r="N49" i="44"/>
  <c r="O49" i="44" s="1"/>
  <c r="M48" i="46"/>
  <c r="F54" i="33"/>
  <c r="N42" i="34"/>
  <c r="O42" i="34" s="1"/>
  <c r="N48" i="36"/>
  <c r="O48" i="36" s="1"/>
  <c r="L52" i="37"/>
  <c r="N5" i="38"/>
  <c r="O5" i="38" s="1"/>
  <c r="J48" i="42"/>
  <c r="I48" i="42"/>
  <c r="N20" i="40"/>
  <c r="O20" i="40" s="1"/>
  <c r="N39" i="34"/>
  <c r="O39" i="34" s="1"/>
  <c r="J52" i="37"/>
  <c r="L48" i="42"/>
  <c r="K48" i="42"/>
  <c r="G48" i="39"/>
  <c r="N48" i="39" s="1"/>
  <c r="O48" i="39" s="1"/>
  <c r="M48" i="42"/>
  <c r="F49" i="45"/>
  <c r="M51" i="34"/>
  <c r="G49" i="45"/>
  <c r="N49" i="43"/>
  <c r="O49" i="43" s="1"/>
  <c r="F51" i="41"/>
  <c r="N51" i="41" s="1"/>
  <c r="O51" i="41" s="1"/>
  <c r="H54" i="33"/>
  <c r="E49" i="35"/>
  <c r="N36" i="38"/>
  <c r="O36" i="38" s="1"/>
  <c r="H49" i="45"/>
  <c r="N49" i="45" s="1"/>
  <c r="O49" i="45" s="1"/>
  <c r="N46" i="39"/>
  <c r="O46" i="39" s="1"/>
  <c r="F49" i="35"/>
  <c r="J49" i="45"/>
  <c r="K49" i="45"/>
  <c r="N39" i="36"/>
  <c r="O39" i="36" s="1"/>
  <c r="N42" i="37"/>
  <c r="O42" i="37" s="1"/>
  <c r="E52" i="37"/>
  <c r="M52" i="37"/>
  <c r="K50" i="38"/>
  <c r="L49" i="45"/>
  <c r="D48" i="46"/>
  <c r="J50" i="36"/>
  <c r="H50" i="36"/>
  <c r="M49" i="45"/>
  <c r="K49" i="35"/>
  <c r="D52" i="37"/>
  <c r="N12" i="37"/>
  <c r="O12" i="37" s="1"/>
  <c r="E48" i="46"/>
  <c r="L49" i="40"/>
  <c r="N49" i="40" s="1"/>
  <c r="O49" i="40" s="1"/>
  <c r="N5" i="37"/>
  <c r="O5" i="37" s="1"/>
  <c r="L49" i="35"/>
  <c r="G48" i="46"/>
  <c r="F48" i="46"/>
  <c r="L54" i="33"/>
  <c r="N34" i="38"/>
  <c r="O34" i="38" s="1"/>
  <c r="M49" i="35"/>
  <c r="F52" i="37"/>
  <c r="D48" i="42"/>
  <c r="N51" i="44"/>
  <c r="O51" i="44" s="1"/>
  <c r="F50" i="38"/>
  <c r="N50" i="38" s="1"/>
  <c r="O50" i="38" s="1"/>
  <c r="E48" i="42"/>
  <c r="O52" i="48"/>
  <c r="P52" i="48" s="1"/>
  <c r="L51" i="34"/>
  <c r="N31" i="36"/>
  <c r="O31" i="36" s="1"/>
  <c r="N5" i="39"/>
  <c r="O5" i="39" s="1"/>
  <c r="I54" i="33"/>
  <c r="N15" i="34"/>
  <c r="O15" i="34" s="1"/>
  <c r="N39" i="35"/>
  <c r="O39" i="35" s="1"/>
  <c r="D49" i="35"/>
  <c r="H48" i="46"/>
  <c r="N24" i="33"/>
  <c r="O24" i="33" s="1"/>
  <c r="M50" i="36"/>
  <c r="N5" i="36"/>
  <c r="O5" i="36" s="1"/>
  <c r="N43" i="45"/>
  <c r="O43" i="45" s="1"/>
  <c r="I48" i="46"/>
  <c r="J48" i="46"/>
  <c r="K48" i="46"/>
  <c r="F51" i="34"/>
  <c r="N5" i="34"/>
  <c r="O5" i="34" s="1"/>
  <c r="H48" i="42"/>
  <c r="N31" i="35"/>
  <c r="O31" i="35" s="1"/>
  <c r="N5" i="35"/>
  <c r="O5" i="35" s="1"/>
  <c r="N14" i="33"/>
  <c r="O14" i="33" s="1"/>
  <c r="N48" i="46"/>
  <c r="F50" i="36"/>
  <c r="N50" i="36" s="1"/>
  <c r="O50" i="36" s="1"/>
  <c r="F48" i="42"/>
  <c r="K54" i="33"/>
  <c r="N22" i="36"/>
  <c r="O22" i="36" s="1"/>
  <c r="N52" i="37" l="1"/>
  <c r="O52" i="37" s="1"/>
  <c r="O48" i="46"/>
  <c r="P48" i="46" s="1"/>
  <c r="N51" i="34"/>
  <c r="O51" i="34" s="1"/>
  <c r="N54" i="33"/>
  <c r="O54" i="33" s="1"/>
  <c r="N49" i="35"/>
  <c r="O49" i="35" s="1"/>
  <c r="N48" i="42"/>
  <c r="O48" i="42" s="1"/>
</calcChain>
</file>

<file path=xl/sharedStrings.xml><?xml version="1.0" encoding="utf-8"?>
<sst xmlns="http://schemas.openxmlformats.org/spreadsheetml/2006/main" count="1061" uniqueCount="158">
  <si>
    <t>Building Permits</t>
  </si>
  <si>
    <t>Taxes</t>
  </si>
  <si>
    <t>Ad Valorem Taxes</t>
  </si>
  <si>
    <t>Miscellaneous Revenues</t>
  </si>
  <si>
    <t>General</t>
  </si>
  <si>
    <t>Permanent</t>
  </si>
  <si>
    <t>Enterprise</t>
  </si>
  <si>
    <t>Pension</t>
  </si>
  <si>
    <t>Trust</t>
  </si>
  <si>
    <t>Component Units</t>
  </si>
  <si>
    <t>County Ninth-Cent Voted Fuel Tax</t>
  </si>
  <si>
    <t>First Local Option Fuel Tax (1 to 6 Cents)</t>
  </si>
  <si>
    <t>Discretionary Sales Surtaxes</t>
  </si>
  <si>
    <t>Utility Service Tax - Electricity</t>
  </si>
  <si>
    <t>Utility Service Tax - Gas</t>
  </si>
  <si>
    <t>Communications Services Taxes</t>
  </si>
  <si>
    <t>Local Business Tax</t>
  </si>
  <si>
    <t>Permits, Fees, and Special Assessments</t>
  </si>
  <si>
    <t>Franchise Fee - Electricity</t>
  </si>
  <si>
    <t>Franchise Fee - Gas</t>
  </si>
  <si>
    <t>Franchise Fee - Solid Waste</t>
  </si>
  <si>
    <t>Impact Fees - Residential - Public Safety</t>
  </si>
  <si>
    <t>Impact Fees - Residential - Physical Environment</t>
  </si>
  <si>
    <t>Impact Fees - Residential - Transportation</t>
  </si>
  <si>
    <t>Impact Fees - Residential - Culture / Recreation</t>
  </si>
  <si>
    <t>Other Permits, Fees, and Special Assessments</t>
  </si>
  <si>
    <t>Federal Grant - Public Safety</t>
  </si>
  <si>
    <t>Intergovernmental Revenue</t>
  </si>
  <si>
    <t>Federal Grant - Economic Environment</t>
  </si>
  <si>
    <t>State Grant - Public Safety</t>
  </si>
  <si>
    <t>Federal Grant - Physical Environment - Other Physical Environment</t>
  </si>
  <si>
    <t>State Grant - Economic Environment</t>
  </si>
  <si>
    <t>State Grant - Other</t>
  </si>
  <si>
    <t>State Shared Revenues - General Gov't - Revenue Sharing Proceeds</t>
  </si>
  <si>
    <t>State Shared Revenues - General Gov't - Mobile Home License Tax</t>
  </si>
  <si>
    <t>State Shared Revenues - General Gov't - Alcoholic Beverage License Tax</t>
  </si>
  <si>
    <t>State Shared Revenues - General Gov't - Local Gov't Half-Cent Sales Tax</t>
  </si>
  <si>
    <t>Grants from Other Local Units - Economic Environment</t>
  </si>
  <si>
    <t>Shared Revenue from Other Local Units</t>
  </si>
  <si>
    <t>Governmental Funds</t>
  </si>
  <si>
    <t>Proprietary Funds</t>
  </si>
  <si>
    <t>Account Total</t>
  </si>
  <si>
    <t>Fiduciary Funds</t>
  </si>
  <si>
    <t>Charges for Services</t>
  </si>
  <si>
    <t>Judgments, Fines, and Forfeits</t>
  </si>
  <si>
    <t>Other Sources</t>
  </si>
  <si>
    <t>State Shared Revenues - General Gov't - Other General Government</t>
  </si>
  <si>
    <t>General Gov't (Not Court-Related) - Administrative Service Fees</t>
  </si>
  <si>
    <t>Public Safety - Fire Protection</t>
  </si>
  <si>
    <t>Physical Environment - Water Utility</t>
  </si>
  <si>
    <t>Physical Environment - Garbage / Solid Waste</t>
  </si>
  <si>
    <t>Physical Environment - Cemetary</t>
  </si>
  <si>
    <t>Physical Environment - Other Physical Environment Charges</t>
  </si>
  <si>
    <t>Transportation (User Fees) - Other Transportation Charges</t>
  </si>
  <si>
    <t>Total - All Account Codes</t>
  </si>
  <si>
    <t>Local Fiscal Year Ended September 30, 2009</t>
  </si>
  <si>
    <t>Judgments and Fines - Other Court-Ordered</t>
  </si>
  <si>
    <t>Interest and Other Earnings - Interest</t>
  </si>
  <si>
    <t>Rents and Royalties</t>
  </si>
  <si>
    <t>Other Miscellaneous Revenues - Other</t>
  </si>
  <si>
    <t>Non-Operating - Inter-Fund Group Transfers In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</si>
  <si>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</si>
  <si>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</si>
  <si>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</si>
  <si>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</si>
  <si>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</si>
  <si>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</si>
  <si>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2009 Municipal Population:</t>
  </si>
  <si>
    <t>Mascotte Revenues Reported by Account Code and Fund Type</t>
  </si>
  <si>
    <t>Local Fiscal Year Ended September 30, 2010</t>
  </si>
  <si>
    <t>Utility Service Tax - Propane</t>
  </si>
  <si>
    <t>Special Assessments - Charges for Public Services</t>
  </si>
  <si>
    <t>Federal Grant - Culture / Recreation</t>
  </si>
  <si>
    <t>General Gov't (Not Court-Related) - Internal Service Fund Fees and Charges</t>
  </si>
  <si>
    <t>Fines - Local Ordinance Violations</t>
  </si>
  <si>
    <t>Contributions and Donations from Private Sources</t>
  </si>
  <si>
    <t>Contributions from Enterprise Operations</t>
  </si>
  <si>
    <t>Proprietary Non-Operating Sources - Capital Contributions from Private Source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</si>
  <si>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</si>
  <si>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</si>
  <si>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</si>
  <si>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Local Option Taxes</t>
  </si>
  <si>
    <t>State Shared Revenues - Physical Environment - Other Physical Environment</t>
  </si>
  <si>
    <t>Grants from Other Local Units - General Government</t>
  </si>
  <si>
    <t>Court-Ordered Judgments and Fines - As Decided by Traffic Court</t>
  </si>
  <si>
    <t>Disposition of Fixed Assets</t>
  </si>
  <si>
    <t>Other Miscellaneous Revenues - Settlements</t>
  </si>
  <si>
    <t>2011 Municipal Population:</t>
  </si>
  <si>
    <t>Local Fiscal Year Ended September 30, 2012</t>
  </si>
  <si>
    <t>Sale of Surplus Materials and Scrap</t>
  </si>
  <si>
    <t>2012 Municipal Population:</t>
  </si>
  <si>
    <t>Local Fiscal Year Ended September 30, 2013</t>
  </si>
  <si>
    <t>Communications Services Taxes (Chapter 202, F.S.)</t>
  </si>
  <si>
    <t>Local Business Tax (Chapter 205, F.S.)</t>
  </si>
  <si>
    <t>Federal Grant - Other Federal Grants</t>
  </si>
  <si>
    <t>State Shared Revenues - General Government - Revenue Sharing Proceeds</t>
  </si>
  <si>
    <t>State Shared Revenues - General Government - Mobile Home License Tax</t>
  </si>
  <si>
    <t>State Shared Revenues - General Government - Alcoholic Beverage License Tax</t>
  </si>
  <si>
    <t>State Shared Revenues - Public Safety - Firefighter Supplemental Compensation</t>
  </si>
  <si>
    <t>General Government - Internal Service Fund Fees and Charges</t>
  </si>
  <si>
    <t>General Government - Administrative Service Fees</t>
  </si>
  <si>
    <t>Culture / Recreation - Cultural Services</t>
  </si>
  <si>
    <t>Sales - Disposition of Fixed Assets</t>
  </si>
  <si>
    <t>2013 Municipal Population:</t>
  </si>
  <si>
    <t>Local Fiscal Year Ended September 30, 2008</t>
  </si>
  <si>
    <t>Utility Service Tax - Fuel Oil</t>
  </si>
  <si>
    <t>Permits and Franchise Fees</t>
  </si>
  <si>
    <t>Franchise Fee - Telecommunications</t>
  </si>
  <si>
    <t>State Grant - General Government</t>
  </si>
  <si>
    <t>Physical Environment - Water / Sewer Combination Utility</t>
  </si>
  <si>
    <t>Interest and Other Earnings - Gain or Loss on Sale of Investments</t>
  </si>
  <si>
    <t>Impact Fees - Public Safety</t>
  </si>
  <si>
    <t>Impact Fees - Physical Environment</t>
  </si>
  <si>
    <t>Impact Fees - Culture / Recreation</t>
  </si>
  <si>
    <t>Impact Fees - Other</t>
  </si>
  <si>
    <t>Pension Fund Contributions</t>
  </si>
  <si>
    <t>Proceeds - Debt Proceeds</t>
  </si>
  <si>
    <t>Proprietary Non-Operating Sources - Other Non-Operating Sources</t>
  </si>
  <si>
    <t>2008 Municipal Population:</t>
  </si>
  <si>
    <t>Local Fiscal Year Ended September 30, 2014</t>
  </si>
  <si>
    <t>2014 Municipal Population:</t>
  </si>
  <si>
    <t>Local Fiscal Year Ended September 30, 2015</t>
  </si>
  <si>
    <t>Federal Grant - Physical Environment - Water Supply System</t>
  </si>
  <si>
    <t>Culture / Recreation - Parks and Recreation</t>
  </si>
  <si>
    <t>2015 Municipal Population:</t>
  </si>
  <si>
    <t>Local Fiscal Year Ended September 30, 2016</t>
  </si>
  <si>
    <t>2016 Municipal Population:</t>
  </si>
  <si>
    <t>Local Fiscal Year Ended September 30, 2017</t>
  </si>
  <si>
    <t>State Grant - Culture / Recreation</t>
  </si>
  <si>
    <t>2017 Municipal Population:</t>
  </si>
  <si>
    <t>Local Fiscal Year Ended September 30, 2018</t>
  </si>
  <si>
    <t>State Grant - Physical Environment - Water Supply System</t>
  </si>
  <si>
    <t>Proprietary Non-Operating - Capital Contributions from Other Public Source</t>
  </si>
  <si>
    <t>2018 Municipal Population:</t>
  </si>
  <si>
    <t>Local Fiscal Year Ended September 30, 2019</t>
  </si>
  <si>
    <t>2019 Municipal Population:</t>
  </si>
  <si>
    <t>Local Fiscal Year Ended September 30, 2020</t>
  </si>
  <si>
    <t>Second Local Option Fuel Tax (1 to 5 Cents)</t>
  </si>
  <si>
    <t>Other Financial Assistance - Federal Source</t>
  </si>
  <si>
    <t>2020 Municipal Population:</t>
  </si>
  <si>
    <t>Local Fiscal Year Ended September 30, 2021</t>
  </si>
  <si>
    <t>Per Capita Account</t>
  </si>
  <si>
    <t>Custodial</t>
  </si>
  <si>
    <t>Total Account</t>
  </si>
  <si>
    <t>General Government Taxes</t>
  </si>
  <si>
    <t>Second Local Option Fuel Tax (1 to 5 Cents Local Option Fuel Tax) - Municipal Proceeds</t>
  </si>
  <si>
    <t>Local Government Infrastructure Surtax</t>
  </si>
  <si>
    <t>State Communications Services Taxes</t>
  </si>
  <si>
    <t>Building Permits (Buildling Permit Fees)</t>
  </si>
  <si>
    <t>Other Fees and Special Assessments</t>
  </si>
  <si>
    <t>Intergovernmental Revenues</t>
  </si>
  <si>
    <t>State Shared Revenues - General Government - Municipal Revenue Sharing Program</t>
  </si>
  <si>
    <t>2021 Municipal Population:</t>
  </si>
  <si>
    <t>Local Fiscal Year Ended September 30, 2022</t>
  </si>
  <si>
    <t>First Local Option Fuel Tax (1 to 6 Cents Local Option Fuel Tax)</t>
  </si>
  <si>
    <t>2022 Municipal Population:</t>
  </si>
  <si>
    <t>Local Fiscal Year Ended September 30, 2023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</si>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</sst>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11">
    <font>
      <sz val="12"/>
      <name val="Arial MT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2">
    <xf numFmtId="0" fontId="0" fillId="0" borderId="0" xfId="0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3" fillId="0" borderId="0" xfId="0" applyFont="1" applyProtection="1"/>
    <xf numFmtId="37" fontId="3" fillId="0" borderId="0" xfId="0" applyNumberFormat="1" applyFont="1" applyProtection="1"/>
    <xf numFmtId="0" fontId="1" fillId="0" borderId="0" xfId="0" applyFont="1" applyProtection="1"/>
    <xf numFmtId="44" fontId="6" fillId="0" borderId="0" xfId="0" applyNumberFormat="1" applyFont="1" applyProtection="1"/>
    <xf numFmtId="0" fontId="5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right"/>
    </xf>
    <xf numFmtId="43" fontId="3" fillId="0" borderId="0" xfId="0" applyNumberFormat="1" applyFont="1" applyProtection="1"/>
    <xf numFmtId="43" fontId="6" fillId="0" borderId="0" xfId="0" applyNumberFormat="1" applyFont="1" applyProtection="1"/>
    <xf numFmtId="0" fontId="1" fillId="0" borderId="0" xfId="0" applyFont="1" applyAlignment="1" applyProtection="1"/>
    <xf numFmtId="0" fontId="3" fillId="0" borderId="1" xfId="0" applyFont="1" applyBorder="1" applyAlignment="1" applyProtection="1">
      <alignment vertical="center"/>
    </xf>
    <xf numFmtId="0" fontId="7" fillId="0" borderId="1" xfId="0" applyFont="1" applyBorder="1" applyAlignment="1" applyProtection="1">
      <alignment vertical="center"/>
    </xf>
    <xf numFmtId="0" fontId="1" fillId="2" borderId="2" xfId="0" applyFont="1" applyFill="1" applyBorder="1" applyAlignment="1" applyProtection="1">
      <alignment vertical="center"/>
    </xf>
    <xf numFmtId="42" fontId="1" fillId="2" borderId="3" xfId="0" applyNumberFormat="1" applyFont="1" applyFill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37" fontId="3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7" fillId="0" borderId="6" xfId="0" applyFont="1" applyBorder="1" applyAlignment="1" applyProtection="1">
      <alignment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  <xf numFmtId="0" fontId="1" fillId="2" borderId="4" xfId="0" applyFont="1" applyFill="1" applyBorder="1" applyAlignment="1" applyProtection="1">
      <alignment vertical="center"/>
    </xf>
    <xf numFmtId="164" fontId="3" fillId="0" borderId="8" xfId="0" applyNumberFormat="1" applyFont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vertical="center"/>
    </xf>
    <xf numFmtId="42" fontId="1" fillId="2" borderId="10" xfId="0" applyNumberFormat="1" applyFont="1" applyFill="1" applyBorder="1" applyAlignment="1" applyProtection="1">
      <alignment vertical="center"/>
    </xf>
    <xf numFmtId="42" fontId="1" fillId="2" borderId="11" xfId="0" applyNumberFormat="1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0" fontId="1" fillId="2" borderId="12" xfId="0" applyFont="1" applyFill="1" applyBorder="1" applyAlignment="1" applyProtection="1">
      <alignment vertical="center"/>
    </xf>
    <xf numFmtId="0" fontId="1" fillId="2" borderId="6" xfId="0" applyFont="1" applyFill="1" applyBorder="1" applyAlignment="1" applyProtection="1">
      <alignment vertical="center"/>
    </xf>
    <xf numFmtId="42" fontId="1" fillId="2" borderId="12" xfId="0" applyNumberFormat="1" applyFont="1" applyFill="1" applyBorder="1" applyAlignment="1" applyProtection="1">
      <alignment vertical="center"/>
    </xf>
    <xf numFmtId="44" fontId="1" fillId="2" borderId="5" xfId="0" applyNumberFormat="1" applyFont="1" applyFill="1" applyBorder="1" applyAlignment="1" applyProtection="1">
      <alignment vertical="center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37" fontId="8" fillId="2" borderId="14" xfId="0" applyNumberFormat="1" applyFont="1" applyFill="1" applyBorder="1" applyAlignment="1" applyProtection="1">
      <alignment horizontal="center" vertical="center" wrapText="1"/>
    </xf>
    <xf numFmtId="0" fontId="9" fillId="2" borderId="15" xfId="0" applyFont="1" applyFill="1" applyBorder="1" applyAlignment="1" applyProtection="1">
      <alignment horizontal="center" vertical="center"/>
    </xf>
    <xf numFmtId="0" fontId="9" fillId="2" borderId="16" xfId="0" applyFont="1" applyFill="1" applyBorder="1" applyAlignment="1" applyProtection="1">
      <alignment horizontal="center" vertical="center"/>
    </xf>
    <xf numFmtId="44" fontId="1" fillId="2" borderId="17" xfId="0" applyNumberFormat="1" applyFont="1" applyFill="1" applyBorder="1" applyAlignment="1" applyProtection="1">
      <alignment vertical="center"/>
    </xf>
    <xf numFmtId="164" fontId="7" fillId="0" borderId="8" xfId="0" applyNumberFormat="1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vertical="center"/>
    </xf>
    <xf numFmtId="0" fontId="3" fillId="0" borderId="19" xfId="0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vertical="center"/>
    </xf>
    <xf numFmtId="41" fontId="3" fillId="0" borderId="20" xfId="0" applyNumberFormat="1" applyFont="1" applyBorder="1" applyAlignment="1" applyProtection="1">
      <alignment vertical="center"/>
    </xf>
    <xf numFmtId="42" fontId="1" fillId="2" borderId="8" xfId="0" applyNumberFormat="1" applyFont="1" applyFill="1" applyBorder="1" applyAlignment="1" applyProtection="1">
      <alignment vertical="center"/>
    </xf>
    <xf numFmtId="44" fontId="1" fillId="2" borderId="21" xfId="0" applyNumberFormat="1" applyFont="1" applyFill="1" applyBorder="1" applyAlignment="1" applyProtection="1">
      <alignment vertical="center"/>
    </xf>
    <xf numFmtId="42" fontId="3" fillId="0" borderId="12" xfId="0" applyNumberFormat="1" applyFont="1" applyBorder="1" applyAlignment="1" applyProtection="1">
      <alignment vertical="center"/>
    </xf>
    <xf numFmtId="44" fontId="3" fillId="0" borderId="21" xfId="0" applyNumberFormat="1" applyFont="1" applyBorder="1" applyAlignment="1" applyProtection="1">
      <alignment vertical="center"/>
    </xf>
    <xf numFmtId="0" fontId="5" fillId="0" borderId="0" xfId="0" applyFont="1" applyAlignment="1">
      <alignment horizontal="center"/>
    </xf>
    <xf numFmtId="0" fontId="9" fillId="2" borderId="15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1" fillId="0" borderId="0" xfId="0" applyFont="1"/>
    <xf numFmtId="37" fontId="8" fillId="2" borderId="13" xfId="0" applyNumberFormat="1" applyFont="1" applyFill="1" applyBorder="1" applyAlignment="1">
      <alignment horizontal="center" vertical="center" wrapText="1"/>
    </xf>
    <xf numFmtId="37" fontId="8" fillId="2" borderId="14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2" borderId="4" xfId="0" applyFont="1" applyFill="1" applyBorder="1" applyAlignment="1">
      <alignment vertical="center"/>
    </xf>
    <xf numFmtId="0" fontId="1" fillId="2" borderId="9" xfId="0" applyFont="1" applyFill="1" applyBorder="1" applyAlignment="1">
      <alignment vertical="center"/>
    </xf>
    <xf numFmtId="42" fontId="1" fillId="2" borderId="10" xfId="0" applyNumberFormat="1" applyFont="1" applyFill="1" applyBorder="1" applyAlignment="1">
      <alignment vertical="center"/>
    </xf>
    <xf numFmtId="42" fontId="1" fillId="2" borderId="11" xfId="0" applyNumberFormat="1" applyFont="1" applyFill="1" applyBorder="1" applyAlignment="1">
      <alignment vertical="center"/>
    </xf>
    <xf numFmtId="44" fontId="1" fillId="2" borderId="5" xfId="0" applyNumberFormat="1" applyFont="1" applyFill="1" applyBorder="1" applyAlignment="1">
      <alignment vertical="center"/>
    </xf>
    <xf numFmtId="44" fontId="6" fillId="0" borderId="0" xfId="0" applyNumberFormat="1" applyFont="1"/>
    <xf numFmtId="0" fontId="3" fillId="0" borderId="0" xfId="0" applyFont="1"/>
    <xf numFmtId="0" fontId="3" fillId="0" borderId="1" xfId="0" applyFont="1" applyBorder="1" applyAlignment="1">
      <alignment vertical="center"/>
    </xf>
    <xf numFmtId="164" fontId="3" fillId="0" borderId="8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42" fontId="3" fillId="0" borderId="12" xfId="0" applyNumberFormat="1" applyFont="1" applyBorder="1" applyAlignment="1">
      <alignment vertical="center"/>
    </xf>
    <xf numFmtId="44" fontId="3" fillId="0" borderId="21" xfId="0" applyNumberFormat="1" applyFont="1" applyBorder="1" applyAlignment="1">
      <alignment vertical="center"/>
    </xf>
    <xf numFmtId="43" fontId="3" fillId="0" borderId="0" xfId="0" applyNumberFormat="1" applyFont="1"/>
    <xf numFmtId="0" fontId="1" fillId="2" borderId="1" xfId="0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42" fontId="1" fillId="2" borderId="12" xfId="0" applyNumberFormat="1" applyFont="1" applyFill="1" applyBorder="1" applyAlignment="1">
      <alignment vertical="center"/>
    </xf>
    <xf numFmtId="42" fontId="1" fillId="2" borderId="8" xfId="0" applyNumberFormat="1" applyFont="1" applyFill="1" applyBorder="1" applyAlignment="1">
      <alignment vertical="center"/>
    </xf>
    <xf numFmtId="44" fontId="1" fillId="2" borderId="21" xfId="0" applyNumberFormat="1" applyFont="1" applyFill="1" applyBorder="1" applyAlignment="1">
      <alignment vertical="center"/>
    </xf>
    <xf numFmtId="43" fontId="6" fillId="0" borderId="0" xfId="0" applyNumberFormat="1" applyFont="1"/>
    <xf numFmtId="0" fontId="7" fillId="0" borderId="1" xfId="0" applyFont="1" applyBorder="1" applyAlignment="1">
      <alignment vertical="center"/>
    </xf>
    <xf numFmtId="164" fontId="7" fillId="0" borderId="8" xfId="0" applyNumberFormat="1" applyFont="1" applyBorder="1" applyAlignment="1">
      <alignment horizontal="center" vertical="center"/>
    </xf>
    <xf numFmtId="0" fontId="7" fillId="0" borderId="6" xfId="0" applyFont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42" fontId="1" fillId="2" borderId="3" xfId="0" applyNumberFormat="1" applyFont="1" applyFill="1" applyBorder="1" applyAlignment="1">
      <alignment vertical="center"/>
    </xf>
    <xf numFmtId="44" fontId="1" fillId="2" borderId="17" xfId="0" applyNumberFormat="1" applyFont="1" applyFill="1" applyBorder="1" applyAlignment="1">
      <alignment vertical="center"/>
    </xf>
    <xf numFmtId="0" fontId="2" fillId="0" borderId="0" xfId="0" applyFont="1"/>
    <xf numFmtId="0" fontId="3" fillId="0" borderId="4" xfId="0" applyFont="1" applyBorder="1" applyAlignment="1">
      <alignment vertical="center"/>
    </xf>
    <xf numFmtId="0" fontId="3" fillId="0" borderId="0" xfId="0" applyFont="1" applyAlignment="1">
      <alignment vertical="center"/>
    </xf>
    <xf numFmtId="37" fontId="3" fillId="0" borderId="0" xfId="0" applyNumberFormat="1" applyFont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37" fontId="3" fillId="0" borderId="19" xfId="0" applyNumberFormat="1" applyFont="1" applyBorder="1" applyAlignment="1">
      <alignment vertical="center"/>
    </xf>
    <xf numFmtId="41" fontId="3" fillId="0" borderId="20" xfId="0" applyNumberFormat="1" applyFont="1" applyBorder="1" applyAlignment="1">
      <alignment vertical="center"/>
    </xf>
    <xf numFmtId="37" fontId="3" fillId="0" borderId="0" xfId="0" applyNumberFormat="1" applyFont="1"/>
    <xf numFmtId="37" fontId="3" fillId="0" borderId="19" xfId="0" applyNumberFormat="1" applyFont="1" applyBorder="1" applyAlignment="1" applyProtection="1">
      <alignment horizontal="right" vertical="center"/>
    </xf>
    <xf numFmtId="0" fontId="3" fillId="0" borderId="22" xfId="0" applyFont="1" applyBorder="1" applyAlignment="1" applyProtection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3" fillId="0" borderId="25" xfId="0" applyFont="1" applyBorder="1" applyAlignment="1" applyProtection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5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0" fillId="0" borderId="15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9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3" fillId="0" borderId="19" xfId="0" applyNumberFormat="1" applyFont="1" applyBorder="1" applyAlignment="1">
      <alignment horizontal="right" vertical="center"/>
    </xf>
    <xf numFmtId="0" fontId="3" fillId="0" borderId="22" xfId="0" applyFont="1" applyBorder="1" applyAlignment="1">
      <alignment vertical="center" wrapText="1"/>
    </xf>
    <xf numFmtId="0" fontId="3" fillId="0" borderId="25" xfId="0" applyFont="1" applyBorder="1" applyAlignment="1">
      <alignment horizontal="left" vertical="center" wrapText="1"/>
    </xf>
    <xf numFmtId="0" fontId="10" fillId="0" borderId="28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8" fillId="2" borderId="28" xfId="0" applyFont="1" applyFill="1" applyBorder="1" applyAlignment="1">
      <alignment horizontal="left" vertical="center" wrapText="1"/>
    </xf>
    <xf numFmtId="0" fontId="9" fillId="2" borderId="31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/>
    </xf>
    <xf numFmtId="37" fontId="8" fillId="2" borderId="33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D56"/>
  <sheetViews>
    <sheetView tabSelected="1"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01" t="s">
        <v>68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3"/>
      <c r="Q1" s="7"/>
      <c r="R1"/>
    </row>
    <row r="2" spans="1:134" ht="24" thickBot="1">
      <c r="A2" s="104" t="s">
        <v>156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6"/>
      <c r="Q2" s="7"/>
      <c r="R2"/>
    </row>
    <row r="3" spans="1:134" ht="18" customHeight="1">
      <c r="A3" s="107" t="s">
        <v>61</v>
      </c>
      <c r="B3" s="108"/>
      <c r="C3" s="109"/>
      <c r="D3" s="113" t="s">
        <v>39</v>
      </c>
      <c r="E3" s="114"/>
      <c r="F3" s="114"/>
      <c r="G3" s="114"/>
      <c r="H3" s="115"/>
      <c r="I3" s="113" t="s">
        <v>40</v>
      </c>
      <c r="J3" s="115"/>
      <c r="K3" s="113" t="s">
        <v>42</v>
      </c>
      <c r="L3" s="114"/>
      <c r="M3" s="115"/>
      <c r="N3" s="36"/>
      <c r="O3" s="37"/>
      <c r="P3" s="116" t="s">
        <v>141</v>
      </c>
      <c r="Q3" s="11"/>
      <c r="R3"/>
    </row>
    <row r="4" spans="1:134" ht="32.25" customHeight="1" thickBot="1">
      <c r="A4" s="110"/>
      <c r="B4" s="111"/>
      <c r="C4" s="112"/>
      <c r="D4" s="34" t="s">
        <v>4</v>
      </c>
      <c r="E4" s="34" t="s">
        <v>62</v>
      </c>
      <c r="F4" s="34" t="s">
        <v>63</v>
      </c>
      <c r="G4" s="34" t="s">
        <v>64</v>
      </c>
      <c r="H4" s="34" t="s">
        <v>5</v>
      </c>
      <c r="I4" s="34" t="s">
        <v>6</v>
      </c>
      <c r="J4" s="35" t="s">
        <v>65</v>
      </c>
      <c r="K4" s="35" t="s">
        <v>7</v>
      </c>
      <c r="L4" s="35" t="s">
        <v>8</v>
      </c>
      <c r="M4" s="35" t="s">
        <v>142</v>
      </c>
      <c r="N4" s="35" t="s">
        <v>9</v>
      </c>
      <c r="O4" s="35" t="s">
        <v>143</v>
      </c>
      <c r="P4" s="117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144</v>
      </c>
      <c r="B5" s="26"/>
      <c r="C5" s="26"/>
      <c r="D5" s="27">
        <f t="shared" ref="D5:N5" si="0">SUM(D6:D12)</f>
        <v>1834599</v>
      </c>
      <c r="E5" s="27">
        <f t="shared" si="0"/>
        <v>1489304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3323903</v>
      </c>
      <c r="P5" s="33">
        <f t="shared" ref="P5:P52" si="1">(O5/P$54)</f>
        <v>388.07974314068883</v>
      </c>
      <c r="Q5" s="6"/>
    </row>
    <row r="6" spans="1:134">
      <c r="A6" s="12"/>
      <c r="B6" s="25">
        <v>311</v>
      </c>
      <c r="C6" s="20" t="s">
        <v>2</v>
      </c>
      <c r="D6" s="46">
        <v>1296246</v>
      </c>
      <c r="E6" s="46">
        <v>578082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1874328</v>
      </c>
      <c r="P6" s="47">
        <f t="shared" si="1"/>
        <v>218.83572679509632</v>
      </c>
      <c r="Q6" s="9"/>
    </row>
    <row r="7" spans="1:134">
      <c r="A7" s="12"/>
      <c r="B7" s="25">
        <v>312.3</v>
      </c>
      <c r="C7" s="20" t="s">
        <v>10</v>
      </c>
      <c r="D7" s="46">
        <v>20873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2" si="2">SUM(D7:N7)</f>
        <v>20873</v>
      </c>
      <c r="P7" s="47">
        <f t="shared" si="1"/>
        <v>2.4370110916520722</v>
      </c>
      <c r="Q7" s="9"/>
    </row>
    <row r="8" spans="1:134">
      <c r="A8" s="12"/>
      <c r="B8" s="25">
        <v>312.41000000000003</v>
      </c>
      <c r="C8" s="20" t="s">
        <v>154</v>
      </c>
      <c r="D8" s="46">
        <v>126489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126489</v>
      </c>
      <c r="P8" s="47">
        <f t="shared" si="1"/>
        <v>14.768126094570928</v>
      </c>
      <c r="Q8" s="9"/>
    </row>
    <row r="9" spans="1:134">
      <c r="A9" s="12"/>
      <c r="B9" s="25">
        <v>312.43</v>
      </c>
      <c r="C9" s="20" t="s">
        <v>145</v>
      </c>
      <c r="D9" s="46">
        <v>0</v>
      </c>
      <c r="E9" s="46">
        <v>911222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911222</v>
      </c>
      <c r="P9" s="47">
        <f t="shared" si="1"/>
        <v>106.38902510215995</v>
      </c>
      <c r="Q9" s="9"/>
    </row>
    <row r="10" spans="1:134">
      <c r="A10" s="12"/>
      <c r="B10" s="25">
        <v>314.10000000000002</v>
      </c>
      <c r="C10" s="20" t="s">
        <v>13</v>
      </c>
      <c r="D10" s="46">
        <v>260702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260702</v>
      </c>
      <c r="P10" s="47">
        <f t="shared" si="1"/>
        <v>30.438061879743142</v>
      </c>
      <c r="Q10" s="9"/>
    </row>
    <row r="11" spans="1:134">
      <c r="A11" s="12"/>
      <c r="B11" s="25">
        <v>314.39999999999998</v>
      </c>
      <c r="C11" s="20" t="s">
        <v>14</v>
      </c>
      <c r="D11" s="46">
        <v>3599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3599</v>
      </c>
      <c r="P11" s="47">
        <f t="shared" si="1"/>
        <v>0.42019848219497957</v>
      </c>
      <c r="Q11" s="9"/>
    </row>
    <row r="12" spans="1:134">
      <c r="A12" s="12"/>
      <c r="B12" s="25">
        <v>315.10000000000002</v>
      </c>
      <c r="C12" s="20" t="s">
        <v>147</v>
      </c>
      <c r="D12" s="46">
        <v>126690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126690</v>
      </c>
      <c r="P12" s="47">
        <f t="shared" si="1"/>
        <v>14.791593695271454</v>
      </c>
      <c r="Q12" s="9"/>
    </row>
    <row r="13" spans="1:134" ht="15.75">
      <c r="A13" s="29" t="s">
        <v>17</v>
      </c>
      <c r="B13" s="30"/>
      <c r="C13" s="31"/>
      <c r="D13" s="32">
        <f t="shared" ref="D13:N13" si="3">SUM(D14:D22)</f>
        <v>2597026</v>
      </c>
      <c r="E13" s="32">
        <f t="shared" si="3"/>
        <v>434240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987249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32">
        <f t="shared" si="3"/>
        <v>0</v>
      </c>
      <c r="O13" s="44">
        <f>SUM(D13:N13)</f>
        <v>4018515</v>
      </c>
      <c r="P13" s="45">
        <f t="shared" si="1"/>
        <v>469.1786339754816</v>
      </c>
      <c r="Q13" s="10"/>
    </row>
    <row r="14" spans="1:134">
      <c r="A14" s="12"/>
      <c r="B14" s="25">
        <v>322</v>
      </c>
      <c r="C14" s="20" t="s">
        <v>148</v>
      </c>
      <c r="D14" s="46">
        <v>2006071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>SUM(D14:N14)</f>
        <v>2006071</v>
      </c>
      <c r="P14" s="47">
        <f t="shared" si="1"/>
        <v>234.21727962638644</v>
      </c>
      <c r="Q14" s="9"/>
    </row>
    <row r="15" spans="1:134">
      <c r="A15" s="12"/>
      <c r="B15" s="25">
        <v>323.10000000000002</v>
      </c>
      <c r="C15" s="20" t="s">
        <v>18</v>
      </c>
      <c r="D15" s="46">
        <v>361283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ref="O15:O22" si="4">SUM(D15:N15)</f>
        <v>361283</v>
      </c>
      <c r="P15" s="47">
        <f t="shared" si="1"/>
        <v>42.181319322825452</v>
      </c>
      <c r="Q15" s="9"/>
    </row>
    <row r="16" spans="1:134">
      <c r="A16" s="12"/>
      <c r="B16" s="25">
        <v>323.39999999999998</v>
      </c>
      <c r="C16" s="20" t="s">
        <v>19</v>
      </c>
      <c r="D16" s="46">
        <v>3543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4"/>
        <v>3543</v>
      </c>
      <c r="P16" s="47">
        <f t="shared" si="1"/>
        <v>0.41366024518388794</v>
      </c>
      <c r="Q16" s="9"/>
    </row>
    <row r="17" spans="1:17">
      <c r="A17" s="12"/>
      <c r="B17" s="25">
        <v>323.7</v>
      </c>
      <c r="C17" s="20" t="s">
        <v>20</v>
      </c>
      <c r="D17" s="46">
        <v>12737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12737</v>
      </c>
      <c r="P17" s="47">
        <f t="shared" si="1"/>
        <v>1.4870986573263281</v>
      </c>
      <c r="Q17" s="9"/>
    </row>
    <row r="18" spans="1:17">
      <c r="A18" s="12"/>
      <c r="B18" s="25">
        <v>324.11</v>
      </c>
      <c r="C18" s="20" t="s">
        <v>21</v>
      </c>
      <c r="D18" s="46">
        <v>0</v>
      </c>
      <c r="E18" s="46">
        <v>268628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268628</v>
      </c>
      <c r="P18" s="47">
        <f t="shared" si="1"/>
        <v>31.36345592527729</v>
      </c>
      <c r="Q18" s="9"/>
    </row>
    <row r="19" spans="1:17">
      <c r="A19" s="12"/>
      <c r="B19" s="25">
        <v>324.20999999999998</v>
      </c>
      <c r="C19" s="20" t="s">
        <v>22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987249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987249</v>
      </c>
      <c r="P19" s="47">
        <f t="shared" si="1"/>
        <v>115.26549912434325</v>
      </c>
      <c r="Q19" s="9"/>
    </row>
    <row r="20" spans="1:17">
      <c r="A20" s="12"/>
      <c r="B20" s="25">
        <v>324.61</v>
      </c>
      <c r="C20" s="20" t="s">
        <v>24</v>
      </c>
      <c r="D20" s="46">
        <v>0</v>
      </c>
      <c r="E20" s="46">
        <v>165612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165612</v>
      </c>
      <c r="P20" s="47">
        <f t="shared" si="1"/>
        <v>19.335901926444834</v>
      </c>
      <c r="Q20" s="9"/>
    </row>
    <row r="21" spans="1:17">
      <c r="A21" s="12"/>
      <c r="B21" s="25">
        <v>325.2</v>
      </c>
      <c r="C21" s="20" t="s">
        <v>71</v>
      </c>
      <c r="D21" s="46">
        <v>152413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152413</v>
      </c>
      <c r="P21" s="47">
        <f t="shared" si="1"/>
        <v>17.794862813776998</v>
      </c>
      <c r="Q21" s="9"/>
    </row>
    <row r="22" spans="1:17">
      <c r="A22" s="12"/>
      <c r="B22" s="25">
        <v>329.5</v>
      </c>
      <c r="C22" s="20" t="s">
        <v>149</v>
      </c>
      <c r="D22" s="46">
        <v>60979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4"/>
        <v>60979</v>
      </c>
      <c r="P22" s="47">
        <f t="shared" si="1"/>
        <v>7.1195563339171049</v>
      </c>
      <c r="Q22" s="9"/>
    </row>
    <row r="23" spans="1:17" ht="15.75">
      <c r="A23" s="29" t="s">
        <v>150</v>
      </c>
      <c r="B23" s="30"/>
      <c r="C23" s="31"/>
      <c r="D23" s="32">
        <f t="shared" ref="D23:N23" si="5">SUM(D24:D31)</f>
        <v>1058494</v>
      </c>
      <c r="E23" s="32">
        <f t="shared" si="5"/>
        <v>225346</v>
      </c>
      <c r="F23" s="32">
        <f t="shared" si="5"/>
        <v>0</v>
      </c>
      <c r="G23" s="32">
        <f t="shared" si="5"/>
        <v>0</v>
      </c>
      <c r="H23" s="32">
        <f t="shared" si="5"/>
        <v>0</v>
      </c>
      <c r="I23" s="32">
        <f t="shared" si="5"/>
        <v>2071457</v>
      </c>
      <c r="J23" s="32">
        <f t="shared" si="5"/>
        <v>0</v>
      </c>
      <c r="K23" s="32">
        <f t="shared" si="5"/>
        <v>0</v>
      </c>
      <c r="L23" s="32">
        <f t="shared" si="5"/>
        <v>0</v>
      </c>
      <c r="M23" s="32">
        <f t="shared" si="5"/>
        <v>0</v>
      </c>
      <c r="N23" s="32">
        <f t="shared" si="5"/>
        <v>0</v>
      </c>
      <c r="O23" s="44">
        <f>SUM(D23:N23)</f>
        <v>3355297</v>
      </c>
      <c r="P23" s="45">
        <f t="shared" si="1"/>
        <v>391.74512551079977</v>
      </c>
      <c r="Q23" s="10"/>
    </row>
    <row r="24" spans="1:17">
      <c r="A24" s="12"/>
      <c r="B24" s="25">
        <v>331.2</v>
      </c>
      <c r="C24" s="20" t="s">
        <v>26</v>
      </c>
      <c r="D24" s="46">
        <v>0</v>
      </c>
      <c r="E24" s="46">
        <v>225346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>SUM(D24:N24)</f>
        <v>225346</v>
      </c>
      <c r="P24" s="47">
        <f t="shared" si="1"/>
        <v>26.31009924109749</v>
      </c>
      <c r="Q24" s="9"/>
    </row>
    <row r="25" spans="1:17">
      <c r="A25" s="12"/>
      <c r="B25" s="25">
        <v>334.1</v>
      </c>
      <c r="C25" s="20" t="s">
        <v>108</v>
      </c>
      <c r="D25" s="46">
        <v>15763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ref="O25:O30" si="6">SUM(D25:N25)</f>
        <v>15763</v>
      </c>
      <c r="P25" s="47">
        <f t="shared" si="1"/>
        <v>1.8403969643899591</v>
      </c>
      <c r="Q25" s="9"/>
    </row>
    <row r="26" spans="1:17">
      <c r="A26" s="12"/>
      <c r="B26" s="25">
        <v>334.2</v>
      </c>
      <c r="C26" s="20" t="s">
        <v>29</v>
      </c>
      <c r="D26" s="46">
        <v>6357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6"/>
        <v>6357</v>
      </c>
      <c r="P26" s="47">
        <f t="shared" si="1"/>
        <v>0.74220665499124339</v>
      </c>
      <c r="Q26" s="9"/>
    </row>
    <row r="27" spans="1:17">
      <c r="A27" s="12"/>
      <c r="B27" s="25">
        <v>334.31</v>
      </c>
      <c r="C27" s="20" t="s">
        <v>131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2071457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6"/>
        <v>2071457</v>
      </c>
      <c r="P27" s="47">
        <f t="shared" si="1"/>
        <v>241.85137186223</v>
      </c>
      <c r="Q27" s="9"/>
    </row>
    <row r="28" spans="1:17">
      <c r="A28" s="12"/>
      <c r="B28" s="25">
        <v>335.125</v>
      </c>
      <c r="C28" s="20" t="s">
        <v>151</v>
      </c>
      <c r="D28" s="46">
        <v>1008155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6"/>
        <v>1008155</v>
      </c>
      <c r="P28" s="47">
        <f t="shared" si="1"/>
        <v>117.70636310566258</v>
      </c>
      <c r="Q28" s="9"/>
    </row>
    <row r="29" spans="1:17">
      <c r="A29" s="12"/>
      <c r="B29" s="25">
        <v>335.14</v>
      </c>
      <c r="C29" s="20" t="s">
        <v>96</v>
      </c>
      <c r="D29" s="46">
        <v>161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6"/>
        <v>161</v>
      </c>
      <c r="P29" s="47">
        <f t="shared" si="1"/>
        <v>1.8797431406888498E-2</v>
      </c>
      <c r="Q29" s="9"/>
    </row>
    <row r="30" spans="1:17">
      <c r="A30" s="12"/>
      <c r="B30" s="25">
        <v>335.15</v>
      </c>
      <c r="C30" s="20" t="s">
        <v>97</v>
      </c>
      <c r="D30" s="46">
        <v>615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6"/>
        <v>615</v>
      </c>
      <c r="P30" s="47">
        <f t="shared" si="1"/>
        <v>7.1803852889667244E-2</v>
      </c>
      <c r="Q30" s="9"/>
    </row>
    <row r="31" spans="1:17">
      <c r="A31" s="12"/>
      <c r="B31" s="25">
        <v>335.38</v>
      </c>
      <c r="C31" s="20" t="s">
        <v>82</v>
      </c>
      <c r="D31" s="46">
        <v>27443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ref="O31" si="7">SUM(D31:N31)</f>
        <v>27443</v>
      </c>
      <c r="P31" s="47">
        <f t="shared" si="1"/>
        <v>3.2040863981319321</v>
      </c>
      <c r="Q31" s="9"/>
    </row>
    <row r="32" spans="1:17" ht="15.75">
      <c r="A32" s="29" t="s">
        <v>43</v>
      </c>
      <c r="B32" s="30"/>
      <c r="C32" s="31"/>
      <c r="D32" s="32">
        <f t="shared" ref="D32:N32" si="8">SUM(D33:D40)</f>
        <v>1109391</v>
      </c>
      <c r="E32" s="32">
        <f t="shared" si="8"/>
        <v>0</v>
      </c>
      <c r="F32" s="32">
        <f t="shared" si="8"/>
        <v>0</v>
      </c>
      <c r="G32" s="32">
        <f t="shared" si="8"/>
        <v>0</v>
      </c>
      <c r="H32" s="32">
        <f t="shared" si="8"/>
        <v>0</v>
      </c>
      <c r="I32" s="32">
        <f t="shared" si="8"/>
        <v>2841981</v>
      </c>
      <c r="J32" s="32">
        <f t="shared" si="8"/>
        <v>0</v>
      </c>
      <c r="K32" s="32">
        <f t="shared" si="8"/>
        <v>0</v>
      </c>
      <c r="L32" s="32">
        <f t="shared" si="8"/>
        <v>0</v>
      </c>
      <c r="M32" s="32">
        <f t="shared" si="8"/>
        <v>0</v>
      </c>
      <c r="N32" s="32">
        <f t="shared" si="8"/>
        <v>0</v>
      </c>
      <c r="O32" s="32">
        <f>SUM(D32:N32)</f>
        <v>3951372</v>
      </c>
      <c r="P32" s="45">
        <f t="shared" si="1"/>
        <v>461.33940455341508</v>
      </c>
      <c r="Q32" s="10"/>
    </row>
    <row r="33" spans="1:17">
      <c r="A33" s="12"/>
      <c r="B33" s="25">
        <v>341.2</v>
      </c>
      <c r="C33" s="20" t="s">
        <v>99</v>
      </c>
      <c r="D33" s="46">
        <v>13228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ref="O33:O40" si="9">SUM(D33:N33)</f>
        <v>13228</v>
      </c>
      <c r="P33" s="47">
        <f t="shared" si="1"/>
        <v>1.544424985405721</v>
      </c>
      <c r="Q33" s="9"/>
    </row>
    <row r="34" spans="1:17">
      <c r="A34" s="12"/>
      <c r="B34" s="25">
        <v>341.3</v>
      </c>
      <c r="C34" s="20" t="s">
        <v>100</v>
      </c>
      <c r="D34" s="46">
        <v>15840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9"/>
        <v>15840</v>
      </c>
      <c r="P34" s="47">
        <f t="shared" si="1"/>
        <v>1.8493870402802102</v>
      </c>
      <c r="Q34" s="9"/>
    </row>
    <row r="35" spans="1:17">
      <c r="A35" s="12"/>
      <c r="B35" s="25">
        <v>342.2</v>
      </c>
      <c r="C35" s="20" t="s">
        <v>48</v>
      </c>
      <c r="D35" s="46">
        <v>1193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9"/>
        <v>1193</v>
      </c>
      <c r="P35" s="47">
        <f t="shared" si="1"/>
        <v>0.13928779918272038</v>
      </c>
      <c r="Q35" s="9"/>
    </row>
    <row r="36" spans="1:17">
      <c r="A36" s="12"/>
      <c r="B36" s="25">
        <v>343.3</v>
      </c>
      <c r="C36" s="20" t="s">
        <v>49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2431706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9"/>
        <v>2431706</v>
      </c>
      <c r="P36" s="47">
        <f t="shared" si="1"/>
        <v>283.91196730881495</v>
      </c>
      <c r="Q36" s="9"/>
    </row>
    <row r="37" spans="1:17">
      <c r="A37" s="12"/>
      <c r="B37" s="25">
        <v>343.4</v>
      </c>
      <c r="C37" s="20" t="s">
        <v>50</v>
      </c>
      <c r="D37" s="46">
        <v>853984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9"/>
        <v>853984</v>
      </c>
      <c r="P37" s="47">
        <f t="shared" si="1"/>
        <v>99.706246351430238</v>
      </c>
      <c r="Q37" s="9"/>
    </row>
    <row r="38" spans="1:17">
      <c r="A38" s="12"/>
      <c r="B38" s="25">
        <v>343.8</v>
      </c>
      <c r="C38" s="20" t="s">
        <v>51</v>
      </c>
      <c r="D38" s="46">
        <v>505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9"/>
        <v>505</v>
      </c>
      <c r="P38" s="47">
        <f t="shared" si="1"/>
        <v>5.8960887332165791E-2</v>
      </c>
      <c r="Q38" s="9"/>
    </row>
    <row r="39" spans="1:17">
      <c r="A39" s="12"/>
      <c r="B39" s="25">
        <v>343.9</v>
      </c>
      <c r="C39" s="20" t="s">
        <v>52</v>
      </c>
      <c r="D39" s="46">
        <v>223166</v>
      </c>
      <c r="E39" s="46">
        <v>0</v>
      </c>
      <c r="F39" s="46">
        <v>0</v>
      </c>
      <c r="G39" s="46">
        <v>0</v>
      </c>
      <c r="H39" s="46">
        <v>0</v>
      </c>
      <c r="I39" s="46">
        <v>410275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9"/>
        <v>633441</v>
      </c>
      <c r="P39" s="47">
        <f t="shared" si="1"/>
        <v>73.956917688266202</v>
      </c>
      <c r="Q39" s="9"/>
    </row>
    <row r="40" spans="1:17">
      <c r="A40" s="12"/>
      <c r="B40" s="25">
        <v>347.3</v>
      </c>
      <c r="C40" s="20" t="s">
        <v>101</v>
      </c>
      <c r="D40" s="46">
        <v>1475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si="9"/>
        <v>1475</v>
      </c>
      <c r="P40" s="47">
        <f t="shared" si="1"/>
        <v>0.17221249270286049</v>
      </c>
      <c r="Q40" s="9"/>
    </row>
    <row r="41" spans="1:17" ht="15.75">
      <c r="A41" s="29" t="s">
        <v>44</v>
      </c>
      <c r="B41" s="30"/>
      <c r="C41" s="31"/>
      <c r="D41" s="32">
        <f t="shared" ref="D41:N41" si="10">SUM(D42:D42)</f>
        <v>15897</v>
      </c>
      <c r="E41" s="32">
        <f t="shared" si="10"/>
        <v>1737</v>
      </c>
      <c r="F41" s="32">
        <f t="shared" si="10"/>
        <v>0</v>
      </c>
      <c r="G41" s="32">
        <f t="shared" si="10"/>
        <v>0</v>
      </c>
      <c r="H41" s="32">
        <f t="shared" si="10"/>
        <v>0</v>
      </c>
      <c r="I41" s="32">
        <f t="shared" si="10"/>
        <v>0</v>
      </c>
      <c r="J41" s="32">
        <f t="shared" si="10"/>
        <v>0</v>
      </c>
      <c r="K41" s="32">
        <f t="shared" si="10"/>
        <v>0</v>
      </c>
      <c r="L41" s="32">
        <f t="shared" si="10"/>
        <v>0</v>
      </c>
      <c r="M41" s="32">
        <f t="shared" si="10"/>
        <v>0</v>
      </c>
      <c r="N41" s="32">
        <f t="shared" si="10"/>
        <v>0</v>
      </c>
      <c r="O41" s="32">
        <f>SUM(D41:N41)</f>
        <v>17634</v>
      </c>
      <c r="P41" s="45">
        <f t="shared" si="1"/>
        <v>2.0588441330998251</v>
      </c>
      <c r="Q41" s="10"/>
    </row>
    <row r="42" spans="1:17">
      <c r="A42" s="13"/>
      <c r="B42" s="39">
        <v>351.5</v>
      </c>
      <c r="C42" s="21" t="s">
        <v>84</v>
      </c>
      <c r="D42" s="46">
        <v>15897</v>
      </c>
      <c r="E42" s="46">
        <v>1737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 t="shared" ref="O42" si="11">SUM(D42:N42)</f>
        <v>17634</v>
      </c>
      <c r="P42" s="47">
        <f t="shared" si="1"/>
        <v>2.0588441330998251</v>
      </c>
      <c r="Q42" s="9"/>
    </row>
    <row r="43" spans="1:17" ht="15.75">
      <c r="A43" s="29" t="s">
        <v>3</v>
      </c>
      <c r="B43" s="30"/>
      <c r="C43" s="31"/>
      <c r="D43" s="32">
        <f t="shared" ref="D43:N43" si="12">SUM(D44:D49)</f>
        <v>1073658</v>
      </c>
      <c r="E43" s="32">
        <f t="shared" si="12"/>
        <v>51898</v>
      </c>
      <c r="F43" s="32">
        <f t="shared" si="12"/>
        <v>0</v>
      </c>
      <c r="G43" s="32">
        <f t="shared" si="12"/>
        <v>0</v>
      </c>
      <c r="H43" s="32">
        <f t="shared" si="12"/>
        <v>0</v>
      </c>
      <c r="I43" s="32">
        <f t="shared" si="12"/>
        <v>40062</v>
      </c>
      <c r="J43" s="32">
        <f t="shared" si="12"/>
        <v>0</v>
      </c>
      <c r="K43" s="32">
        <f t="shared" si="12"/>
        <v>0</v>
      </c>
      <c r="L43" s="32">
        <f t="shared" si="12"/>
        <v>0</v>
      </c>
      <c r="M43" s="32">
        <f t="shared" si="12"/>
        <v>0</v>
      </c>
      <c r="N43" s="32">
        <f t="shared" si="12"/>
        <v>0</v>
      </c>
      <c r="O43" s="32">
        <f>SUM(D43:N43)</f>
        <v>1165618</v>
      </c>
      <c r="P43" s="45">
        <f t="shared" si="1"/>
        <v>136.09083479276123</v>
      </c>
      <c r="Q43" s="10"/>
    </row>
    <row r="44" spans="1:17">
      <c r="A44" s="12"/>
      <c r="B44" s="25">
        <v>361.1</v>
      </c>
      <c r="C44" s="20" t="s">
        <v>57</v>
      </c>
      <c r="D44" s="46">
        <v>61630</v>
      </c>
      <c r="E44" s="46">
        <v>51898</v>
      </c>
      <c r="F44" s="46">
        <v>0</v>
      </c>
      <c r="G44" s="46">
        <v>0</v>
      </c>
      <c r="H44" s="46">
        <v>0</v>
      </c>
      <c r="I44" s="46">
        <v>40062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>SUM(D44:N44)</f>
        <v>153590</v>
      </c>
      <c r="P44" s="47">
        <f t="shared" si="1"/>
        <v>17.932282545242266</v>
      </c>
      <c r="Q44" s="9"/>
    </row>
    <row r="45" spans="1:17">
      <c r="A45" s="12"/>
      <c r="B45" s="25">
        <v>362</v>
      </c>
      <c r="C45" s="20" t="s">
        <v>58</v>
      </c>
      <c r="D45" s="46">
        <v>16312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f t="shared" ref="O45:O51" si="13">SUM(D45:N45)</f>
        <v>16312</v>
      </c>
      <c r="P45" s="47">
        <f t="shared" si="1"/>
        <v>1.9044950379451255</v>
      </c>
      <c r="Q45" s="9"/>
    </row>
    <row r="46" spans="1:17">
      <c r="A46" s="12"/>
      <c r="B46" s="25">
        <v>364</v>
      </c>
      <c r="C46" s="20" t="s">
        <v>102</v>
      </c>
      <c r="D46" s="46">
        <v>962784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f t="shared" si="13"/>
        <v>962784</v>
      </c>
      <c r="P46" s="47">
        <f t="shared" si="1"/>
        <v>112.4091068301226</v>
      </c>
      <c r="Q46" s="9"/>
    </row>
    <row r="47" spans="1:17">
      <c r="A47" s="12"/>
      <c r="B47" s="25">
        <v>366</v>
      </c>
      <c r="C47" s="20" t="s">
        <v>75</v>
      </c>
      <c r="D47" s="46">
        <v>2800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f t="shared" si="13"/>
        <v>2800</v>
      </c>
      <c r="P47" s="47">
        <f t="shared" si="1"/>
        <v>0.32691185055458261</v>
      </c>
      <c r="Q47" s="9"/>
    </row>
    <row r="48" spans="1:17">
      <c r="A48" s="12"/>
      <c r="B48" s="25">
        <v>369.3</v>
      </c>
      <c r="C48" s="20" t="s">
        <v>86</v>
      </c>
      <c r="D48" s="46">
        <v>37608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v>0</v>
      </c>
      <c r="O48" s="46">
        <f>SUM(D48:N48)</f>
        <v>37608</v>
      </c>
      <c r="P48" s="47">
        <f t="shared" si="1"/>
        <v>4.3908931698774083</v>
      </c>
      <c r="Q48" s="9"/>
    </row>
    <row r="49" spans="1:120">
      <c r="A49" s="12"/>
      <c r="B49" s="25">
        <v>369.9</v>
      </c>
      <c r="C49" s="20" t="s">
        <v>59</v>
      </c>
      <c r="D49" s="46">
        <v>-7476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f t="shared" si="13"/>
        <v>-7476</v>
      </c>
      <c r="P49" s="47">
        <f t="shared" si="1"/>
        <v>-0.87285464098073551</v>
      </c>
      <c r="Q49" s="9"/>
    </row>
    <row r="50" spans="1:120" ht="15.75">
      <c r="A50" s="29" t="s">
        <v>45</v>
      </c>
      <c r="B50" s="30"/>
      <c r="C50" s="31"/>
      <c r="D50" s="32">
        <f t="shared" ref="D50:N50" si="14">SUM(D51:D51)</f>
        <v>0</v>
      </c>
      <c r="E50" s="32">
        <f t="shared" si="14"/>
        <v>0</v>
      </c>
      <c r="F50" s="32">
        <f t="shared" si="14"/>
        <v>0</v>
      </c>
      <c r="G50" s="32">
        <f t="shared" si="14"/>
        <v>0</v>
      </c>
      <c r="H50" s="32">
        <f t="shared" si="14"/>
        <v>0</v>
      </c>
      <c r="I50" s="32">
        <f t="shared" si="14"/>
        <v>90000</v>
      </c>
      <c r="J50" s="32">
        <f t="shared" si="14"/>
        <v>0</v>
      </c>
      <c r="K50" s="32">
        <f t="shared" si="14"/>
        <v>0</v>
      </c>
      <c r="L50" s="32">
        <f t="shared" si="14"/>
        <v>0</v>
      </c>
      <c r="M50" s="32">
        <f t="shared" si="14"/>
        <v>0</v>
      </c>
      <c r="N50" s="32">
        <f t="shared" si="14"/>
        <v>0</v>
      </c>
      <c r="O50" s="32">
        <f t="shared" si="13"/>
        <v>90000</v>
      </c>
      <c r="P50" s="45">
        <f t="shared" si="1"/>
        <v>10.507880910683012</v>
      </c>
      <c r="Q50" s="9"/>
    </row>
    <row r="51" spans="1:120" ht="15.75" thickBot="1">
      <c r="A51" s="12"/>
      <c r="B51" s="25">
        <v>381</v>
      </c>
      <c r="C51" s="20" t="s">
        <v>60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90000</v>
      </c>
      <c r="J51" s="46">
        <v>0</v>
      </c>
      <c r="K51" s="46">
        <v>0</v>
      </c>
      <c r="L51" s="46">
        <v>0</v>
      </c>
      <c r="M51" s="46">
        <v>0</v>
      </c>
      <c r="N51" s="46">
        <v>0</v>
      </c>
      <c r="O51" s="46">
        <f t="shared" si="13"/>
        <v>90000</v>
      </c>
      <c r="P51" s="47">
        <f t="shared" si="1"/>
        <v>10.507880910683012</v>
      </c>
      <c r="Q51" s="9"/>
    </row>
    <row r="52" spans="1:120" ht="16.5" thickBot="1">
      <c r="A52" s="14" t="s">
        <v>54</v>
      </c>
      <c r="B52" s="23"/>
      <c r="C52" s="22"/>
      <c r="D52" s="15">
        <f t="shared" ref="D52:N52" si="15">SUM(D5,D13,D23,D32,D41,D43,D50)</f>
        <v>7689065</v>
      </c>
      <c r="E52" s="15">
        <f t="shared" si="15"/>
        <v>2202525</v>
      </c>
      <c r="F52" s="15">
        <f t="shared" si="15"/>
        <v>0</v>
      </c>
      <c r="G52" s="15">
        <f t="shared" si="15"/>
        <v>0</v>
      </c>
      <c r="H52" s="15">
        <f t="shared" si="15"/>
        <v>0</v>
      </c>
      <c r="I52" s="15">
        <f t="shared" si="15"/>
        <v>6030749</v>
      </c>
      <c r="J52" s="15">
        <f t="shared" si="15"/>
        <v>0</v>
      </c>
      <c r="K52" s="15">
        <f t="shared" si="15"/>
        <v>0</v>
      </c>
      <c r="L52" s="15">
        <f t="shared" si="15"/>
        <v>0</v>
      </c>
      <c r="M52" s="15">
        <f t="shared" si="15"/>
        <v>0</v>
      </c>
      <c r="N52" s="15">
        <f t="shared" si="15"/>
        <v>0</v>
      </c>
      <c r="O52" s="15">
        <f>SUM(D52:N52)</f>
        <v>15922339</v>
      </c>
      <c r="P52" s="38">
        <f t="shared" si="1"/>
        <v>1859.0004670169294</v>
      </c>
      <c r="Q52" s="6"/>
      <c r="R52" s="2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  <c r="DP52" s="5"/>
    </row>
    <row r="53" spans="1:120">
      <c r="A53" s="16"/>
      <c r="B53" s="18"/>
      <c r="C53" s="18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9"/>
    </row>
    <row r="54" spans="1:120">
      <c r="A54" s="40"/>
      <c r="B54" s="41"/>
      <c r="C54" s="41"/>
      <c r="D54" s="42"/>
      <c r="E54" s="42"/>
      <c r="F54" s="42"/>
      <c r="G54" s="42"/>
      <c r="H54" s="42"/>
      <c r="I54" s="42"/>
      <c r="J54" s="42"/>
      <c r="K54" s="42"/>
      <c r="L54" s="42"/>
      <c r="M54" s="94" t="s">
        <v>157</v>
      </c>
      <c r="N54" s="94"/>
      <c r="O54" s="94"/>
      <c r="P54" s="43">
        <v>8565</v>
      </c>
    </row>
    <row r="55" spans="1:120">
      <c r="A55" s="95"/>
      <c r="B55" s="96"/>
      <c r="C55" s="96"/>
      <c r="D55" s="96"/>
      <c r="E55" s="96"/>
      <c r="F55" s="96"/>
      <c r="G55" s="96"/>
      <c r="H55" s="96"/>
      <c r="I55" s="96"/>
      <c r="J55" s="96"/>
      <c r="K55" s="96"/>
      <c r="L55" s="96"/>
      <c r="M55" s="96"/>
      <c r="N55" s="96"/>
      <c r="O55" s="96"/>
      <c r="P55" s="97"/>
    </row>
    <row r="56" spans="1:120" ht="15.75" customHeight="1" thickBot="1">
      <c r="A56" s="98" t="s">
        <v>79</v>
      </c>
      <c r="B56" s="99"/>
      <c r="C56" s="99"/>
      <c r="D56" s="99"/>
      <c r="E56" s="99"/>
      <c r="F56" s="99"/>
      <c r="G56" s="99"/>
      <c r="H56" s="99"/>
      <c r="I56" s="99"/>
      <c r="J56" s="99"/>
      <c r="K56" s="99"/>
      <c r="L56" s="99"/>
      <c r="M56" s="99"/>
      <c r="N56" s="99"/>
      <c r="O56" s="99"/>
      <c r="P56" s="100"/>
    </row>
  </sheetData>
  <mergeCells count="10">
    <mergeCell ref="M54:O54"/>
    <mergeCell ref="A55:P55"/>
    <mergeCell ref="A56:P56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C5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1" t="s">
        <v>68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3"/>
      <c r="P1" s="7"/>
      <c r="Q1"/>
    </row>
    <row r="2" spans="1:133" ht="24" thickBot="1">
      <c r="A2" s="104" t="s">
        <v>119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6"/>
      <c r="P2" s="7"/>
      <c r="Q2"/>
    </row>
    <row r="3" spans="1:133" ht="18" customHeight="1">
      <c r="A3" s="107" t="s">
        <v>61</v>
      </c>
      <c r="B3" s="108"/>
      <c r="C3" s="109"/>
      <c r="D3" s="113" t="s">
        <v>39</v>
      </c>
      <c r="E3" s="114"/>
      <c r="F3" s="114"/>
      <c r="G3" s="114"/>
      <c r="H3" s="115"/>
      <c r="I3" s="113" t="s">
        <v>40</v>
      </c>
      <c r="J3" s="115"/>
      <c r="K3" s="113" t="s">
        <v>42</v>
      </c>
      <c r="L3" s="115"/>
      <c r="M3" s="36"/>
      <c r="N3" s="37"/>
      <c r="O3" s="116" t="s">
        <v>66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62</v>
      </c>
      <c r="F4" s="34" t="s">
        <v>63</v>
      </c>
      <c r="G4" s="34" t="s">
        <v>64</v>
      </c>
      <c r="H4" s="34" t="s">
        <v>5</v>
      </c>
      <c r="I4" s="34" t="s">
        <v>6</v>
      </c>
      <c r="J4" s="35" t="s">
        <v>65</v>
      </c>
      <c r="K4" s="35" t="s">
        <v>7</v>
      </c>
      <c r="L4" s="35" t="s">
        <v>8</v>
      </c>
      <c r="M4" s="35" t="s">
        <v>9</v>
      </c>
      <c r="N4" s="35" t="s">
        <v>41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SUM(D6:D11)</f>
        <v>1217810</v>
      </c>
      <c r="E5" s="27">
        <f t="shared" si="0"/>
        <v>437358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13" si="1">SUM(D5:M5)</f>
        <v>1655168</v>
      </c>
      <c r="O5" s="33">
        <f t="shared" ref="O5:O48" si="2">(N5/O$50)</f>
        <v>310.59635954212797</v>
      </c>
      <c r="P5" s="6"/>
    </row>
    <row r="6" spans="1:133">
      <c r="A6" s="12"/>
      <c r="B6" s="25">
        <v>311</v>
      </c>
      <c r="C6" s="20" t="s">
        <v>2</v>
      </c>
      <c r="D6" s="46">
        <v>880499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880499</v>
      </c>
      <c r="O6" s="47">
        <f t="shared" si="2"/>
        <v>165.22781009570275</v>
      </c>
      <c r="P6" s="9"/>
    </row>
    <row r="7" spans="1:133">
      <c r="A7" s="12"/>
      <c r="B7" s="25">
        <v>312.10000000000002</v>
      </c>
      <c r="C7" s="20" t="s">
        <v>81</v>
      </c>
      <c r="D7" s="46">
        <v>80237</v>
      </c>
      <c r="E7" s="46">
        <v>437358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517595</v>
      </c>
      <c r="O7" s="47">
        <f t="shared" si="2"/>
        <v>97.127978982923622</v>
      </c>
      <c r="P7" s="9"/>
    </row>
    <row r="8" spans="1:133">
      <c r="A8" s="12"/>
      <c r="B8" s="25">
        <v>314.10000000000002</v>
      </c>
      <c r="C8" s="20" t="s">
        <v>13</v>
      </c>
      <c r="D8" s="46">
        <v>144968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144968</v>
      </c>
      <c r="O8" s="47">
        <f t="shared" si="2"/>
        <v>27.203602927378494</v>
      </c>
      <c r="P8" s="9"/>
    </row>
    <row r="9" spans="1:133">
      <c r="A9" s="12"/>
      <c r="B9" s="25">
        <v>314.39999999999998</v>
      </c>
      <c r="C9" s="20" t="s">
        <v>14</v>
      </c>
      <c r="D9" s="46">
        <v>3011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3011</v>
      </c>
      <c r="O9" s="47">
        <f t="shared" si="2"/>
        <v>0.56502158003377745</v>
      </c>
      <c r="P9" s="9"/>
    </row>
    <row r="10" spans="1:133">
      <c r="A10" s="12"/>
      <c r="B10" s="25">
        <v>315</v>
      </c>
      <c r="C10" s="20" t="s">
        <v>92</v>
      </c>
      <c r="D10" s="46">
        <v>96391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96391</v>
      </c>
      <c r="O10" s="47">
        <f t="shared" si="2"/>
        <v>18.088009007318448</v>
      </c>
      <c r="P10" s="9"/>
    </row>
    <row r="11" spans="1:133">
      <c r="A11" s="12"/>
      <c r="B11" s="25">
        <v>316</v>
      </c>
      <c r="C11" s="20" t="s">
        <v>93</v>
      </c>
      <c r="D11" s="46">
        <v>12704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12704</v>
      </c>
      <c r="O11" s="47">
        <f t="shared" si="2"/>
        <v>2.3839369487708764</v>
      </c>
      <c r="P11" s="9"/>
    </row>
    <row r="12" spans="1:133" ht="15.75">
      <c r="A12" s="29" t="s">
        <v>17</v>
      </c>
      <c r="B12" s="30"/>
      <c r="C12" s="31"/>
      <c r="D12" s="32">
        <f t="shared" ref="D12:M12" si="3">SUM(D13:D21)</f>
        <v>539919</v>
      </c>
      <c r="E12" s="32">
        <f t="shared" si="3"/>
        <v>22459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4">
        <f t="shared" si="1"/>
        <v>562378</v>
      </c>
      <c r="O12" s="45">
        <f t="shared" si="2"/>
        <v>105.53161944079565</v>
      </c>
      <c r="P12" s="10"/>
    </row>
    <row r="13" spans="1:133">
      <c r="A13" s="12"/>
      <c r="B13" s="25">
        <v>322</v>
      </c>
      <c r="C13" s="20" t="s">
        <v>0</v>
      </c>
      <c r="D13" s="46">
        <v>101628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101628</v>
      </c>
      <c r="O13" s="47">
        <f t="shared" si="2"/>
        <v>19.070744980296492</v>
      </c>
      <c r="P13" s="9"/>
    </row>
    <row r="14" spans="1:133">
      <c r="A14" s="12"/>
      <c r="B14" s="25">
        <v>323.10000000000002</v>
      </c>
      <c r="C14" s="20" t="s">
        <v>18</v>
      </c>
      <c r="D14" s="46">
        <v>193502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ref="N14:N20" si="4">SUM(D14:M14)</f>
        <v>193502</v>
      </c>
      <c r="O14" s="47">
        <f t="shared" si="2"/>
        <v>36.311127791330456</v>
      </c>
      <c r="P14" s="9"/>
    </row>
    <row r="15" spans="1:133">
      <c r="A15" s="12"/>
      <c r="B15" s="25">
        <v>323.39999999999998</v>
      </c>
      <c r="C15" s="20" t="s">
        <v>19</v>
      </c>
      <c r="D15" s="46">
        <v>3372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3372</v>
      </c>
      <c r="O15" s="47">
        <f t="shared" si="2"/>
        <v>0.63276412084818912</v>
      </c>
      <c r="P15" s="9"/>
    </row>
    <row r="16" spans="1:133">
      <c r="A16" s="12"/>
      <c r="B16" s="25">
        <v>323.7</v>
      </c>
      <c r="C16" s="20" t="s">
        <v>20</v>
      </c>
      <c r="D16" s="46">
        <v>15477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15477</v>
      </c>
      <c r="O16" s="47">
        <f t="shared" si="2"/>
        <v>2.904297241508726</v>
      </c>
      <c r="P16" s="9"/>
    </row>
    <row r="17" spans="1:16">
      <c r="A17" s="12"/>
      <c r="B17" s="25">
        <v>324.11</v>
      </c>
      <c r="C17" s="20" t="s">
        <v>21</v>
      </c>
      <c r="D17" s="46">
        <v>0</v>
      </c>
      <c r="E17" s="46">
        <v>10183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10183</v>
      </c>
      <c r="O17" s="47">
        <f t="shared" si="2"/>
        <v>1.9108650778757741</v>
      </c>
      <c r="P17" s="9"/>
    </row>
    <row r="18" spans="1:16">
      <c r="A18" s="12"/>
      <c r="B18" s="25">
        <v>324.31</v>
      </c>
      <c r="C18" s="20" t="s">
        <v>23</v>
      </c>
      <c r="D18" s="46">
        <v>0</v>
      </c>
      <c r="E18" s="46">
        <v>6000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6000</v>
      </c>
      <c r="O18" s="47">
        <f t="shared" si="2"/>
        <v>1.1259148057796959</v>
      </c>
      <c r="P18" s="9"/>
    </row>
    <row r="19" spans="1:16">
      <c r="A19" s="12"/>
      <c r="B19" s="25">
        <v>324.61</v>
      </c>
      <c r="C19" s="20" t="s">
        <v>24</v>
      </c>
      <c r="D19" s="46">
        <v>0</v>
      </c>
      <c r="E19" s="46">
        <v>6276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6276</v>
      </c>
      <c r="O19" s="47">
        <f t="shared" si="2"/>
        <v>1.177706886845562</v>
      </c>
      <c r="P19" s="9"/>
    </row>
    <row r="20" spans="1:16">
      <c r="A20" s="12"/>
      <c r="B20" s="25">
        <v>325.2</v>
      </c>
      <c r="C20" s="20" t="s">
        <v>71</v>
      </c>
      <c r="D20" s="46">
        <v>219865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219865</v>
      </c>
      <c r="O20" s="47">
        <f t="shared" si="2"/>
        <v>41.258209795458811</v>
      </c>
      <c r="P20" s="9"/>
    </row>
    <row r="21" spans="1:16">
      <c r="A21" s="12"/>
      <c r="B21" s="25">
        <v>329</v>
      </c>
      <c r="C21" s="20" t="s">
        <v>25</v>
      </c>
      <c r="D21" s="46">
        <v>6075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ref="N21:N30" si="5">SUM(D21:M21)</f>
        <v>6075</v>
      </c>
      <c r="O21" s="47">
        <f t="shared" si="2"/>
        <v>1.1399887408519422</v>
      </c>
      <c r="P21" s="9"/>
    </row>
    <row r="22" spans="1:16" ht="15.75">
      <c r="A22" s="29" t="s">
        <v>27</v>
      </c>
      <c r="B22" s="30"/>
      <c r="C22" s="31"/>
      <c r="D22" s="32">
        <f t="shared" ref="D22:M22" si="6">SUM(D23:D29)</f>
        <v>500452</v>
      </c>
      <c r="E22" s="32">
        <f t="shared" si="6"/>
        <v>0</v>
      </c>
      <c r="F22" s="32">
        <f t="shared" si="6"/>
        <v>0</v>
      </c>
      <c r="G22" s="32">
        <f t="shared" si="6"/>
        <v>0</v>
      </c>
      <c r="H22" s="32">
        <f t="shared" si="6"/>
        <v>0</v>
      </c>
      <c r="I22" s="32">
        <f t="shared" si="6"/>
        <v>0</v>
      </c>
      <c r="J22" s="32">
        <f t="shared" si="6"/>
        <v>0</v>
      </c>
      <c r="K22" s="32">
        <f t="shared" si="6"/>
        <v>0</v>
      </c>
      <c r="L22" s="32">
        <f t="shared" si="6"/>
        <v>0</v>
      </c>
      <c r="M22" s="32">
        <f t="shared" si="6"/>
        <v>0</v>
      </c>
      <c r="N22" s="44">
        <f t="shared" si="5"/>
        <v>500452</v>
      </c>
      <c r="O22" s="45">
        <f t="shared" si="2"/>
        <v>93.9110527303434</v>
      </c>
      <c r="P22" s="10"/>
    </row>
    <row r="23" spans="1:16">
      <c r="A23" s="12"/>
      <c r="B23" s="25">
        <v>334.2</v>
      </c>
      <c r="C23" s="20" t="s">
        <v>29</v>
      </c>
      <c r="D23" s="46">
        <v>4866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5"/>
        <v>4866</v>
      </c>
      <c r="O23" s="47">
        <f t="shared" si="2"/>
        <v>0.91311690748733343</v>
      </c>
      <c r="P23" s="9"/>
    </row>
    <row r="24" spans="1:16">
      <c r="A24" s="12"/>
      <c r="B24" s="25">
        <v>335.12</v>
      </c>
      <c r="C24" s="20" t="s">
        <v>95</v>
      </c>
      <c r="D24" s="46">
        <v>454944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5"/>
        <v>454944</v>
      </c>
      <c r="O24" s="47">
        <f t="shared" si="2"/>
        <v>85.371364233439664</v>
      </c>
      <c r="P24" s="9"/>
    </row>
    <row r="25" spans="1:16">
      <c r="A25" s="12"/>
      <c r="B25" s="25">
        <v>335.14</v>
      </c>
      <c r="C25" s="20" t="s">
        <v>96</v>
      </c>
      <c r="D25" s="46">
        <v>213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5"/>
        <v>213</v>
      </c>
      <c r="O25" s="47">
        <f t="shared" si="2"/>
        <v>3.996997560517921E-2</v>
      </c>
      <c r="P25" s="9"/>
    </row>
    <row r="26" spans="1:16">
      <c r="A26" s="12"/>
      <c r="B26" s="25">
        <v>335.15</v>
      </c>
      <c r="C26" s="20" t="s">
        <v>97</v>
      </c>
      <c r="D26" s="46">
        <v>5016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5"/>
        <v>5016</v>
      </c>
      <c r="O26" s="47">
        <f t="shared" si="2"/>
        <v>0.94126477763182581</v>
      </c>
      <c r="P26" s="9"/>
    </row>
    <row r="27" spans="1:16">
      <c r="A27" s="12"/>
      <c r="B27" s="25">
        <v>335.21</v>
      </c>
      <c r="C27" s="20" t="s">
        <v>98</v>
      </c>
      <c r="D27" s="46">
        <v>600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5"/>
        <v>600</v>
      </c>
      <c r="O27" s="47">
        <f t="shared" si="2"/>
        <v>0.1125914805779696</v>
      </c>
      <c r="P27" s="9"/>
    </row>
    <row r="28" spans="1:16">
      <c r="A28" s="12"/>
      <c r="B28" s="25">
        <v>335.39</v>
      </c>
      <c r="C28" s="20" t="s">
        <v>82</v>
      </c>
      <c r="D28" s="46">
        <v>29803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5"/>
        <v>29803</v>
      </c>
      <c r="O28" s="47">
        <f t="shared" si="2"/>
        <v>5.5926064927753796</v>
      </c>
      <c r="P28" s="9"/>
    </row>
    <row r="29" spans="1:16">
      <c r="A29" s="12"/>
      <c r="B29" s="25">
        <v>338</v>
      </c>
      <c r="C29" s="20" t="s">
        <v>38</v>
      </c>
      <c r="D29" s="46">
        <v>5010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5"/>
        <v>5010</v>
      </c>
      <c r="O29" s="47">
        <f t="shared" si="2"/>
        <v>0.9401388628260462</v>
      </c>
      <c r="P29" s="9"/>
    </row>
    <row r="30" spans="1:16" ht="15.75">
      <c r="A30" s="29" t="s">
        <v>43</v>
      </c>
      <c r="B30" s="30"/>
      <c r="C30" s="31"/>
      <c r="D30" s="32">
        <f t="shared" ref="D30:M30" si="7">SUM(D31:D38)</f>
        <v>34906</v>
      </c>
      <c r="E30" s="32">
        <f t="shared" si="7"/>
        <v>0</v>
      </c>
      <c r="F30" s="32">
        <f t="shared" si="7"/>
        <v>0</v>
      </c>
      <c r="G30" s="32">
        <f t="shared" si="7"/>
        <v>0</v>
      </c>
      <c r="H30" s="32">
        <f t="shared" si="7"/>
        <v>0</v>
      </c>
      <c r="I30" s="32">
        <f t="shared" si="7"/>
        <v>1805748</v>
      </c>
      <c r="J30" s="32">
        <f t="shared" si="7"/>
        <v>0</v>
      </c>
      <c r="K30" s="32">
        <f t="shared" si="7"/>
        <v>0</v>
      </c>
      <c r="L30" s="32">
        <f t="shared" si="7"/>
        <v>0</v>
      </c>
      <c r="M30" s="32">
        <f t="shared" si="7"/>
        <v>0</v>
      </c>
      <c r="N30" s="32">
        <f t="shared" si="5"/>
        <v>1840654</v>
      </c>
      <c r="O30" s="45">
        <f t="shared" si="2"/>
        <v>345.40326515293674</v>
      </c>
      <c r="P30" s="10"/>
    </row>
    <row r="31" spans="1:16">
      <c r="A31" s="12"/>
      <c r="B31" s="25">
        <v>341.2</v>
      </c>
      <c r="C31" s="20" t="s">
        <v>99</v>
      </c>
      <c r="D31" s="46">
        <v>17726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ref="N31:N38" si="8">SUM(D31:M31)</f>
        <v>17726</v>
      </c>
      <c r="O31" s="47">
        <f t="shared" si="2"/>
        <v>3.3263276412084819</v>
      </c>
      <c r="P31" s="9"/>
    </row>
    <row r="32" spans="1:16">
      <c r="A32" s="12"/>
      <c r="B32" s="25">
        <v>341.3</v>
      </c>
      <c r="C32" s="20" t="s">
        <v>100</v>
      </c>
      <c r="D32" s="46">
        <v>2200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2200</v>
      </c>
      <c r="O32" s="47">
        <f t="shared" si="2"/>
        <v>0.41283542878588853</v>
      </c>
      <c r="P32" s="9"/>
    </row>
    <row r="33" spans="1:119">
      <c r="A33" s="12"/>
      <c r="B33" s="25">
        <v>342.2</v>
      </c>
      <c r="C33" s="20" t="s">
        <v>48</v>
      </c>
      <c r="D33" s="46">
        <v>9670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9670</v>
      </c>
      <c r="O33" s="47">
        <f t="shared" si="2"/>
        <v>1.8145993619816101</v>
      </c>
      <c r="P33" s="9"/>
    </row>
    <row r="34" spans="1:119">
      <c r="A34" s="12"/>
      <c r="B34" s="25">
        <v>343.3</v>
      </c>
      <c r="C34" s="20" t="s">
        <v>49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1211833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1211833</v>
      </c>
      <c r="O34" s="47">
        <f t="shared" si="2"/>
        <v>227.40345280540438</v>
      </c>
      <c r="P34" s="9"/>
    </row>
    <row r="35" spans="1:119">
      <c r="A35" s="12"/>
      <c r="B35" s="25">
        <v>343.4</v>
      </c>
      <c r="C35" s="20" t="s">
        <v>50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417157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417157</v>
      </c>
      <c r="O35" s="47">
        <f t="shared" si="2"/>
        <v>78.280540439106773</v>
      </c>
      <c r="P35" s="9"/>
    </row>
    <row r="36" spans="1:119">
      <c r="A36" s="12"/>
      <c r="B36" s="25">
        <v>343.8</v>
      </c>
      <c r="C36" s="20" t="s">
        <v>51</v>
      </c>
      <c r="D36" s="46">
        <v>2385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2385</v>
      </c>
      <c r="O36" s="47">
        <f t="shared" si="2"/>
        <v>0.44755113529742918</v>
      </c>
      <c r="P36" s="9"/>
    </row>
    <row r="37" spans="1:119">
      <c r="A37" s="12"/>
      <c r="B37" s="25">
        <v>343.9</v>
      </c>
      <c r="C37" s="20" t="s">
        <v>52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176758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176758</v>
      </c>
      <c r="O37" s="47">
        <f t="shared" si="2"/>
        <v>33.169074873334587</v>
      </c>
      <c r="P37" s="9"/>
    </row>
    <row r="38" spans="1:119">
      <c r="A38" s="12"/>
      <c r="B38" s="25">
        <v>347.3</v>
      </c>
      <c r="C38" s="20" t="s">
        <v>101</v>
      </c>
      <c r="D38" s="46">
        <v>2925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2925</v>
      </c>
      <c r="O38" s="47">
        <f t="shared" si="2"/>
        <v>0.54888346781760178</v>
      </c>
      <c r="P38" s="9"/>
    </row>
    <row r="39" spans="1:119" ht="15.75">
      <c r="A39" s="29" t="s">
        <v>44</v>
      </c>
      <c r="B39" s="30"/>
      <c r="C39" s="31"/>
      <c r="D39" s="32">
        <f t="shared" ref="D39:M39" si="9">SUM(D40:D40)</f>
        <v>14276</v>
      </c>
      <c r="E39" s="32">
        <f t="shared" si="9"/>
        <v>1022</v>
      </c>
      <c r="F39" s="32">
        <f t="shared" si="9"/>
        <v>0</v>
      </c>
      <c r="G39" s="32">
        <f t="shared" si="9"/>
        <v>0</v>
      </c>
      <c r="H39" s="32">
        <f t="shared" si="9"/>
        <v>0</v>
      </c>
      <c r="I39" s="32">
        <f t="shared" si="9"/>
        <v>0</v>
      </c>
      <c r="J39" s="32">
        <f t="shared" si="9"/>
        <v>0</v>
      </c>
      <c r="K39" s="32">
        <f t="shared" si="9"/>
        <v>0</v>
      </c>
      <c r="L39" s="32">
        <f t="shared" si="9"/>
        <v>0</v>
      </c>
      <c r="M39" s="32">
        <f t="shared" si="9"/>
        <v>0</v>
      </c>
      <c r="N39" s="32">
        <f t="shared" ref="N39:N48" si="10">SUM(D39:M39)</f>
        <v>15298</v>
      </c>
      <c r="O39" s="45">
        <f t="shared" si="2"/>
        <v>2.870707449802965</v>
      </c>
      <c r="P39" s="10"/>
    </row>
    <row r="40" spans="1:119">
      <c r="A40" s="13"/>
      <c r="B40" s="39">
        <v>351.5</v>
      </c>
      <c r="C40" s="21" t="s">
        <v>84</v>
      </c>
      <c r="D40" s="46">
        <v>14276</v>
      </c>
      <c r="E40" s="46">
        <v>1022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15298</v>
      </c>
      <c r="O40" s="47">
        <f t="shared" si="2"/>
        <v>2.870707449802965</v>
      </c>
      <c r="P40" s="9"/>
    </row>
    <row r="41" spans="1:119" ht="15.75">
      <c r="A41" s="29" t="s">
        <v>3</v>
      </c>
      <c r="B41" s="30"/>
      <c r="C41" s="31"/>
      <c r="D41" s="32">
        <f t="shared" ref="D41:M41" si="11">SUM(D42:D45)</f>
        <v>67389</v>
      </c>
      <c r="E41" s="32">
        <f t="shared" si="11"/>
        <v>4417</v>
      </c>
      <c r="F41" s="32">
        <f t="shared" si="11"/>
        <v>0</v>
      </c>
      <c r="G41" s="32">
        <f t="shared" si="11"/>
        <v>0</v>
      </c>
      <c r="H41" s="32">
        <f t="shared" si="11"/>
        <v>0</v>
      </c>
      <c r="I41" s="32">
        <f t="shared" si="11"/>
        <v>24838</v>
      </c>
      <c r="J41" s="32">
        <f t="shared" si="11"/>
        <v>0</v>
      </c>
      <c r="K41" s="32">
        <f t="shared" si="11"/>
        <v>0</v>
      </c>
      <c r="L41" s="32">
        <f t="shared" si="11"/>
        <v>0</v>
      </c>
      <c r="M41" s="32">
        <f t="shared" si="11"/>
        <v>292</v>
      </c>
      <c r="N41" s="32">
        <f t="shared" si="10"/>
        <v>96936</v>
      </c>
      <c r="O41" s="45">
        <f t="shared" si="2"/>
        <v>18.190279602176769</v>
      </c>
      <c r="P41" s="10"/>
    </row>
    <row r="42" spans="1:119">
      <c r="A42" s="12"/>
      <c r="B42" s="25">
        <v>361.1</v>
      </c>
      <c r="C42" s="20" t="s">
        <v>57</v>
      </c>
      <c r="D42" s="46">
        <v>9400</v>
      </c>
      <c r="E42" s="46">
        <v>4417</v>
      </c>
      <c r="F42" s="46">
        <v>0</v>
      </c>
      <c r="G42" s="46">
        <v>0</v>
      </c>
      <c r="H42" s="46">
        <v>0</v>
      </c>
      <c r="I42" s="46">
        <v>9278</v>
      </c>
      <c r="J42" s="46">
        <v>0</v>
      </c>
      <c r="K42" s="46">
        <v>0</v>
      </c>
      <c r="L42" s="46">
        <v>0</v>
      </c>
      <c r="M42" s="46">
        <v>292</v>
      </c>
      <c r="N42" s="46">
        <f t="shared" si="10"/>
        <v>23387</v>
      </c>
      <c r="O42" s="47">
        <f t="shared" si="2"/>
        <v>4.3886282604616254</v>
      </c>
      <c r="P42" s="9"/>
    </row>
    <row r="43" spans="1:119">
      <c r="A43" s="12"/>
      <c r="B43" s="25">
        <v>362</v>
      </c>
      <c r="C43" s="20" t="s">
        <v>58</v>
      </c>
      <c r="D43" s="46">
        <v>11401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11401</v>
      </c>
      <c r="O43" s="47">
        <f t="shared" si="2"/>
        <v>2.1394257834490524</v>
      </c>
      <c r="P43" s="9"/>
    </row>
    <row r="44" spans="1:119">
      <c r="A44" s="12"/>
      <c r="B44" s="25">
        <v>364</v>
      </c>
      <c r="C44" s="20" t="s">
        <v>102</v>
      </c>
      <c r="D44" s="46">
        <v>2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2</v>
      </c>
      <c r="O44" s="47">
        <f t="shared" si="2"/>
        <v>3.7530493525989868E-4</v>
      </c>
      <c r="P44" s="9"/>
    </row>
    <row r="45" spans="1:119">
      <c r="A45" s="12"/>
      <c r="B45" s="25">
        <v>369.9</v>
      </c>
      <c r="C45" s="20" t="s">
        <v>59</v>
      </c>
      <c r="D45" s="46">
        <v>46586</v>
      </c>
      <c r="E45" s="46">
        <v>0</v>
      </c>
      <c r="F45" s="46">
        <v>0</v>
      </c>
      <c r="G45" s="46">
        <v>0</v>
      </c>
      <c r="H45" s="46">
        <v>0</v>
      </c>
      <c r="I45" s="46">
        <v>15560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62146</v>
      </c>
      <c r="O45" s="47">
        <f t="shared" si="2"/>
        <v>11.661850253330831</v>
      </c>
      <c r="P45" s="9"/>
    </row>
    <row r="46" spans="1:119" ht="15.75">
      <c r="A46" s="29" t="s">
        <v>45</v>
      </c>
      <c r="B46" s="30"/>
      <c r="C46" s="31"/>
      <c r="D46" s="32">
        <f t="shared" ref="D46:M46" si="12">SUM(D47:D47)</f>
        <v>0</v>
      </c>
      <c r="E46" s="32">
        <f t="shared" si="12"/>
        <v>0</v>
      </c>
      <c r="F46" s="32">
        <f t="shared" si="12"/>
        <v>0</v>
      </c>
      <c r="G46" s="32">
        <f t="shared" si="12"/>
        <v>0</v>
      </c>
      <c r="H46" s="32">
        <f t="shared" si="12"/>
        <v>0</v>
      </c>
      <c r="I46" s="32">
        <f t="shared" si="12"/>
        <v>311291</v>
      </c>
      <c r="J46" s="32">
        <f t="shared" si="12"/>
        <v>0</v>
      </c>
      <c r="K46" s="32">
        <f t="shared" si="12"/>
        <v>0</v>
      </c>
      <c r="L46" s="32">
        <f t="shared" si="12"/>
        <v>0</v>
      </c>
      <c r="M46" s="32">
        <f t="shared" si="12"/>
        <v>0</v>
      </c>
      <c r="N46" s="32">
        <f t="shared" si="10"/>
        <v>311291</v>
      </c>
      <c r="O46" s="45">
        <f t="shared" si="2"/>
        <v>58.414524300994557</v>
      </c>
      <c r="P46" s="9"/>
    </row>
    <row r="47" spans="1:119" ht="15.75" thickBot="1">
      <c r="A47" s="12"/>
      <c r="B47" s="25">
        <v>381</v>
      </c>
      <c r="C47" s="20" t="s">
        <v>60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311291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0"/>
        <v>311291</v>
      </c>
      <c r="O47" s="47">
        <f t="shared" si="2"/>
        <v>58.414524300994557</v>
      </c>
      <c r="P47" s="9"/>
    </row>
    <row r="48" spans="1:119" ht="16.5" thickBot="1">
      <c r="A48" s="14" t="s">
        <v>54</v>
      </c>
      <c r="B48" s="23"/>
      <c r="C48" s="22"/>
      <c r="D48" s="15">
        <f t="shared" ref="D48:M48" si="13">SUM(D5,D12,D22,D30,D39,D41,D46)</f>
        <v>2374752</v>
      </c>
      <c r="E48" s="15">
        <f t="shared" si="13"/>
        <v>465256</v>
      </c>
      <c r="F48" s="15">
        <f t="shared" si="13"/>
        <v>0</v>
      </c>
      <c r="G48" s="15">
        <f t="shared" si="13"/>
        <v>0</v>
      </c>
      <c r="H48" s="15">
        <f t="shared" si="13"/>
        <v>0</v>
      </c>
      <c r="I48" s="15">
        <f t="shared" si="13"/>
        <v>2141877</v>
      </c>
      <c r="J48" s="15">
        <f t="shared" si="13"/>
        <v>0</v>
      </c>
      <c r="K48" s="15">
        <f t="shared" si="13"/>
        <v>0</v>
      </c>
      <c r="L48" s="15">
        <f t="shared" si="13"/>
        <v>0</v>
      </c>
      <c r="M48" s="15">
        <f t="shared" si="13"/>
        <v>292</v>
      </c>
      <c r="N48" s="15">
        <f t="shared" si="10"/>
        <v>4982177</v>
      </c>
      <c r="O48" s="38">
        <f t="shared" si="2"/>
        <v>934.91780821917803</v>
      </c>
      <c r="P48" s="6"/>
      <c r="Q48" s="2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</row>
    <row r="49" spans="1:15">
      <c r="A49" s="16"/>
      <c r="B49" s="18"/>
      <c r="C49" s="18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9"/>
    </row>
    <row r="50" spans="1:15">
      <c r="A50" s="40"/>
      <c r="B50" s="41"/>
      <c r="C50" s="41"/>
      <c r="D50" s="42"/>
      <c r="E50" s="42"/>
      <c r="F50" s="42"/>
      <c r="G50" s="42"/>
      <c r="H50" s="42"/>
      <c r="I50" s="42"/>
      <c r="J50" s="42"/>
      <c r="K50" s="42"/>
      <c r="L50" s="94" t="s">
        <v>120</v>
      </c>
      <c r="M50" s="94"/>
      <c r="N50" s="94"/>
      <c r="O50" s="43">
        <v>5329</v>
      </c>
    </row>
    <row r="51" spans="1:15">
      <c r="A51" s="95"/>
      <c r="B51" s="96"/>
      <c r="C51" s="96"/>
      <c r="D51" s="96"/>
      <c r="E51" s="96"/>
      <c r="F51" s="96"/>
      <c r="G51" s="96"/>
      <c r="H51" s="96"/>
      <c r="I51" s="96"/>
      <c r="J51" s="96"/>
      <c r="K51" s="96"/>
      <c r="L51" s="96"/>
      <c r="M51" s="96"/>
      <c r="N51" s="96"/>
      <c r="O51" s="97"/>
    </row>
    <row r="52" spans="1:15" ht="15.75" customHeight="1" thickBot="1">
      <c r="A52" s="98" t="s">
        <v>79</v>
      </c>
      <c r="B52" s="99"/>
      <c r="C52" s="99"/>
      <c r="D52" s="99"/>
      <c r="E52" s="99"/>
      <c r="F52" s="99"/>
      <c r="G52" s="99"/>
      <c r="H52" s="99"/>
      <c r="I52" s="99"/>
      <c r="J52" s="99"/>
      <c r="K52" s="99"/>
      <c r="L52" s="99"/>
      <c r="M52" s="99"/>
      <c r="N52" s="99"/>
      <c r="O52" s="100"/>
    </row>
  </sheetData>
  <mergeCells count="10">
    <mergeCell ref="L50:N50"/>
    <mergeCell ref="A51:O51"/>
    <mergeCell ref="A52:O5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C5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1" t="s">
        <v>68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3"/>
      <c r="P1" s="7"/>
      <c r="Q1"/>
    </row>
    <row r="2" spans="1:133" ht="24" thickBot="1">
      <c r="A2" s="104" t="s">
        <v>91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6"/>
      <c r="P2" s="7"/>
      <c r="Q2"/>
    </row>
    <row r="3" spans="1:133" ht="18" customHeight="1">
      <c r="A3" s="107" t="s">
        <v>61</v>
      </c>
      <c r="B3" s="108"/>
      <c r="C3" s="109"/>
      <c r="D3" s="113" t="s">
        <v>39</v>
      </c>
      <c r="E3" s="114"/>
      <c r="F3" s="114"/>
      <c r="G3" s="114"/>
      <c r="H3" s="115"/>
      <c r="I3" s="113" t="s">
        <v>40</v>
      </c>
      <c r="J3" s="115"/>
      <c r="K3" s="113" t="s">
        <v>42</v>
      </c>
      <c r="L3" s="115"/>
      <c r="M3" s="36"/>
      <c r="N3" s="37"/>
      <c r="O3" s="116" t="s">
        <v>66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62</v>
      </c>
      <c r="F4" s="34" t="s">
        <v>63</v>
      </c>
      <c r="G4" s="34" t="s">
        <v>64</v>
      </c>
      <c r="H4" s="34" t="s">
        <v>5</v>
      </c>
      <c r="I4" s="34" t="s">
        <v>6</v>
      </c>
      <c r="J4" s="35" t="s">
        <v>65</v>
      </c>
      <c r="K4" s="35" t="s">
        <v>7</v>
      </c>
      <c r="L4" s="35" t="s">
        <v>8</v>
      </c>
      <c r="M4" s="35" t="s">
        <v>9</v>
      </c>
      <c r="N4" s="35" t="s">
        <v>41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SUM(D6:D11)</f>
        <v>1196626</v>
      </c>
      <c r="E5" s="27">
        <f t="shared" si="0"/>
        <v>408895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13" si="1">SUM(D5:M5)</f>
        <v>1605521</v>
      </c>
      <c r="O5" s="33">
        <f t="shared" ref="O5:O52" si="2">(N5/O$54)</f>
        <v>311.26812718107794</v>
      </c>
      <c r="P5" s="6"/>
    </row>
    <row r="6" spans="1:133">
      <c r="A6" s="12"/>
      <c r="B6" s="25">
        <v>311</v>
      </c>
      <c r="C6" s="20" t="s">
        <v>2</v>
      </c>
      <c r="D6" s="46">
        <v>868779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868779</v>
      </c>
      <c r="O6" s="47">
        <f t="shared" si="2"/>
        <v>168.43330748352074</v>
      </c>
      <c r="P6" s="9"/>
    </row>
    <row r="7" spans="1:133">
      <c r="A7" s="12"/>
      <c r="B7" s="25">
        <v>312.10000000000002</v>
      </c>
      <c r="C7" s="20" t="s">
        <v>81</v>
      </c>
      <c r="D7" s="46">
        <v>79593</v>
      </c>
      <c r="E7" s="46">
        <v>408895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488488</v>
      </c>
      <c r="O7" s="47">
        <f t="shared" si="2"/>
        <v>94.704924389298171</v>
      </c>
      <c r="P7" s="9"/>
    </row>
    <row r="8" spans="1:133">
      <c r="A8" s="12"/>
      <c r="B8" s="25">
        <v>314.10000000000002</v>
      </c>
      <c r="C8" s="20" t="s">
        <v>13</v>
      </c>
      <c r="D8" s="46">
        <v>133066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133066</v>
      </c>
      <c r="O8" s="47">
        <f t="shared" si="2"/>
        <v>25.79798371461807</v>
      </c>
      <c r="P8" s="9"/>
    </row>
    <row r="9" spans="1:133">
      <c r="A9" s="12"/>
      <c r="B9" s="25">
        <v>314.39999999999998</v>
      </c>
      <c r="C9" s="20" t="s">
        <v>14</v>
      </c>
      <c r="D9" s="46">
        <v>2900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2900</v>
      </c>
      <c r="O9" s="47">
        <f t="shared" si="2"/>
        <v>0.56223342380767738</v>
      </c>
      <c r="P9" s="9"/>
    </row>
    <row r="10" spans="1:133">
      <c r="A10" s="12"/>
      <c r="B10" s="25">
        <v>315</v>
      </c>
      <c r="C10" s="20" t="s">
        <v>92</v>
      </c>
      <c r="D10" s="46">
        <v>98435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98435</v>
      </c>
      <c r="O10" s="47">
        <f t="shared" si="2"/>
        <v>19.083947266382317</v>
      </c>
      <c r="P10" s="9"/>
    </row>
    <row r="11" spans="1:133">
      <c r="A11" s="12"/>
      <c r="B11" s="25">
        <v>316</v>
      </c>
      <c r="C11" s="20" t="s">
        <v>93</v>
      </c>
      <c r="D11" s="46">
        <v>13853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13853</v>
      </c>
      <c r="O11" s="47">
        <f t="shared" si="2"/>
        <v>2.68573090345095</v>
      </c>
      <c r="P11" s="9"/>
    </row>
    <row r="12" spans="1:133" ht="15.75">
      <c r="A12" s="29" t="s">
        <v>17</v>
      </c>
      <c r="B12" s="30"/>
      <c r="C12" s="31"/>
      <c r="D12" s="32">
        <f t="shared" ref="D12:M12" si="3">SUM(D13:D21)</f>
        <v>529114</v>
      </c>
      <c r="E12" s="32">
        <f t="shared" si="3"/>
        <v>41851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4">
        <f t="shared" si="1"/>
        <v>570965</v>
      </c>
      <c r="O12" s="45">
        <f t="shared" si="2"/>
        <v>110.69503683598293</v>
      </c>
      <c r="P12" s="10"/>
    </row>
    <row r="13" spans="1:133">
      <c r="A13" s="12"/>
      <c r="B13" s="25">
        <v>322</v>
      </c>
      <c r="C13" s="20" t="s">
        <v>0</v>
      </c>
      <c r="D13" s="46">
        <v>99213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99213</v>
      </c>
      <c r="O13" s="47">
        <f t="shared" si="2"/>
        <v>19.234780922838308</v>
      </c>
      <c r="P13" s="9"/>
    </row>
    <row r="14" spans="1:133">
      <c r="A14" s="12"/>
      <c r="B14" s="25">
        <v>323.10000000000002</v>
      </c>
      <c r="C14" s="20" t="s">
        <v>18</v>
      </c>
      <c r="D14" s="46">
        <v>178907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ref="N14:N20" si="4">SUM(D14:M14)</f>
        <v>178907</v>
      </c>
      <c r="O14" s="47">
        <f t="shared" si="2"/>
        <v>34.685343156262114</v>
      </c>
      <c r="P14" s="9"/>
    </row>
    <row r="15" spans="1:133">
      <c r="A15" s="12"/>
      <c r="B15" s="25">
        <v>323.39999999999998</v>
      </c>
      <c r="C15" s="20" t="s">
        <v>19</v>
      </c>
      <c r="D15" s="46">
        <v>3204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3204</v>
      </c>
      <c r="O15" s="47">
        <f t="shared" si="2"/>
        <v>0.6211709965102753</v>
      </c>
      <c r="P15" s="9"/>
    </row>
    <row r="16" spans="1:133">
      <c r="A16" s="12"/>
      <c r="B16" s="25">
        <v>323.7</v>
      </c>
      <c r="C16" s="20" t="s">
        <v>20</v>
      </c>
      <c r="D16" s="46">
        <v>10915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10915</v>
      </c>
      <c r="O16" s="47">
        <f t="shared" si="2"/>
        <v>2.116130283055448</v>
      </c>
      <c r="P16" s="9"/>
    </row>
    <row r="17" spans="1:16">
      <c r="A17" s="12"/>
      <c r="B17" s="25">
        <v>324.11</v>
      </c>
      <c r="C17" s="20" t="s">
        <v>21</v>
      </c>
      <c r="D17" s="46">
        <v>0</v>
      </c>
      <c r="E17" s="46">
        <v>23929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23929</v>
      </c>
      <c r="O17" s="47">
        <f t="shared" si="2"/>
        <v>4.6392012407910039</v>
      </c>
      <c r="P17" s="9"/>
    </row>
    <row r="18" spans="1:16">
      <c r="A18" s="12"/>
      <c r="B18" s="25">
        <v>324.31</v>
      </c>
      <c r="C18" s="20" t="s">
        <v>23</v>
      </c>
      <c r="D18" s="46">
        <v>0</v>
      </c>
      <c r="E18" s="46">
        <v>10600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10600</v>
      </c>
      <c r="O18" s="47">
        <f t="shared" si="2"/>
        <v>2.055060100814269</v>
      </c>
      <c r="P18" s="9"/>
    </row>
    <row r="19" spans="1:16">
      <c r="A19" s="12"/>
      <c r="B19" s="25">
        <v>324.61</v>
      </c>
      <c r="C19" s="20" t="s">
        <v>24</v>
      </c>
      <c r="D19" s="46">
        <v>0</v>
      </c>
      <c r="E19" s="46">
        <v>7322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7322</v>
      </c>
      <c r="O19" s="47">
        <f t="shared" si="2"/>
        <v>1.4195424583171772</v>
      </c>
      <c r="P19" s="9"/>
    </row>
    <row r="20" spans="1:16">
      <c r="A20" s="12"/>
      <c r="B20" s="25">
        <v>325.2</v>
      </c>
      <c r="C20" s="20" t="s">
        <v>71</v>
      </c>
      <c r="D20" s="46">
        <v>226675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226675</v>
      </c>
      <c r="O20" s="47">
        <f t="shared" si="2"/>
        <v>43.946297014346648</v>
      </c>
      <c r="P20" s="9"/>
    </row>
    <row r="21" spans="1:16">
      <c r="A21" s="12"/>
      <c r="B21" s="25">
        <v>329</v>
      </c>
      <c r="C21" s="20" t="s">
        <v>25</v>
      </c>
      <c r="D21" s="46">
        <v>10200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ref="N21:N33" si="5">SUM(D21:M21)</f>
        <v>10200</v>
      </c>
      <c r="O21" s="47">
        <f t="shared" si="2"/>
        <v>1.9775106630476929</v>
      </c>
      <c r="P21" s="9"/>
    </row>
    <row r="22" spans="1:16" ht="15.75">
      <c r="A22" s="29" t="s">
        <v>27</v>
      </c>
      <c r="B22" s="30"/>
      <c r="C22" s="31"/>
      <c r="D22" s="32">
        <f t="shared" ref="D22:M22" si="6">SUM(D23:D32)</f>
        <v>494407</v>
      </c>
      <c r="E22" s="32">
        <f t="shared" si="6"/>
        <v>0</v>
      </c>
      <c r="F22" s="32">
        <f t="shared" si="6"/>
        <v>0</v>
      </c>
      <c r="G22" s="32">
        <f t="shared" si="6"/>
        <v>0</v>
      </c>
      <c r="H22" s="32">
        <f t="shared" si="6"/>
        <v>0</v>
      </c>
      <c r="I22" s="32">
        <f t="shared" si="6"/>
        <v>0</v>
      </c>
      <c r="J22" s="32">
        <f t="shared" si="6"/>
        <v>0</v>
      </c>
      <c r="K22" s="32">
        <f t="shared" si="6"/>
        <v>0</v>
      </c>
      <c r="L22" s="32">
        <f t="shared" si="6"/>
        <v>0</v>
      </c>
      <c r="M22" s="32">
        <f t="shared" si="6"/>
        <v>0</v>
      </c>
      <c r="N22" s="44">
        <f t="shared" si="5"/>
        <v>494407</v>
      </c>
      <c r="O22" s="45">
        <f t="shared" si="2"/>
        <v>95.852462194649092</v>
      </c>
      <c r="P22" s="10"/>
    </row>
    <row r="23" spans="1:16">
      <c r="A23" s="12"/>
      <c r="B23" s="25">
        <v>331.2</v>
      </c>
      <c r="C23" s="20" t="s">
        <v>26</v>
      </c>
      <c r="D23" s="46">
        <v>9987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5"/>
        <v>9987</v>
      </c>
      <c r="O23" s="47">
        <f t="shared" si="2"/>
        <v>1.9362155874369911</v>
      </c>
      <c r="P23" s="9"/>
    </row>
    <row r="24" spans="1:16">
      <c r="A24" s="12"/>
      <c r="B24" s="25">
        <v>331.5</v>
      </c>
      <c r="C24" s="20" t="s">
        <v>28</v>
      </c>
      <c r="D24" s="46">
        <v>20919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5"/>
        <v>20919</v>
      </c>
      <c r="O24" s="47">
        <f t="shared" si="2"/>
        <v>4.0556417215975182</v>
      </c>
      <c r="P24" s="9"/>
    </row>
    <row r="25" spans="1:16">
      <c r="A25" s="12"/>
      <c r="B25" s="25">
        <v>331.9</v>
      </c>
      <c r="C25" s="20" t="s">
        <v>94</v>
      </c>
      <c r="D25" s="46">
        <v>46906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5"/>
        <v>46906</v>
      </c>
      <c r="O25" s="47">
        <f t="shared" si="2"/>
        <v>9.0938348196975571</v>
      </c>
      <c r="P25" s="9"/>
    </row>
    <row r="26" spans="1:16">
      <c r="A26" s="12"/>
      <c r="B26" s="25">
        <v>334.2</v>
      </c>
      <c r="C26" s="20" t="s">
        <v>29</v>
      </c>
      <c r="D26" s="46">
        <v>2174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5"/>
        <v>2174</v>
      </c>
      <c r="O26" s="47">
        <f t="shared" si="2"/>
        <v>0.42148119426134162</v>
      </c>
      <c r="P26" s="9"/>
    </row>
    <row r="27" spans="1:16">
      <c r="A27" s="12"/>
      <c r="B27" s="25">
        <v>335.12</v>
      </c>
      <c r="C27" s="20" t="s">
        <v>95</v>
      </c>
      <c r="D27" s="46">
        <v>403577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5"/>
        <v>403577</v>
      </c>
      <c r="O27" s="47">
        <f t="shared" si="2"/>
        <v>78.242923613803796</v>
      </c>
      <c r="P27" s="9"/>
    </row>
    <row r="28" spans="1:16">
      <c r="A28" s="12"/>
      <c r="B28" s="25">
        <v>335.14</v>
      </c>
      <c r="C28" s="20" t="s">
        <v>96</v>
      </c>
      <c r="D28" s="46">
        <v>196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5"/>
        <v>196</v>
      </c>
      <c r="O28" s="47">
        <f t="shared" si="2"/>
        <v>3.7999224505622334E-2</v>
      </c>
      <c r="P28" s="9"/>
    </row>
    <row r="29" spans="1:16">
      <c r="A29" s="12"/>
      <c r="B29" s="25">
        <v>335.15</v>
      </c>
      <c r="C29" s="20" t="s">
        <v>97</v>
      </c>
      <c r="D29" s="46">
        <v>392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5"/>
        <v>392</v>
      </c>
      <c r="O29" s="47">
        <f t="shared" si="2"/>
        <v>7.5998449011244668E-2</v>
      </c>
      <c r="P29" s="9"/>
    </row>
    <row r="30" spans="1:16">
      <c r="A30" s="12"/>
      <c r="B30" s="25">
        <v>335.21</v>
      </c>
      <c r="C30" s="20" t="s">
        <v>98</v>
      </c>
      <c r="D30" s="46">
        <v>606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5"/>
        <v>606</v>
      </c>
      <c r="O30" s="47">
        <f t="shared" si="2"/>
        <v>0.11748739821636293</v>
      </c>
      <c r="P30" s="9"/>
    </row>
    <row r="31" spans="1:16">
      <c r="A31" s="12"/>
      <c r="B31" s="25">
        <v>335.39</v>
      </c>
      <c r="C31" s="20" t="s">
        <v>82</v>
      </c>
      <c r="D31" s="46">
        <v>4126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5"/>
        <v>4126</v>
      </c>
      <c r="O31" s="47">
        <f t="shared" si="2"/>
        <v>0.79992245056223343</v>
      </c>
      <c r="P31" s="9"/>
    </row>
    <row r="32" spans="1:16">
      <c r="A32" s="12"/>
      <c r="B32" s="25">
        <v>338</v>
      </c>
      <c r="C32" s="20" t="s">
        <v>38</v>
      </c>
      <c r="D32" s="46">
        <v>5524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5"/>
        <v>5524</v>
      </c>
      <c r="O32" s="47">
        <f t="shared" si="2"/>
        <v>1.0709577355564173</v>
      </c>
      <c r="P32" s="9"/>
    </row>
    <row r="33" spans="1:16" ht="15.75">
      <c r="A33" s="29" t="s">
        <v>43</v>
      </c>
      <c r="B33" s="30"/>
      <c r="C33" s="31"/>
      <c r="D33" s="32">
        <f t="shared" ref="D33:M33" si="7">SUM(D34:D41)</f>
        <v>33804</v>
      </c>
      <c r="E33" s="32">
        <f t="shared" si="7"/>
        <v>0</v>
      </c>
      <c r="F33" s="32">
        <f t="shared" si="7"/>
        <v>0</v>
      </c>
      <c r="G33" s="32">
        <f t="shared" si="7"/>
        <v>0</v>
      </c>
      <c r="H33" s="32">
        <f t="shared" si="7"/>
        <v>0</v>
      </c>
      <c r="I33" s="32">
        <f t="shared" si="7"/>
        <v>1737599</v>
      </c>
      <c r="J33" s="32">
        <f t="shared" si="7"/>
        <v>0</v>
      </c>
      <c r="K33" s="32">
        <f t="shared" si="7"/>
        <v>0</v>
      </c>
      <c r="L33" s="32">
        <f t="shared" si="7"/>
        <v>0</v>
      </c>
      <c r="M33" s="32">
        <f t="shared" si="7"/>
        <v>0</v>
      </c>
      <c r="N33" s="32">
        <f t="shared" si="5"/>
        <v>1771403</v>
      </c>
      <c r="O33" s="45">
        <f t="shared" si="2"/>
        <v>343.42826677006593</v>
      </c>
      <c r="P33" s="10"/>
    </row>
    <row r="34" spans="1:16">
      <c r="A34" s="12"/>
      <c r="B34" s="25">
        <v>341.2</v>
      </c>
      <c r="C34" s="20" t="s">
        <v>99</v>
      </c>
      <c r="D34" s="46">
        <v>8751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ref="N34:N41" si="8">SUM(D34:M34)</f>
        <v>8751</v>
      </c>
      <c r="O34" s="47">
        <f t="shared" si="2"/>
        <v>1.6965878247382706</v>
      </c>
      <c r="P34" s="9"/>
    </row>
    <row r="35" spans="1:16">
      <c r="A35" s="12"/>
      <c r="B35" s="25">
        <v>341.3</v>
      </c>
      <c r="C35" s="20" t="s">
        <v>100</v>
      </c>
      <c r="D35" s="46">
        <v>2045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2045</v>
      </c>
      <c r="O35" s="47">
        <f t="shared" si="2"/>
        <v>0.39647150058162078</v>
      </c>
      <c r="P35" s="9"/>
    </row>
    <row r="36" spans="1:16">
      <c r="A36" s="12"/>
      <c r="B36" s="25">
        <v>342.2</v>
      </c>
      <c r="C36" s="20" t="s">
        <v>48</v>
      </c>
      <c r="D36" s="46">
        <v>15129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15129</v>
      </c>
      <c r="O36" s="47">
        <f t="shared" si="2"/>
        <v>2.9331136099263282</v>
      </c>
      <c r="P36" s="9"/>
    </row>
    <row r="37" spans="1:16">
      <c r="A37" s="12"/>
      <c r="B37" s="25">
        <v>343.3</v>
      </c>
      <c r="C37" s="20" t="s">
        <v>49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1161653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1161653</v>
      </c>
      <c r="O37" s="47">
        <f t="shared" si="2"/>
        <v>225.21384257464135</v>
      </c>
      <c r="P37" s="9"/>
    </row>
    <row r="38" spans="1:16">
      <c r="A38" s="12"/>
      <c r="B38" s="25">
        <v>343.4</v>
      </c>
      <c r="C38" s="20" t="s">
        <v>50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400510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400510</v>
      </c>
      <c r="O38" s="47">
        <f t="shared" si="2"/>
        <v>77.648313299728571</v>
      </c>
      <c r="P38" s="9"/>
    </row>
    <row r="39" spans="1:16">
      <c r="A39" s="12"/>
      <c r="B39" s="25">
        <v>343.8</v>
      </c>
      <c r="C39" s="20" t="s">
        <v>51</v>
      </c>
      <c r="D39" s="46">
        <v>2810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2810</v>
      </c>
      <c r="O39" s="47">
        <f t="shared" si="2"/>
        <v>0.54478480031019771</v>
      </c>
      <c r="P39" s="9"/>
    </row>
    <row r="40" spans="1:16">
      <c r="A40" s="12"/>
      <c r="B40" s="25">
        <v>343.9</v>
      </c>
      <c r="C40" s="20" t="s">
        <v>52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175436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175436</v>
      </c>
      <c r="O40" s="47">
        <f t="shared" si="2"/>
        <v>34.012407910042654</v>
      </c>
      <c r="P40" s="9"/>
    </row>
    <row r="41" spans="1:16">
      <c r="A41" s="12"/>
      <c r="B41" s="25">
        <v>347.3</v>
      </c>
      <c r="C41" s="20" t="s">
        <v>101</v>
      </c>
      <c r="D41" s="46">
        <v>5069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5069</v>
      </c>
      <c r="O41" s="47">
        <f t="shared" si="2"/>
        <v>0.98274525009693681</v>
      </c>
      <c r="P41" s="9"/>
    </row>
    <row r="42" spans="1:16" ht="15.75">
      <c r="A42" s="29" t="s">
        <v>44</v>
      </c>
      <c r="B42" s="30"/>
      <c r="C42" s="31"/>
      <c r="D42" s="32">
        <f t="shared" ref="D42:M42" si="9">SUM(D43:D43)</f>
        <v>10067</v>
      </c>
      <c r="E42" s="32">
        <f t="shared" si="9"/>
        <v>1266</v>
      </c>
      <c r="F42" s="32">
        <f t="shared" si="9"/>
        <v>0</v>
      </c>
      <c r="G42" s="32">
        <f t="shared" si="9"/>
        <v>0</v>
      </c>
      <c r="H42" s="32">
        <f t="shared" si="9"/>
        <v>0</v>
      </c>
      <c r="I42" s="32">
        <f t="shared" si="9"/>
        <v>0</v>
      </c>
      <c r="J42" s="32">
        <f t="shared" si="9"/>
        <v>0</v>
      </c>
      <c r="K42" s="32">
        <f t="shared" si="9"/>
        <v>0</v>
      </c>
      <c r="L42" s="32">
        <f t="shared" si="9"/>
        <v>0</v>
      </c>
      <c r="M42" s="32">
        <f t="shared" si="9"/>
        <v>0</v>
      </c>
      <c r="N42" s="32">
        <f t="shared" ref="N42:N52" si="10">SUM(D42:M42)</f>
        <v>11333</v>
      </c>
      <c r="O42" s="45">
        <f t="shared" si="2"/>
        <v>2.1971694455215198</v>
      </c>
      <c r="P42" s="10"/>
    </row>
    <row r="43" spans="1:16">
      <c r="A43" s="13"/>
      <c r="B43" s="39">
        <v>351.5</v>
      </c>
      <c r="C43" s="21" t="s">
        <v>84</v>
      </c>
      <c r="D43" s="46">
        <v>10067</v>
      </c>
      <c r="E43" s="46">
        <v>1266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11333</v>
      </c>
      <c r="O43" s="47">
        <f t="shared" si="2"/>
        <v>2.1971694455215198</v>
      </c>
      <c r="P43" s="9"/>
    </row>
    <row r="44" spans="1:16" ht="15.75">
      <c r="A44" s="29" t="s">
        <v>3</v>
      </c>
      <c r="B44" s="30"/>
      <c r="C44" s="31"/>
      <c r="D44" s="32">
        <f t="shared" ref="D44:M44" si="11">SUM(D45:D49)</f>
        <v>261536</v>
      </c>
      <c r="E44" s="32">
        <f t="shared" si="11"/>
        <v>5616</v>
      </c>
      <c r="F44" s="32">
        <f t="shared" si="11"/>
        <v>0</v>
      </c>
      <c r="G44" s="32">
        <f t="shared" si="11"/>
        <v>0</v>
      </c>
      <c r="H44" s="32">
        <f t="shared" si="11"/>
        <v>0</v>
      </c>
      <c r="I44" s="32">
        <f t="shared" si="11"/>
        <v>5551</v>
      </c>
      <c r="J44" s="32">
        <f t="shared" si="11"/>
        <v>0</v>
      </c>
      <c r="K44" s="32">
        <f t="shared" si="11"/>
        <v>0</v>
      </c>
      <c r="L44" s="32">
        <f t="shared" si="11"/>
        <v>0</v>
      </c>
      <c r="M44" s="32">
        <f t="shared" si="11"/>
        <v>318</v>
      </c>
      <c r="N44" s="32">
        <f t="shared" si="10"/>
        <v>273021</v>
      </c>
      <c r="O44" s="45">
        <f t="shared" si="2"/>
        <v>52.931562621170997</v>
      </c>
      <c r="P44" s="10"/>
    </row>
    <row r="45" spans="1:16">
      <c r="A45" s="12"/>
      <c r="B45" s="25">
        <v>361.1</v>
      </c>
      <c r="C45" s="20" t="s">
        <v>57</v>
      </c>
      <c r="D45" s="46">
        <v>7956</v>
      </c>
      <c r="E45" s="46">
        <v>5616</v>
      </c>
      <c r="F45" s="46">
        <v>0</v>
      </c>
      <c r="G45" s="46">
        <v>0</v>
      </c>
      <c r="H45" s="46">
        <v>0</v>
      </c>
      <c r="I45" s="46">
        <v>5551</v>
      </c>
      <c r="J45" s="46">
        <v>0</v>
      </c>
      <c r="K45" s="46">
        <v>0</v>
      </c>
      <c r="L45" s="46">
        <v>0</v>
      </c>
      <c r="M45" s="46">
        <v>318</v>
      </c>
      <c r="N45" s="46">
        <f t="shared" si="10"/>
        <v>19441</v>
      </c>
      <c r="O45" s="47">
        <f t="shared" si="2"/>
        <v>3.7690965490500195</v>
      </c>
      <c r="P45" s="9"/>
    </row>
    <row r="46" spans="1:16">
      <c r="A46" s="12"/>
      <c r="B46" s="25">
        <v>362</v>
      </c>
      <c r="C46" s="20" t="s">
        <v>58</v>
      </c>
      <c r="D46" s="46">
        <v>190612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0"/>
        <v>190612</v>
      </c>
      <c r="O46" s="47">
        <f t="shared" si="2"/>
        <v>36.954633578906552</v>
      </c>
      <c r="P46" s="9"/>
    </row>
    <row r="47" spans="1:16">
      <c r="A47" s="12"/>
      <c r="B47" s="25">
        <v>364</v>
      </c>
      <c r="C47" s="20" t="s">
        <v>102</v>
      </c>
      <c r="D47" s="46">
        <v>2805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0"/>
        <v>2805</v>
      </c>
      <c r="O47" s="47">
        <f t="shared" si="2"/>
        <v>0.54381543233811558</v>
      </c>
      <c r="P47" s="9"/>
    </row>
    <row r="48" spans="1:16">
      <c r="A48" s="12"/>
      <c r="B48" s="25">
        <v>369.3</v>
      </c>
      <c r="C48" s="20" t="s">
        <v>86</v>
      </c>
      <c r="D48" s="46">
        <v>62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0"/>
        <v>62</v>
      </c>
      <c r="O48" s="47">
        <f t="shared" si="2"/>
        <v>1.202016285381931E-2</v>
      </c>
      <c r="P48" s="9"/>
    </row>
    <row r="49" spans="1:119">
      <c r="A49" s="12"/>
      <c r="B49" s="25">
        <v>369.9</v>
      </c>
      <c r="C49" s="20" t="s">
        <v>59</v>
      </c>
      <c r="D49" s="46">
        <v>60101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0"/>
        <v>60101</v>
      </c>
      <c r="O49" s="47">
        <f t="shared" si="2"/>
        <v>11.651996898022489</v>
      </c>
      <c r="P49" s="9"/>
    </row>
    <row r="50" spans="1:119" ht="15.75">
      <c r="A50" s="29" t="s">
        <v>45</v>
      </c>
      <c r="B50" s="30"/>
      <c r="C50" s="31"/>
      <c r="D50" s="32">
        <f t="shared" ref="D50:M50" si="12">SUM(D51:D51)</f>
        <v>0</v>
      </c>
      <c r="E50" s="32">
        <f t="shared" si="12"/>
        <v>0</v>
      </c>
      <c r="F50" s="32">
        <f t="shared" si="12"/>
        <v>0</v>
      </c>
      <c r="G50" s="32">
        <f t="shared" si="12"/>
        <v>0</v>
      </c>
      <c r="H50" s="32">
        <f t="shared" si="12"/>
        <v>0</v>
      </c>
      <c r="I50" s="32">
        <f t="shared" si="12"/>
        <v>290637</v>
      </c>
      <c r="J50" s="32">
        <f t="shared" si="12"/>
        <v>0</v>
      </c>
      <c r="K50" s="32">
        <f t="shared" si="12"/>
        <v>0</v>
      </c>
      <c r="L50" s="32">
        <f t="shared" si="12"/>
        <v>0</v>
      </c>
      <c r="M50" s="32">
        <f t="shared" si="12"/>
        <v>0</v>
      </c>
      <c r="N50" s="32">
        <f t="shared" si="10"/>
        <v>290637</v>
      </c>
      <c r="O50" s="45">
        <f t="shared" si="2"/>
        <v>56.346839860411009</v>
      </c>
      <c r="P50" s="9"/>
    </row>
    <row r="51" spans="1:119" ht="15.75" thickBot="1">
      <c r="A51" s="12"/>
      <c r="B51" s="25">
        <v>381</v>
      </c>
      <c r="C51" s="20" t="s">
        <v>60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290637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0"/>
        <v>290637</v>
      </c>
      <c r="O51" s="47">
        <f t="shared" si="2"/>
        <v>56.346839860411009</v>
      </c>
      <c r="P51" s="9"/>
    </row>
    <row r="52" spans="1:119" ht="16.5" thickBot="1">
      <c r="A52" s="14" t="s">
        <v>54</v>
      </c>
      <c r="B52" s="23"/>
      <c r="C52" s="22"/>
      <c r="D52" s="15">
        <f t="shared" ref="D52:M52" si="13">SUM(D5,D12,D22,D33,D42,D44,D50)</f>
        <v>2525554</v>
      </c>
      <c r="E52" s="15">
        <f t="shared" si="13"/>
        <v>457628</v>
      </c>
      <c r="F52" s="15">
        <f t="shared" si="13"/>
        <v>0</v>
      </c>
      <c r="G52" s="15">
        <f t="shared" si="13"/>
        <v>0</v>
      </c>
      <c r="H52" s="15">
        <f t="shared" si="13"/>
        <v>0</v>
      </c>
      <c r="I52" s="15">
        <f t="shared" si="13"/>
        <v>2033787</v>
      </c>
      <c r="J52" s="15">
        <f t="shared" si="13"/>
        <v>0</v>
      </c>
      <c r="K52" s="15">
        <f t="shared" si="13"/>
        <v>0</v>
      </c>
      <c r="L52" s="15">
        <f t="shared" si="13"/>
        <v>0</v>
      </c>
      <c r="M52" s="15">
        <f t="shared" si="13"/>
        <v>318</v>
      </c>
      <c r="N52" s="15">
        <f t="shared" si="10"/>
        <v>5017287</v>
      </c>
      <c r="O52" s="38">
        <f t="shared" si="2"/>
        <v>972.71946490887944</v>
      </c>
      <c r="P52" s="6"/>
      <c r="Q52" s="2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</row>
    <row r="53" spans="1:119">
      <c r="A53" s="16"/>
      <c r="B53" s="18"/>
      <c r="C53" s="18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9"/>
    </row>
    <row r="54" spans="1:119">
      <c r="A54" s="40"/>
      <c r="B54" s="41"/>
      <c r="C54" s="41"/>
      <c r="D54" s="42"/>
      <c r="E54" s="42"/>
      <c r="F54" s="42"/>
      <c r="G54" s="42"/>
      <c r="H54" s="42"/>
      <c r="I54" s="42"/>
      <c r="J54" s="42"/>
      <c r="K54" s="42"/>
      <c r="L54" s="94" t="s">
        <v>103</v>
      </c>
      <c r="M54" s="94"/>
      <c r="N54" s="94"/>
      <c r="O54" s="43">
        <v>5158</v>
      </c>
    </row>
    <row r="55" spans="1:119">
      <c r="A55" s="95"/>
      <c r="B55" s="96"/>
      <c r="C55" s="96"/>
      <c r="D55" s="96"/>
      <c r="E55" s="96"/>
      <c r="F55" s="96"/>
      <c r="G55" s="96"/>
      <c r="H55" s="96"/>
      <c r="I55" s="96"/>
      <c r="J55" s="96"/>
      <c r="K55" s="96"/>
      <c r="L55" s="96"/>
      <c r="M55" s="96"/>
      <c r="N55" s="96"/>
      <c r="O55" s="97"/>
    </row>
    <row r="56" spans="1:119" ht="15.75" customHeight="1" thickBot="1">
      <c r="A56" s="98" t="s">
        <v>79</v>
      </c>
      <c r="B56" s="99"/>
      <c r="C56" s="99"/>
      <c r="D56" s="99"/>
      <c r="E56" s="99"/>
      <c r="F56" s="99"/>
      <c r="G56" s="99"/>
      <c r="H56" s="99"/>
      <c r="I56" s="99"/>
      <c r="J56" s="99"/>
      <c r="K56" s="99"/>
      <c r="L56" s="99"/>
      <c r="M56" s="99"/>
      <c r="N56" s="99"/>
      <c r="O56" s="100"/>
    </row>
  </sheetData>
  <mergeCells count="10">
    <mergeCell ref="L54:N54"/>
    <mergeCell ref="A55:O55"/>
    <mergeCell ref="A56:O5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C5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1" t="s">
        <v>68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3"/>
      <c r="P1" s="7"/>
      <c r="Q1"/>
    </row>
    <row r="2" spans="1:133" ht="24" thickBot="1">
      <c r="A2" s="104" t="s">
        <v>88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6"/>
      <c r="P2" s="7"/>
      <c r="Q2"/>
    </row>
    <row r="3" spans="1:133" ht="18" customHeight="1">
      <c r="A3" s="107" t="s">
        <v>61</v>
      </c>
      <c r="B3" s="108"/>
      <c r="C3" s="109"/>
      <c r="D3" s="113" t="s">
        <v>39</v>
      </c>
      <c r="E3" s="114"/>
      <c r="F3" s="114"/>
      <c r="G3" s="114"/>
      <c r="H3" s="115"/>
      <c r="I3" s="113" t="s">
        <v>40</v>
      </c>
      <c r="J3" s="115"/>
      <c r="K3" s="113" t="s">
        <v>42</v>
      </c>
      <c r="L3" s="115"/>
      <c r="M3" s="36"/>
      <c r="N3" s="37"/>
      <c r="O3" s="116" t="s">
        <v>66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62</v>
      </c>
      <c r="F4" s="34" t="s">
        <v>63</v>
      </c>
      <c r="G4" s="34" t="s">
        <v>64</v>
      </c>
      <c r="H4" s="34" t="s">
        <v>5</v>
      </c>
      <c r="I4" s="34" t="s">
        <v>6</v>
      </c>
      <c r="J4" s="35" t="s">
        <v>65</v>
      </c>
      <c r="K4" s="35" t="s">
        <v>7</v>
      </c>
      <c r="L4" s="35" t="s">
        <v>8</v>
      </c>
      <c r="M4" s="35" t="s">
        <v>9</v>
      </c>
      <c r="N4" s="35" t="s">
        <v>41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SUM(D6:D11)</f>
        <v>1362771</v>
      </c>
      <c r="E5" s="27">
        <f t="shared" si="0"/>
        <v>371456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18923</v>
      </c>
      <c r="N5" s="28">
        <f t="shared" ref="N5:N13" si="1">SUM(D5:M5)</f>
        <v>1753150</v>
      </c>
      <c r="O5" s="33">
        <f t="shared" ref="O5:O50" si="2">(N5/O$52)</f>
        <v>341.94460698264095</v>
      </c>
      <c r="P5" s="6"/>
    </row>
    <row r="6" spans="1:133">
      <c r="A6" s="12"/>
      <c r="B6" s="25">
        <v>311</v>
      </c>
      <c r="C6" s="20" t="s">
        <v>2</v>
      </c>
      <c r="D6" s="46">
        <v>1040761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18923</v>
      </c>
      <c r="N6" s="46">
        <f t="shared" si="1"/>
        <v>1059684</v>
      </c>
      <c r="O6" s="47">
        <f t="shared" si="2"/>
        <v>206.6869514335869</v>
      </c>
      <c r="P6" s="9"/>
    </row>
    <row r="7" spans="1:133">
      <c r="A7" s="12"/>
      <c r="B7" s="25">
        <v>312.10000000000002</v>
      </c>
      <c r="C7" s="20" t="s">
        <v>81</v>
      </c>
      <c r="D7" s="46">
        <v>83375</v>
      </c>
      <c r="E7" s="46">
        <v>371456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454831</v>
      </c>
      <c r="O7" s="47">
        <f t="shared" si="2"/>
        <v>88.712892529744494</v>
      </c>
      <c r="P7" s="9"/>
    </row>
    <row r="8" spans="1:133">
      <c r="A8" s="12"/>
      <c r="B8" s="25">
        <v>314.10000000000002</v>
      </c>
      <c r="C8" s="20" t="s">
        <v>13</v>
      </c>
      <c r="D8" s="46">
        <v>125758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125758</v>
      </c>
      <c r="O8" s="47">
        <f t="shared" si="2"/>
        <v>24.528574214940512</v>
      </c>
      <c r="P8" s="9"/>
    </row>
    <row r="9" spans="1:133">
      <c r="A9" s="12"/>
      <c r="B9" s="25">
        <v>314.39999999999998</v>
      </c>
      <c r="C9" s="20" t="s">
        <v>14</v>
      </c>
      <c r="D9" s="46">
        <v>2565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2565</v>
      </c>
      <c r="O9" s="47">
        <f t="shared" si="2"/>
        <v>0.50029256875365713</v>
      </c>
      <c r="P9" s="9"/>
    </row>
    <row r="10" spans="1:133">
      <c r="A10" s="12"/>
      <c r="B10" s="25">
        <v>315</v>
      </c>
      <c r="C10" s="20" t="s">
        <v>15</v>
      </c>
      <c r="D10" s="46">
        <v>97828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97828</v>
      </c>
      <c r="O10" s="47">
        <f t="shared" si="2"/>
        <v>19.080944021845134</v>
      </c>
      <c r="P10" s="9"/>
    </row>
    <row r="11" spans="1:133">
      <c r="A11" s="12"/>
      <c r="B11" s="25">
        <v>316</v>
      </c>
      <c r="C11" s="20" t="s">
        <v>16</v>
      </c>
      <c r="D11" s="46">
        <v>12484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12484</v>
      </c>
      <c r="O11" s="47">
        <f t="shared" si="2"/>
        <v>2.4349522137702362</v>
      </c>
      <c r="P11" s="9"/>
    </row>
    <row r="12" spans="1:133" ht="15.75">
      <c r="A12" s="29" t="s">
        <v>17</v>
      </c>
      <c r="B12" s="30"/>
      <c r="C12" s="31"/>
      <c r="D12" s="32">
        <f t="shared" ref="D12:M12" si="3">SUM(D13:D21)</f>
        <v>401419</v>
      </c>
      <c r="E12" s="32">
        <f t="shared" si="3"/>
        <v>9359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4">
        <f t="shared" si="1"/>
        <v>410778</v>
      </c>
      <c r="O12" s="45">
        <f t="shared" si="2"/>
        <v>80.120538326506733</v>
      </c>
      <c r="P12" s="10"/>
    </row>
    <row r="13" spans="1:133">
      <c r="A13" s="12"/>
      <c r="B13" s="25">
        <v>322</v>
      </c>
      <c r="C13" s="20" t="s">
        <v>0</v>
      </c>
      <c r="D13" s="46">
        <v>55744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55744</v>
      </c>
      <c r="O13" s="47">
        <f t="shared" si="2"/>
        <v>10.872635069241271</v>
      </c>
      <c r="P13" s="9"/>
    </row>
    <row r="14" spans="1:133">
      <c r="A14" s="12"/>
      <c r="B14" s="25">
        <v>323.10000000000002</v>
      </c>
      <c r="C14" s="20" t="s">
        <v>18</v>
      </c>
      <c r="D14" s="46">
        <v>180958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ref="N14:N20" si="4">SUM(D14:M14)</f>
        <v>180958</v>
      </c>
      <c r="O14" s="47">
        <f t="shared" si="2"/>
        <v>35.295104349522134</v>
      </c>
      <c r="P14" s="9"/>
    </row>
    <row r="15" spans="1:133">
      <c r="A15" s="12"/>
      <c r="B15" s="25">
        <v>323.39999999999998</v>
      </c>
      <c r="C15" s="20" t="s">
        <v>19</v>
      </c>
      <c r="D15" s="46">
        <v>2622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2622</v>
      </c>
      <c r="O15" s="47">
        <f t="shared" si="2"/>
        <v>0.51141018139262728</v>
      </c>
      <c r="P15" s="9"/>
    </row>
    <row r="16" spans="1:133">
      <c r="A16" s="12"/>
      <c r="B16" s="25">
        <v>323.7</v>
      </c>
      <c r="C16" s="20" t="s">
        <v>20</v>
      </c>
      <c r="D16" s="46">
        <v>12693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12693</v>
      </c>
      <c r="O16" s="47">
        <f t="shared" si="2"/>
        <v>2.4757167934464599</v>
      </c>
      <c r="P16" s="9"/>
    </row>
    <row r="17" spans="1:16">
      <c r="A17" s="12"/>
      <c r="B17" s="25">
        <v>324.11</v>
      </c>
      <c r="C17" s="20" t="s">
        <v>21</v>
      </c>
      <c r="D17" s="46">
        <v>0</v>
      </c>
      <c r="E17" s="46">
        <v>4244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4244</v>
      </c>
      <c r="O17" s="47">
        <f t="shared" si="2"/>
        <v>0.82777452701384824</v>
      </c>
      <c r="P17" s="9"/>
    </row>
    <row r="18" spans="1:16">
      <c r="A18" s="12"/>
      <c r="B18" s="25">
        <v>324.31</v>
      </c>
      <c r="C18" s="20" t="s">
        <v>23</v>
      </c>
      <c r="D18" s="46">
        <v>0</v>
      </c>
      <c r="E18" s="46">
        <v>2500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2500</v>
      </c>
      <c r="O18" s="47">
        <f t="shared" si="2"/>
        <v>0.48761458942851571</v>
      </c>
      <c r="P18" s="9"/>
    </row>
    <row r="19" spans="1:16">
      <c r="A19" s="12"/>
      <c r="B19" s="25">
        <v>324.61</v>
      </c>
      <c r="C19" s="20" t="s">
        <v>24</v>
      </c>
      <c r="D19" s="46">
        <v>0</v>
      </c>
      <c r="E19" s="46">
        <v>2615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2615</v>
      </c>
      <c r="O19" s="47">
        <f t="shared" si="2"/>
        <v>0.51004486054222742</v>
      </c>
      <c r="P19" s="9"/>
    </row>
    <row r="20" spans="1:16">
      <c r="A20" s="12"/>
      <c r="B20" s="25">
        <v>325.2</v>
      </c>
      <c r="C20" s="20" t="s">
        <v>71</v>
      </c>
      <c r="D20" s="46">
        <v>139903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139903</v>
      </c>
      <c r="O20" s="47">
        <f t="shared" si="2"/>
        <v>27.287497561927054</v>
      </c>
      <c r="P20" s="9"/>
    </row>
    <row r="21" spans="1:16">
      <c r="A21" s="12"/>
      <c r="B21" s="25">
        <v>329</v>
      </c>
      <c r="C21" s="20" t="s">
        <v>25</v>
      </c>
      <c r="D21" s="46">
        <v>9499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ref="N21:N31" si="5">SUM(D21:M21)</f>
        <v>9499</v>
      </c>
      <c r="O21" s="47">
        <f t="shared" si="2"/>
        <v>1.8527403939925882</v>
      </c>
      <c r="P21" s="9"/>
    </row>
    <row r="22" spans="1:16" ht="15.75">
      <c r="A22" s="29" t="s">
        <v>27</v>
      </c>
      <c r="B22" s="30"/>
      <c r="C22" s="31"/>
      <c r="D22" s="32">
        <f t="shared" ref="D22:M22" si="6">SUM(D23:D30)</f>
        <v>559416</v>
      </c>
      <c r="E22" s="32">
        <f t="shared" si="6"/>
        <v>0</v>
      </c>
      <c r="F22" s="32">
        <f t="shared" si="6"/>
        <v>0</v>
      </c>
      <c r="G22" s="32">
        <f t="shared" si="6"/>
        <v>0</v>
      </c>
      <c r="H22" s="32">
        <f t="shared" si="6"/>
        <v>0</v>
      </c>
      <c r="I22" s="32">
        <f t="shared" si="6"/>
        <v>0</v>
      </c>
      <c r="J22" s="32">
        <f t="shared" si="6"/>
        <v>0</v>
      </c>
      <c r="K22" s="32">
        <f t="shared" si="6"/>
        <v>0</v>
      </c>
      <c r="L22" s="32">
        <f t="shared" si="6"/>
        <v>0</v>
      </c>
      <c r="M22" s="32">
        <f t="shared" si="6"/>
        <v>0</v>
      </c>
      <c r="N22" s="44">
        <f t="shared" si="5"/>
        <v>559416</v>
      </c>
      <c r="O22" s="45">
        <f t="shared" si="2"/>
        <v>109.11176126389702</v>
      </c>
      <c r="P22" s="10"/>
    </row>
    <row r="23" spans="1:16">
      <c r="A23" s="12"/>
      <c r="B23" s="25">
        <v>331.2</v>
      </c>
      <c r="C23" s="20" t="s">
        <v>26</v>
      </c>
      <c r="D23" s="46">
        <v>162770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5"/>
        <v>162770</v>
      </c>
      <c r="O23" s="47">
        <f t="shared" si="2"/>
        <v>31.747610688511799</v>
      </c>
      <c r="P23" s="9"/>
    </row>
    <row r="24" spans="1:16">
      <c r="A24" s="12"/>
      <c r="B24" s="25">
        <v>334.2</v>
      </c>
      <c r="C24" s="20" t="s">
        <v>29</v>
      </c>
      <c r="D24" s="46">
        <v>5722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5"/>
        <v>5722</v>
      </c>
      <c r="O24" s="47">
        <f t="shared" si="2"/>
        <v>1.1160522722839867</v>
      </c>
      <c r="P24" s="9"/>
    </row>
    <row r="25" spans="1:16">
      <c r="A25" s="12"/>
      <c r="B25" s="25">
        <v>335.12</v>
      </c>
      <c r="C25" s="20" t="s">
        <v>33</v>
      </c>
      <c r="D25" s="46">
        <v>358111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5"/>
        <v>358111</v>
      </c>
      <c r="O25" s="47">
        <f t="shared" si="2"/>
        <v>69.848059293934071</v>
      </c>
      <c r="P25" s="9"/>
    </row>
    <row r="26" spans="1:16">
      <c r="A26" s="12"/>
      <c r="B26" s="25">
        <v>335.14</v>
      </c>
      <c r="C26" s="20" t="s">
        <v>34</v>
      </c>
      <c r="D26" s="46">
        <v>181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5"/>
        <v>181</v>
      </c>
      <c r="O26" s="47">
        <f t="shared" si="2"/>
        <v>3.5303296274624536E-2</v>
      </c>
      <c r="P26" s="9"/>
    </row>
    <row r="27" spans="1:16">
      <c r="A27" s="12"/>
      <c r="B27" s="25">
        <v>335.15</v>
      </c>
      <c r="C27" s="20" t="s">
        <v>35</v>
      </c>
      <c r="D27" s="46">
        <v>98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5"/>
        <v>98</v>
      </c>
      <c r="O27" s="47">
        <f t="shared" si="2"/>
        <v>1.9114491905597816E-2</v>
      </c>
      <c r="P27" s="9"/>
    </row>
    <row r="28" spans="1:16">
      <c r="A28" s="12"/>
      <c r="B28" s="25">
        <v>335.39</v>
      </c>
      <c r="C28" s="20" t="s">
        <v>82</v>
      </c>
      <c r="D28" s="46">
        <v>15132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5"/>
        <v>15132</v>
      </c>
      <c r="O28" s="47">
        <f t="shared" si="2"/>
        <v>2.9514335868929198</v>
      </c>
      <c r="P28" s="9"/>
    </row>
    <row r="29" spans="1:16">
      <c r="A29" s="12"/>
      <c r="B29" s="25">
        <v>337.1</v>
      </c>
      <c r="C29" s="20" t="s">
        <v>83</v>
      </c>
      <c r="D29" s="46">
        <v>12123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5"/>
        <v>12123</v>
      </c>
      <c r="O29" s="47">
        <f t="shared" si="2"/>
        <v>2.3645406670567581</v>
      </c>
      <c r="P29" s="9"/>
    </row>
    <row r="30" spans="1:16">
      <c r="A30" s="12"/>
      <c r="B30" s="25">
        <v>338</v>
      </c>
      <c r="C30" s="20" t="s">
        <v>38</v>
      </c>
      <c r="D30" s="46">
        <v>5279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5"/>
        <v>5279</v>
      </c>
      <c r="O30" s="47">
        <f t="shared" si="2"/>
        <v>1.0296469670372537</v>
      </c>
      <c r="P30" s="9"/>
    </row>
    <row r="31" spans="1:16" ht="15.75">
      <c r="A31" s="29" t="s">
        <v>43</v>
      </c>
      <c r="B31" s="30"/>
      <c r="C31" s="31"/>
      <c r="D31" s="32">
        <f t="shared" ref="D31:M31" si="7">SUM(D32:D38)</f>
        <v>104716</v>
      </c>
      <c r="E31" s="32">
        <f t="shared" si="7"/>
        <v>0</v>
      </c>
      <c r="F31" s="32">
        <f t="shared" si="7"/>
        <v>0</v>
      </c>
      <c r="G31" s="32">
        <f t="shared" si="7"/>
        <v>0</v>
      </c>
      <c r="H31" s="32">
        <f t="shared" si="7"/>
        <v>0</v>
      </c>
      <c r="I31" s="32">
        <f t="shared" si="7"/>
        <v>1723838</v>
      </c>
      <c r="J31" s="32">
        <f t="shared" si="7"/>
        <v>0</v>
      </c>
      <c r="K31" s="32">
        <f t="shared" si="7"/>
        <v>0</v>
      </c>
      <c r="L31" s="32">
        <f t="shared" si="7"/>
        <v>0</v>
      </c>
      <c r="M31" s="32">
        <f t="shared" si="7"/>
        <v>0</v>
      </c>
      <c r="N31" s="32">
        <f t="shared" si="5"/>
        <v>1828554</v>
      </c>
      <c r="O31" s="45">
        <f t="shared" si="2"/>
        <v>356.65184318314806</v>
      </c>
      <c r="P31" s="10"/>
    </row>
    <row r="32" spans="1:16">
      <c r="A32" s="12"/>
      <c r="B32" s="25">
        <v>341.2</v>
      </c>
      <c r="C32" s="20" t="s">
        <v>73</v>
      </c>
      <c r="D32" s="46">
        <v>9836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ref="N32:N38" si="8">SUM(D32:M32)</f>
        <v>9836</v>
      </c>
      <c r="O32" s="47">
        <f t="shared" si="2"/>
        <v>1.9184708406475521</v>
      </c>
      <c r="P32" s="9"/>
    </row>
    <row r="33" spans="1:16">
      <c r="A33" s="12"/>
      <c r="B33" s="25">
        <v>341.3</v>
      </c>
      <c r="C33" s="20" t="s">
        <v>47</v>
      </c>
      <c r="D33" s="46">
        <v>1703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1703</v>
      </c>
      <c r="O33" s="47">
        <f t="shared" si="2"/>
        <v>0.33216305831870491</v>
      </c>
      <c r="P33" s="9"/>
    </row>
    <row r="34" spans="1:16">
      <c r="A34" s="12"/>
      <c r="B34" s="25">
        <v>342.2</v>
      </c>
      <c r="C34" s="20" t="s">
        <v>48</v>
      </c>
      <c r="D34" s="46">
        <v>89487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89487</v>
      </c>
      <c r="O34" s="47">
        <f t="shared" si="2"/>
        <v>17.454066705675835</v>
      </c>
      <c r="P34" s="9"/>
    </row>
    <row r="35" spans="1:16">
      <c r="A35" s="12"/>
      <c r="B35" s="25">
        <v>343.3</v>
      </c>
      <c r="C35" s="20" t="s">
        <v>49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1157873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1157873</v>
      </c>
      <c r="O35" s="47">
        <f t="shared" si="2"/>
        <v>225.83830700214551</v>
      </c>
      <c r="P35" s="9"/>
    </row>
    <row r="36" spans="1:16">
      <c r="A36" s="12"/>
      <c r="B36" s="25">
        <v>343.4</v>
      </c>
      <c r="C36" s="20" t="s">
        <v>50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409408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409408</v>
      </c>
      <c r="O36" s="47">
        <f t="shared" si="2"/>
        <v>79.853325531499905</v>
      </c>
      <c r="P36" s="9"/>
    </row>
    <row r="37" spans="1:16">
      <c r="A37" s="12"/>
      <c r="B37" s="25">
        <v>343.8</v>
      </c>
      <c r="C37" s="20" t="s">
        <v>51</v>
      </c>
      <c r="D37" s="46">
        <v>3690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3690</v>
      </c>
      <c r="O37" s="47">
        <f t="shared" si="2"/>
        <v>0.71971913399648912</v>
      </c>
      <c r="P37" s="9"/>
    </row>
    <row r="38" spans="1:16">
      <c r="A38" s="12"/>
      <c r="B38" s="25">
        <v>343.9</v>
      </c>
      <c r="C38" s="20" t="s">
        <v>52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156557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156557</v>
      </c>
      <c r="O38" s="47">
        <f t="shared" si="2"/>
        <v>30.535790910864051</v>
      </c>
      <c r="P38" s="9"/>
    </row>
    <row r="39" spans="1:16" ht="15.75">
      <c r="A39" s="29" t="s">
        <v>44</v>
      </c>
      <c r="B39" s="30"/>
      <c r="C39" s="31"/>
      <c r="D39" s="32">
        <f t="shared" ref="D39:M39" si="9">SUM(D40:D40)</f>
        <v>22614</v>
      </c>
      <c r="E39" s="32">
        <f t="shared" si="9"/>
        <v>13459</v>
      </c>
      <c r="F39" s="32">
        <f t="shared" si="9"/>
        <v>0</v>
      </c>
      <c r="G39" s="32">
        <f t="shared" si="9"/>
        <v>0</v>
      </c>
      <c r="H39" s="32">
        <f t="shared" si="9"/>
        <v>0</v>
      </c>
      <c r="I39" s="32">
        <f t="shared" si="9"/>
        <v>0</v>
      </c>
      <c r="J39" s="32">
        <f t="shared" si="9"/>
        <v>0</v>
      </c>
      <c r="K39" s="32">
        <f t="shared" si="9"/>
        <v>0</v>
      </c>
      <c r="L39" s="32">
        <f t="shared" si="9"/>
        <v>0</v>
      </c>
      <c r="M39" s="32">
        <f t="shared" si="9"/>
        <v>0</v>
      </c>
      <c r="N39" s="32">
        <f t="shared" ref="N39:N50" si="10">SUM(D39:M39)</f>
        <v>36073</v>
      </c>
      <c r="O39" s="45">
        <f t="shared" si="2"/>
        <v>7.0358884337819392</v>
      </c>
      <c r="P39" s="10"/>
    </row>
    <row r="40" spans="1:16">
      <c r="A40" s="13"/>
      <c r="B40" s="39">
        <v>351.5</v>
      </c>
      <c r="C40" s="21" t="s">
        <v>84</v>
      </c>
      <c r="D40" s="46">
        <v>22614</v>
      </c>
      <c r="E40" s="46">
        <v>13459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36073</v>
      </c>
      <c r="O40" s="47">
        <f t="shared" si="2"/>
        <v>7.0358884337819392</v>
      </c>
      <c r="P40" s="9"/>
    </row>
    <row r="41" spans="1:16" ht="15.75">
      <c r="A41" s="29" t="s">
        <v>3</v>
      </c>
      <c r="B41" s="30"/>
      <c r="C41" s="31"/>
      <c r="D41" s="32">
        <f t="shared" ref="D41:M41" si="11">SUM(D42:D47)</f>
        <v>42936</v>
      </c>
      <c r="E41" s="32">
        <f t="shared" si="11"/>
        <v>282312</v>
      </c>
      <c r="F41" s="32">
        <f t="shared" si="11"/>
        <v>0</v>
      </c>
      <c r="G41" s="32">
        <f t="shared" si="11"/>
        <v>0</v>
      </c>
      <c r="H41" s="32">
        <f t="shared" si="11"/>
        <v>0</v>
      </c>
      <c r="I41" s="32">
        <f t="shared" si="11"/>
        <v>9562</v>
      </c>
      <c r="J41" s="32">
        <f t="shared" si="11"/>
        <v>0</v>
      </c>
      <c r="K41" s="32">
        <f t="shared" si="11"/>
        <v>0</v>
      </c>
      <c r="L41" s="32">
        <f t="shared" si="11"/>
        <v>0</v>
      </c>
      <c r="M41" s="32">
        <f t="shared" si="11"/>
        <v>270</v>
      </c>
      <c r="N41" s="32">
        <f t="shared" si="10"/>
        <v>335080</v>
      </c>
      <c r="O41" s="45">
        <f t="shared" si="2"/>
        <v>65.355958650282815</v>
      </c>
      <c r="P41" s="10"/>
    </row>
    <row r="42" spans="1:16">
      <c r="A42" s="12"/>
      <c r="B42" s="25">
        <v>361.1</v>
      </c>
      <c r="C42" s="20" t="s">
        <v>57</v>
      </c>
      <c r="D42" s="46">
        <v>4862</v>
      </c>
      <c r="E42" s="46">
        <v>5142</v>
      </c>
      <c r="F42" s="46">
        <v>0</v>
      </c>
      <c r="G42" s="46">
        <v>0</v>
      </c>
      <c r="H42" s="46">
        <v>0</v>
      </c>
      <c r="I42" s="46">
        <v>2562</v>
      </c>
      <c r="J42" s="46">
        <v>0</v>
      </c>
      <c r="K42" s="46">
        <v>0</v>
      </c>
      <c r="L42" s="46">
        <v>0</v>
      </c>
      <c r="M42" s="46">
        <v>270</v>
      </c>
      <c r="N42" s="46">
        <f t="shared" si="10"/>
        <v>12836</v>
      </c>
      <c r="O42" s="47">
        <f t="shared" si="2"/>
        <v>2.5036083479617712</v>
      </c>
      <c r="P42" s="9"/>
    </row>
    <row r="43" spans="1:16">
      <c r="A43" s="12"/>
      <c r="B43" s="25">
        <v>362</v>
      </c>
      <c r="C43" s="20" t="s">
        <v>58</v>
      </c>
      <c r="D43" s="46">
        <v>17409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17409</v>
      </c>
      <c r="O43" s="47">
        <f t="shared" si="2"/>
        <v>3.3955529549444119</v>
      </c>
      <c r="P43" s="9"/>
    </row>
    <row r="44" spans="1:16">
      <c r="A44" s="12"/>
      <c r="B44" s="25">
        <v>364</v>
      </c>
      <c r="C44" s="20" t="s">
        <v>85</v>
      </c>
      <c r="D44" s="46">
        <v>10196</v>
      </c>
      <c r="E44" s="46">
        <v>277170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287366</v>
      </c>
      <c r="O44" s="47">
        <f t="shared" si="2"/>
        <v>56.049541642285938</v>
      </c>
      <c r="P44" s="9"/>
    </row>
    <row r="45" spans="1:16">
      <c r="A45" s="12"/>
      <c r="B45" s="25">
        <v>365</v>
      </c>
      <c r="C45" s="20" t="s">
        <v>89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7000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7000</v>
      </c>
      <c r="O45" s="47">
        <f t="shared" si="2"/>
        <v>1.365320850399844</v>
      </c>
      <c r="P45" s="9"/>
    </row>
    <row r="46" spans="1:16">
      <c r="A46" s="12"/>
      <c r="B46" s="25">
        <v>369.3</v>
      </c>
      <c r="C46" s="20" t="s">
        <v>86</v>
      </c>
      <c r="D46" s="46">
        <v>1711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0"/>
        <v>1711</v>
      </c>
      <c r="O46" s="47">
        <f t="shared" si="2"/>
        <v>0.33372342500487617</v>
      </c>
      <c r="P46" s="9"/>
    </row>
    <row r="47" spans="1:16">
      <c r="A47" s="12"/>
      <c r="B47" s="25">
        <v>369.9</v>
      </c>
      <c r="C47" s="20" t="s">
        <v>59</v>
      </c>
      <c r="D47" s="46">
        <v>8758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0"/>
        <v>8758</v>
      </c>
      <c r="O47" s="47">
        <f t="shared" si="2"/>
        <v>1.7082114296859763</v>
      </c>
      <c r="P47" s="9"/>
    </row>
    <row r="48" spans="1:16" ht="15.75">
      <c r="A48" s="29" t="s">
        <v>45</v>
      </c>
      <c r="B48" s="30"/>
      <c r="C48" s="31"/>
      <c r="D48" s="32">
        <f t="shared" ref="D48:M48" si="12">SUM(D49:D49)</f>
        <v>195000</v>
      </c>
      <c r="E48" s="32">
        <f t="shared" si="12"/>
        <v>63500</v>
      </c>
      <c r="F48" s="32">
        <f t="shared" si="12"/>
        <v>0</v>
      </c>
      <c r="G48" s="32">
        <f t="shared" si="12"/>
        <v>0</v>
      </c>
      <c r="H48" s="32">
        <f t="shared" si="12"/>
        <v>0</v>
      </c>
      <c r="I48" s="32">
        <f t="shared" si="12"/>
        <v>0</v>
      </c>
      <c r="J48" s="32">
        <f t="shared" si="12"/>
        <v>0</v>
      </c>
      <c r="K48" s="32">
        <f t="shared" si="12"/>
        <v>0</v>
      </c>
      <c r="L48" s="32">
        <f t="shared" si="12"/>
        <v>0</v>
      </c>
      <c r="M48" s="32">
        <f t="shared" si="12"/>
        <v>0</v>
      </c>
      <c r="N48" s="32">
        <f t="shared" si="10"/>
        <v>258500</v>
      </c>
      <c r="O48" s="45">
        <f t="shared" si="2"/>
        <v>50.419348546908523</v>
      </c>
      <c r="P48" s="9"/>
    </row>
    <row r="49" spans="1:119" ht="15.75" thickBot="1">
      <c r="A49" s="12"/>
      <c r="B49" s="25">
        <v>381</v>
      </c>
      <c r="C49" s="20" t="s">
        <v>60</v>
      </c>
      <c r="D49" s="46">
        <v>195000</v>
      </c>
      <c r="E49" s="46">
        <v>63500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0"/>
        <v>258500</v>
      </c>
      <c r="O49" s="47">
        <f t="shared" si="2"/>
        <v>50.419348546908523</v>
      </c>
      <c r="P49" s="9"/>
    </row>
    <row r="50" spans="1:119" ht="16.5" thickBot="1">
      <c r="A50" s="14" t="s">
        <v>54</v>
      </c>
      <c r="B50" s="23"/>
      <c r="C50" s="22"/>
      <c r="D50" s="15">
        <f t="shared" ref="D50:M50" si="13">SUM(D5,D12,D22,D31,D39,D41,D48)</f>
        <v>2688872</v>
      </c>
      <c r="E50" s="15">
        <f t="shared" si="13"/>
        <v>740086</v>
      </c>
      <c r="F50" s="15">
        <f t="shared" si="13"/>
        <v>0</v>
      </c>
      <c r="G50" s="15">
        <f t="shared" si="13"/>
        <v>0</v>
      </c>
      <c r="H50" s="15">
        <f t="shared" si="13"/>
        <v>0</v>
      </c>
      <c r="I50" s="15">
        <f t="shared" si="13"/>
        <v>1733400</v>
      </c>
      <c r="J50" s="15">
        <f t="shared" si="13"/>
        <v>0</v>
      </c>
      <c r="K50" s="15">
        <f t="shared" si="13"/>
        <v>0</v>
      </c>
      <c r="L50" s="15">
        <f t="shared" si="13"/>
        <v>0</v>
      </c>
      <c r="M50" s="15">
        <f t="shared" si="13"/>
        <v>19193</v>
      </c>
      <c r="N50" s="15">
        <f t="shared" si="10"/>
        <v>5181551</v>
      </c>
      <c r="O50" s="38">
        <f t="shared" si="2"/>
        <v>1010.639945387166</v>
      </c>
      <c r="P50" s="6"/>
      <c r="Q50" s="2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</row>
    <row r="51" spans="1:119">
      <c r="A51" s="16"/>
      <c r="B51" s="18"/>
      <c r="C51" s="18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9"/>
    </row>
    <row r="52" spans="1:119">
      <c r="A52" s="40"/>
      <c r="B52" s="41"/>
      <c r="C52" s="41"/>
      <c r="D52" s="42"/>
      <c r="E52" s="42"/>
      <c r="F52" s="42"/>
      <c r="G52" s="42"/>
      <c r="H52" s="42"/>
      <c r="I52" s="42"/>
      <c r="J52" s="42"/>
      <c r="K52" s="42"/>
      <c r="L52" s="94" t="s">
        <v>90</v>
      </c>
      <c r="M52" s="94"/>
      <c r="N52" s="94"/>
      <c r="O52" s="43">
        <v>5127</v>
      </c>
    </row>
    <row r="53" spans="1:119">
      <c r="A53" s="95"/>
      <c r="B53" s="96"/>
      <c r="C53" s="96"/>
      <c r="D53" s="96"/>
      <c r="E53" s="96"/>
      <c r="F53" s="96"/>
      <c r="G53" s="96"/>
      <c r="H53" s="96"/>
      <c r="I53" s="96"/>
      <c r="J53" s="96"/>
      <c r="K53" s="96"/>
      <c r="L53" s="96"/>
      <c r="M53" s="96"/>
      <c r="N53" s="96"/>
      <c r="O53" s="97"/>
    </row>
    <row r="54" spans="1:119" ht="15.75" customHeight="1" thickBot="1">
      <c r="A54" s="98" t="s">
        <v>79</v>
      </c>
      <c r="B54" s="99"/>
      <c r="C54" s="99"/>
      <c r="D54" s="99"/>
      <c r="E54" s="99"/>
      <c r="F54" s="99"/>
      <c r="G54" s="99"/>
      <c r="H54" s="99"/>
      <c r="I54" s="99"/>
      <c r="J54" s="99"/>
      <c r="K54" s="99"/>
      <c r="L54" s="99"/>
      <c r="M54" s="99"/>
      <c r="N54" s="99"/>
      <c r="O54" s="100"/>
    </row>
  </sheetData>
  <mergeCells count="10">
    <mergeCell ref="L52:N52"/>
    <mergeCell ref="A53:O53"/>
    <mergeCell ref="A54:O5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C5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1" t="s">
        <v>68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3"/>
      <c r="P1" s="7"/>
      <c r="Q1"/>
    </row>
    <row r="2" spans="1:133" ht="24" thickBot="1">
      <c r="A2" s="104" t="s">
        <v>80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6"/>
      <c r="P2" s="7"/>
      <c r="Q2"/>
    </row>
    <row r="3" spans="1:133" ht="18" customHeight="1">
      <c r="A3" s="107" t="s">
        <v>61</v>
      </c>
      <c r="B3" s="108"/>
      <c r="C3" s="109"/>
      <c r="D3" s="113" t="s">
        <v>39</v>
      </c>
      <c r="E3" s="114"/>
      <c r="F3" s="114"/>
      <c r="G3" s="114"/>
      <c r="H3" s="115"/>
      <c r="I3" s="113" t="s">
        <v>40</v>
      </c>
      <c r="J3" s="115"/>
      <c r="K3" s="113" t="s">
        <v>42</v>
      </c>
      <c r="L3" s="115"/>
      <c r="M3" s="36"/>
      <c r="N3" s="37"/>
      <c r="O3" s="116" t="s">
        <v>66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62</v>
      </c>
      <c r="F4" s="34" t="s">
        <v>63</v>
      </c>
      <c r="G4" s="34" t="s">
        <v>64</v>
      </c>
      <c r="H4" s="34" t="s">
        <v>5</v>
      </c>
      <c r="I4" s="34" t="s">
        <v>6</v>
      </c>
      <c r="J4" s="35" t="s">
        <v>65</v>
      </c>
      <c r="K4" s="35" t="s">
        <v>7</v>
      </c>
      <c r="L4" s="35" t="s">
        <v>8</v>
      </c>
      <c r="M4" s="35" t="s">
        <v>9</v>
      </c>
      <c r="N4" s="35" t="s">
        <v>41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SUM(D6:D11)</f>
        <v>1358284</v>
      </c>
      <c r="E5" s="27">
        <f t="shared" si="0"/>
        <v>427563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13" si="1">SUM(D5:M5)</f>
        <v>1785847</v>
      </c>
      <c r="O5" s="33">
        <f t="shared" ref="O5:O49" si="2">(N5/O$51)</f>
        <v>350.78511098016105</v>
      </c>
      <c r="P5" s="6"/>
    </row>
    <row r="6" spans="1:133">
      <c r="A6" s="12"/>
      <c r="B6" s="25">
        <v>311</v>
      </c>
      <c r="C6" s="20" t="s">
        <v>2</v>
      </c>
      <c r="D6" s="46">
        <v>1026890</v>
      </c>
      <c r="E6" s="46">
        <v>75852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1102742</v>
      </c>
      <c r="O6" s="47">
        <f t="shared" si="2"/>
        <v>216.60616774700452</v>
      </c>
      <c r="P6" s="9"/>
    </row>
    <row r="7" spans="1:133">
      <c r="A7" s="12"/>
      <c r="B7" s="25">
        <v>312.10000000000002</v>
      </c>
      <c r="C7" s="20" t="s">
        <v>81</v>
      </c>
      <c r="D7" s="46">
        <v>84658</v>
      </c>
      <c r="E7" s="46">
        <v>351711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436369</v>
      </c>
      <c r="O7" s="47">
        <f t="shared" si="2"/>
        <v>85.713808681987828</v>
      </c>
      <c r="P7" s="9"/>
    </row>
    <row r="8" spans="1:133">
      <c r="A8" s="12"/>
      <c r="B8" s="25">
        <v>314.10000000000002</v>
      </c>
      <c r="C8" s="20" t="s">
        <v>13</v>
      </c>
      <c r="D8" s="46">
        <v>134054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134054</v>
      </c>
      <c r="O8" s="47">
        <f t="shared" si="2"/>
        <v>26.331565507758789</v>
      </c>
      <c r="P8" s="9"/>
    </row>
    <row r="9" spans="1:133">
      <c r="A9" s="12"/>
      <c r="B9" s="25">
        <v>314.39999999999998</v>
      </c>
      <c r="C9" s="20" t="s">
        <v>14</v>
      </c>
      <c r="D9" s="46">
        <v>3343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3343</v>
      </c>
      <c r="O9" s="47">
        <f t="shared" si="2"/>
        <v>0.65664898841092123</v>
      </c>
      <c r="P9" s="9"/>
    </row>
    <row r="10" spans="1:133">
      <c r="A10" s="12"/>
      <c r="B10" s="25">
        <v>315</v>
      </c>
      <c r="C10" s="20" t="s">
        <v>15</v>
      </c>
      <c r="D10" s="46">
        <v>99098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99098</v>
      </c>
      <c r="O10" s="47">
        <f t="shared" si="2"/>
        <v>19.465330976232568</v>
      </c>
      <c r="P10" s="9"/>
    </row>
    <row r="11" spans="1:133">
      <c r="A11" s="12"/>
      <c r="B11" s="25">
        <v>316</v>
      </c>
      <c r="C11" s="20" t="s">
        <v>16</v>
      </c>
      <c r="D11" s="46">
        <v>10241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10241</v>
      </c>
      <c r="O11" s="47">
        <f t="shared" si="2"/>
        <v>2.0115890787664505</v>
      </c>
      <c r="P11" s="9"/>
    </row>
    <row r="12" spans="1:133" ht="15.75">
      <c r="A12" s="29" t="s">
        <v>17</v>
      </c>
      <c r="B12" s="30"/>
      <c r="C12" s="31"/>
      <c r="D12" s="32">
        <f t="shared" ref="D12:M12" si="3">SUM(D13:D21)</f>
        <v>393956</v>
      </c>
      <c r="E12" s="32">
        <f t="shared" si="3"/>
        <v>3242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4">
        <f t="shared" si="1"/>
        <v>397198</v>
      </c>
      <c r="O12" s="45">
        <f t="shared" si="2"/>
        <v>78.019642506383818</v>
      </c>
      <c r="P12" s="10"/>
    </row>
    <row r="13" spans="1:133">
      <c r="A13" s="12"/>
      <c r="B13" s="25">
        <v>322</v>
      </c>
      <c r="C13" s="20" t="s">
        <v>0</v>
      </c>
      <c r="D13" s="46">
        <v>33334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33334</v>
      </c>
      <c r="O13" s="47">
        <f t="shared" si="2"/>
        <v>6.5476330779807501</v>
      </c>
      <c r="P13" s="9"/>
    </row>
    <row r="14" spans="1:133">
      <c r="A14" s="12"/>
      <c r="B14" s="25">
        <v>323.10000000000002</v>
      </c>
      <c r="C14" s="20" t="s">
        <v>18</v>
      </c>
      <c r="D14" s="46">
        <v>195880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ref="N14:N20" si="4">SUM(D14:M14)</f>
        <v>195880</v>
      </c>
      <c r="O14" s="47">
        <f t="shared" si="2"/>
        <v>38.475741504615989</v>
      </c>
      <c r="P14" s="9"/>
    </row>
    <row r="15" spans="1:133">
      <c r="A15" s="12"/>
      <c r="B15" s="25">
        <v>323.39999999999998</v>
      </c>
      <c r="C15" s="20" t="s">
        <v>19</v>
      </c>
      <c r="D15" s="46">
        <v>2794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2794</v>
      </c>
      <c r="O15" s="47">
        <f t="shared" si="2"/>
        <v>0.54881162836377917</v>
      </c>
      <c r="P15" s="9"/>
    </row>
    <row r="16" spans="1:133">
      <c r="A16" s="12"/>
      <c r="B16" s="25">
        <v>323.7</v>
      </c>
      <c r="C16" s="20" t="s">
        <v>20</v>
      </c>
      <c r="D16" s="46">
        <v>11830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11830</v>
      </c>
      <c r="O16" s="47">
        <f t="shared" si="2"/>
        <v>2.3237085052052642</v>
      </c>
      <c r="P16" s="9"/>
    </row>
    <row r="17" spans="1:16">
      <c r="A17" s="12"/>
      <c r="B17" s="25">
        <v>324.11</v>
      </c>
      <c r="C17" s="20" t="s">
        <v>21</v>
      </c>
      <c r="D17" s="46">
        <v>0</v>
      </c>
      <c r="E17" s="46">
        <v>1196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1196</v>
      </c>
      <c r="O17" s="47">
        <f t="shared" si="2"/>
        <v>0.23492437635042232</v>
      </c>
      <c r="P17" s="9"/>
    </row>
    <row r="18" spans="1:16">
      <c r="A18" s="12"/>
      <c r="B18" s="25">
        <v>324.31</v>
      </c>
      <c r="C18" s="20" t="s">
        <v>23</v>
      </c>
      <c r="D18" s="46">
        <v>0</v>
      </c>
      <c r="E18" s="46">
        <v>1000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1000</v>
      </c>
      <c r="O18" s="47">
        <f t="shared" si="2"/>
        <v>0.19642506383814576</v>
      </c>
      <c r="P18" s="9"/>
    </row>
    <row r="19" spans="1:16">
      <c r="A19" s="12"/>
      <c r="B19" s="25">
        <v>324.61</v>
      </c>
      <c r="C19" s="20" t="s">
        <v>24</v>
      </c>
      <c r="D19" s="46">
        <v>0</v>
      </c>
      <c r="E19" s="46">
        <v>1046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1046</v>
      </c>
      <c r="O19" s="47">
        <f t="shared" si="2"/>
        <v>0.20546061677470046</v>
      </c>
      <c r="P19" s="9"/>
    </row>
    <row r="20" spans="1:16">
      <c r="A20" s="12"/>
      <c r="B20" s="25">
        <v>325.2</v>
      </c>
      <c r="C20" s="20" t="s">
        <v>71</v>
      </c>
      <c r="D20" s="46">
        <v>122631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122631</v>
      </c>
      <c r="O20" s="47">
        <f t="shared" si="2"/>
        <v>24.08780200353565</v>
      </c>
      <c r="P20" s="9"/>
    </row>
    <row r="21" spans="1:16">
      <c r="A21" s="12"/>
      <c r="B21" s="25">
        <v>329</v>
      </c>
      <c r="C21" s="20" t="s">
        <v>25</v>
      </c>
      <c r="D21" s="46">
        <v>27487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ref="N21:N31" si="5">SUM(D21:M21)</f>
        <v>27487</v>
      </c>
      <c r="O21" s="47">
        <f t="shared" si="2"/>
        <v>5.399135729719112</v>
      </c>
      <c r="P21" s="9"/>
    </row>
    <row r="22" spans="1:16" ht="15.75">
      <c r="A22" s="29" t="s">
        <v>27</v>
      </c>
      <c r="B22" s="30"/>
      <c r="C22" s="31"/>
      <c r="D22" s="32">
        <f t="shared" ref="D22:M22" si="6">SUM(D23:D30)</f>
        <v>509513</v>
      </c>
      <c r="E22" s="32">
        <f t="shared" si="6"/>
        <v>0</v>
      </c>
      <c r="F22" s="32">
        <f t="shared" si="6"/>
        <v>0</v>
      </c>
      <c r="G22" s="32">
        <f t="shared" si="6"/>
        <v>0</v>
      </c>
      <c r="H22" s="32">
        <f t="shared" si="6"/>
        <v>0</v>
      </c>
      <c r="I22" s="32">
        <f t="shared" si="6"/>
        <v>0</v>
      </c>
      <c r="J22" s="32">
        <f t="shared" si="6"/>
        <v>0</v>
      </c>
      <c r="K22" s="32">
        <f t="shared" si="6"/>
        <v>0</v>
      </c>
      <c r="L22" s="32">
        <f t="shared" si="6"/>
        <v>0</v>
      </c>
      <c r="M22" s="32">
        <f t="shared" si="6"/>
        <v>0</v>
      </c>
      <c r="N22" s="44">
        <f t="shared" si="5"/>
        <v>509513</v>
      </c>
      <c r="O22" s="45">
        <f t="shared" si="2"/>
        <v>100.08112355136515</v>
      </c>
      <c r="P22" s="10"/>
    </row>
    <row r="23" spans="1:16">
      <c r="A23" s="12"/>
      <c r="B23" s="25">
        <v>331.2</v>
      </c>
      <c r="C23" s="20" t="s">
        <v>26</v>
      </c>
      <c r="D23" s="46">
        <v>155197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5"/>
        <v>155197</v>
      </c>
      <c r="O23" s="47">
        <f t="shared" si="2"/>
        <v>30.484580632488704</v>
      </c>
      <c r="P23" s="9"/>
    </row>
    <row r="24" spans="1:16">
      <c r="A24" s="12"/>
      <c r="B24" s="25">
        <v>334.2</v>
      </c>
      <c r="C24" s="20" t="s">
        <v>29</v>
      </c>
      <c r="D24" s="46">
        <v>8414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5"/>
        <v>8414</v>
      </c>
      <c r="O24" s="47">
        <f t="shared" si="2"/>
        <v>1.6527204871341583</v>
      </c>
      <c r="P24" s="9"/>
    </row>
    <row r="25" spans="1:16">
      <c r="A25" s="12"/>
      <c r="B25" s="25">
        <v>335.12</v>
      </c>
      <c r="C25" s="20" t="s">
        <v>33</v>
      </c>
      <c r="D25" s="46">
        <v>320497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5"/>
        <v>320497</v>
      </c>
      <c r="O25" s="47">
        <f t="shared" si="2"/>
        <v>62.9536436849342</v>
      </c>
      <c r="P25" s="9"/>
    </row>
    <row r="26" spans="1:16">
      <c r="A26" s="12"/>
      <c r="B26" s="25">
        <v>335.14</v>
      </c>
      <c r="C26" s="20" t="s">
        <v>34</v>
      </c>
      <c r="D26" s="46">
        <v>231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5"/>
        <v>231</v>
      </c>
      <c r="O26" s="47">
        <f t="shared" si="2"/>
        <v>4.5374189746611671E-2</v>
      </c>
      <c r="P26" s="9"/>
    </row>
    <row r="27" spans="1:16">
      <c r="A27" s="12"/>
      <c r="B27" s="25">
        <v>335.15</v>
      </c>
      <c r="C27" s="20" t="s">
        <v>35</v>
      </c>
      <c r="D27" s="46">
        <v>392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5"/>
        <v>392</v>
      </c>
      <c r="O27" s="47">
        <f t="shared" si="2"/>
        <v>7.6998625024553138E-2</v>
      </c>
      <c r="P27" s="9"/>
    </row>
    <row r="28" spans="1:16">
      <c r="A28" s="12"/>
      <c r="B28" s="25">
        <v>335.39</v>
      </c>
      <c r="C28" s="20" t="s">
        <v>82</v>
      </c>
      <c r="D28" s="46">
        <v>12703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5"/>
        <v>12703</v>
      </c>
      <c r="O28" s="47">
        <f t="shared" si="2"/>
        <v>2.4951875859359656</v>
      </c>
      <c r="P28" s="9"/>
    </row>
    <row r="29" spans="1:16">
      <c r="A29" s="12"/>
      <c r="B29" s="25">
        <v>337.1</v>
      </c>
      <c r="C29" s="20" t="s">
        <v>83</v>
      </c>
      <c r="D29" s="46">
        <v>8337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5"/>
        <v>8337</v>
      </c>
      <c r="O29" s="47">
        <f t="shared" si="2"/>
        <v>1.6375957572186211</v>
      </c>
      <c r="P29" s="9"/>
    </row>
    <row r="30" spans="1:16">
      <c r="A30" s="12"/>
      <c r="B30" s="25">
        <v>338</v>
      </c>
      <c r="C30" s="20" t="s">
        <v>38</v>
      </c>
      <c r="D30" s="46">
        <v>3742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5"/>
        <v>3742</v>
      </c>
      <c r="O30" s="47">
        <f t="shared" si="2"/>
        <v>0.7350225888823414</v>
      </c>
      <c r="P30" s="9"/>
    </row>
    <row r="31" spans="1:16" ht="15.75">
      <c r="A31" s="29" t="s">
        <v>43</v>
      </c>
      <c r="B31" s="30"/>
      <c r="C31" s="31"/>
      <c r="D31" s="32">
        <f t="shared" ref="D31:M31" si="7">SUM(D32:D38)</f>
        <v>145145</v>
      </c>
      <c r="E31" s="32">
        <f t="shared" si="7"/>
        <v>0</v>
      </c>
      <c r="F31" s="32">
        <f t="shared" si="7"/>
        <v>0</v>
      </c>
      <c r="G31" s="32">
        <f t="shared" si="7"/>
        <v>0</v>
      </c>
      <c r="H31" s="32">
        <f t="shared" si="7"/>
        <v>0</v>
      </c>
      <c r="I31" s="32">
        <f t="shared" si="7"/>
        <v>1475782</v>
      </c>
      <c r="J31" s="32">
        <f t="shared" si="7"/>
        <v>0</v>
      </c>
      <c r="K31" s="32">
        <f t="shared" si="7"/>
        <v>0</v>
      </c>
      <c r="L31" s="32">
        <f t="shared" si="7"/>
        <v>0</v>
      </c>
      <c r="M31" s="32">
        <f t="shared" si="7"/>
        <v>0</v>
      </c>
      <c r="N31" s="32">
        <f t="shared" si="5"/>
        <v>1620927</v>
      </c>
      <c r="O31" s="45">
        <f t="shared" si="2"/>
        <v>318.39068945197408</v>
      </c>
      <c r="P31" s="10"/>
    </row>
    <row r="32" spans="1:16">
      <c r="A32" s="12"/>
      <c r="B32" s="25">
        <v>341.2</v>
      </c>
      <c r="C32" s="20" t="s">
        <v>73</v>
      </c>
      <c r="D32" s="46">
        <v>10369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ref="N32:N38" si="8">SUM(D32:M32)</f>
        <v>10369</v>
      </c>
      <c r="O32" s="47">
        <f t="shared" si="2"/>
        <v>2.0367314869377333</v>
      </c>
      <c r="P32" s="9"/>
    </row>
    <row r="33" spans="1:16">
      <c r="A33" s="12"/>
      <c r="B33" s="25">
        <v>341.3</v>
      </c>
      <c r="C33" s="20" t="s">
        <v>47</v>
      </c>
      <c r="D33" s="46">
        <v>2290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2290</v>
      </c>
      <c r="O33" s="47">
        <f t="shared" si="2"/>
        <v>0.44981339618935379</v>
      </c>
      <c r="P33" s="9"/>
    </row>
    <row r="34" spans="1:16">
      <c r="A34" s="12"/>
      <c r="B34" s="25">
        <v>342.2</v>
      </c>
      <c r="C34" s="20" t="s">
        <v>48</v>
      </c>
      <c r="D34" s="46">
        <v>124632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124632</v>
      </c>
      <c r="O34" s="47">
        <f t="shared" si="2"/>
        <v>24.480848556275781</v>
      </c>
      <c r="P34" s="9"/>
    </row>
    <row r="35" spans="1:16">
      <c r="A35" s="12"/>
      <c r="B35" s="25">
        <v>343.3</v>
      </c>
      <c r="C35" s="20" t="s">
        <v>49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917426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917426</v>
      </c>
      <c r="O35" s="47">
        <f t="shared" si="2"/>
        <v>180.2054606167747</v>
      </c>
      <c r="P35" s="9"/>
    </row>
    <row r="36" spans="1:16">
      <c r="A36" s="12"/>
      <c r="B36" s="25">
        <v>343.4</v>
      </c>
      <c r="C36" s="20" t="s">
        <v>50</v>
      </c>
      <c r="D36" s="46">
        <v>-138</v>
      </c>
      <c r="E36" s="46">
        <v>0</v>
      </c>
      <c r="F36" s="46">
        <v>0</v>
      </c>
      <c r="G36" s="46">
        <v>0</v>
      </c>
      <c r="H36" s="46">
        <v>0</v>
      </c>
      <c r="I36" s="46">
        <v>394538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394400</v>
      </c>
      <c r="O36" s="47">
        <f t="shared" si="2"/>
        <v>77.470045177764689</v>
      </c>
      <c r="P36" s="9"/>
    </row>
    <row r="37" spans="1:16">
      <c r="A37" s="12"/>
      <c r="B37" s="25">
        <v>343.8</v>
      </c>
      <c r="C37" s="20" t="s">
        <v>51</v>
      </c>
      <c r="D37" s="46">
        <v>7992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7992</v>
      </c>
      <c r="O37" s="47">
        <f t="shared" si="2"/>
        <v>1.5698291101944608</v>
      </c>
      <c r="P37" s="9"/>
    </row>
    <row r="38" spans="1:16">
      <c r="A38" s="12"/>
      <c r="B38" s="25">
        <v>343.9</v>
      </c>
      <c r="C38" s="20" t="s">
        <v>52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163818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163818</v>
      </c>
      <c r="O38" s="47">
        <f t="shared" si="2"/>
        <v>32.177961107837362</v>
      </c>
      <c r="P38" s="9"/>
    </row>
    <row r="39" spans="1:16" ht="15.75">
      <c r="A39" s="29" t="s">
        <v>44</v>
      </c>
      <c r="B39" s="30"/>
      <c r="C39" s="31"/>
      <c r="D39" s="32">
        <f t="shared" ref="D39:M39" si="9">SUM(D40:D40)</f>
        <v>40509</v>
      </c>
      <c r="E39" s="32">
        <f t="shared" si="9"/>
        <v>17375</v>
      </c>
      <c r="F39" s="32">
        <f t="shared" si="9"/>
        <v>0</v>
      </c>
      <c r="G39" s="32">
        <f t="shared" si="9"/>
        <v>0</v>
      </c>
      <c r="H39" s="32">
        <f t="shared" si="9"/>
        <v>0</v>
      </c>
      <c r="I39" s="32">
        <f t="shared" si="9"/>
        <v>0</v>
      </c>
      <c r="J39" s="32">
        <f t="shared" si="9"/>
        <v>0</v>
      </c>
      <c r="K39" s="32">
        <f t="shared" si="9"/>
        <v>0</v>
      </c>
      <c r="L39" s="32">
        <f t="shared" si="9"/>
        <v>0</v>
      </c>
      <c r="M39" s="32">
        <f t="shared" si="9"/>
        <v>0</v>
      </c>
      <c r="N39" s="32">
        <f t="shared" ref="N39:N49" si="10">SUM(D39:M39)</f>
        <v>57884</v>
      </c>
      <c r="O39" s="45">
        <f t="shared" si="2"/>
        <v>11.369868395207229</v>
      </c>
      <c r="P39" s="10"/>
    </row>
    <row r="40" spans="1:16">
      <c r="A40" s="13"/>
      <c r="B40" s="39">
        <v>351.5</v>
      </c>
      <c r="C40" s="21" t="s">
        <v>84</v>
      </c>
      <c r="D40" s="46">
        <v>40509</v>
      </c>
      <c r="E40" s="46">
        <v>17375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57884</v>
      </c>
      <c r="O40" s="47">
        <f t="shared" si="2"/>
        <v>11.369868395207229</v>
      </c>
      <c r="P40" s="9"/>
    </row>
    <row r="41" spans="1:16" ht="15.75">
      <c r="A41" s="29" t="s">
        <v>3</v>
      </c>
      <c r="B41" s="30"/>
      <c r="C41" s="31"/>
      <c r="D41" s="32">
        <f t="shared" ref="D41:M41" si="11">SUM(D42:D46)</f>
        <v>17241</v>
      </c>
      <c r="E41" s="32">
        <f t="shared" si="11"/>
        <v>3411</v>
      </c>
      <c r="F41" s="32">
        <f t="shared" si="11"/>
        <v>0</v>
      </c>
      <c r="G41" s="32">
        <f t="shared" si="11"/>
        <v>0</v>
      </c>
      <c r="H41" s="32">
        <f t="shared" si="11"/>
        <v>0</v>
      </c>
      <c r="I41" s="32">
        <f t="shared" si="11"/>
        <v>2329</v>
      </c>
      <c r="J41" s="32">
        <f t="shared" si="11"/>
        <v>0</v>
      </c>
      <c r="K41" s="32">
        <f t="shared" si="11"/>
        <v>0</v>
      </c>
      <c r="L41" s="32">
        <f t="shared" si="11"/>
        <v>0</v>
      </c>
      <c r="M41" s="32">
        <f t="shared" si="11"/>
        <v>0</v>
      </c>
      <c r="N41" s="32">
        <f t="shared" si="10"/>
        <v>22981</v>
      </c>
      <c r="O41" s="45">
        <f t="shared" si="2"/>
        <v>4.5140443920644273</v>
      </c>
      <c r="P41" s="10"/>
    </row>
    <row r="42" spans="1:16">
      <c r="A42" s="12"/>
      <c r="B42" s="25">
        <v>361.1</v>
      </c>
      <c r="C42" s="20" t="s">
        <v>57</v>
      </c>
      <c r="D42" s="46">
        <v>4860</v>
      </c>
      <c r="E42" s="46">
        <v>2937</v>
      </c>
      <c r="F42" s="46">
        <v>0</v>
      </c>
      <c r="G42" s="46">
        <v>0</v>
      </c>
      <c r="H42" s="46">
        <v>0</v>
      </c>
      <c r="I42" s="46">
        <v>2329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10126</v>
      </c>
      <c r="O42" s="47">
        <f t="shared" si="2"/>
        <v>1.9890001964250639</v>
      </c>
      <c r="P42" s="9"/>
    </row>
    <row r="43" spans="1:16">
      <c r="A43" s="12"/>
      <c r="B43" s="25">
        <v>362</v>
      </c>
      <c r="C43" s="20" t="s">
        <v>58</v>
      </c>
      <c r="D43" s="46">
        <v>17998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17998</v>
      </c>
      <c r="O43" s="47">
        <f t="shared" si="2"/>
        <v>3.5352582989589472</v>
      </c>
      <c r="P43" s="9"/>
    </row>
    <row r="44" spans="1:16">
      <c r="A44" s="12"/>
      <c r="B44" s="25">
        <v>364</v>
      </c>
      <c r="C44" s="20" t="s">
        <v>85</v>
      </c>
      <c r="D44" s="46">
        <v>3010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3010</v>
      </c>
      <c r="O44" s="47">
        <f t="shared" si="2"/>
        <v>0.59123944215281865</v>
      </c>
      <c r="P44" s="9"/>
    </row>
    <row r="45" spans="1:16">
      <c r="A45" s="12"/>
      <c r="B45" s="25">
        <v>369.3</v>
      </c>
      <c r="C45" s="20" t="s">
        <v>86</v>
      </c>
      <c r="D45" s="46">
        <v>-2392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-2392</v>
      </c>
      <c r="O45" s="47">
        <f t="shared" si="2"/>
        <v>-0.46984875270084464</v>
      </c>
      <c r="P45" s="9"/>
    </row>
    <row r="46" spans="1:16">
      <c r="A46" s="12"/>
      <c r="B46" s="25">
        <v>369.9</v>
      </c>
      <c r="C46" s="20" t="s">
        <v>59</v>
      </c>
      <c r="D46" s="46">
        <v>-6235</v>
      </c>
      <c r="E46" s="46">
        <v>474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0"/>
        <v>-5761</v>
      </c>
      <c r="O46" s="47">
        <f t="shared" si="2"/>
        <v>-1.1316047927715576</v>
      </c>
      <c r="P46" s="9"/>
    </row>
    <row r="47" spans="1:16" ht="15.75">
      <c r="A47" s="29" t="s">
        <v>45</v>
      </c>
      <c r="B47" s="30"/>
      <c r="C47" s="31"/>
      <c r="D47" s="32">
        <f t="shared" ref="D47:M47" si="12">SUM(D48:D48)</f>
        <v>100130</v>
      </c>
      <c r="E47" s="32">
        <f t="shared" si="12"/>
        <v>89736</v>
      </c>
      <c r="F47" s="32">
        <f t="shared" si="12"/>
        <v>0</v>
      </c>
      <c r="G47" s="32">
        <f t="shared" si="12"/>
        <v>0</v>
      </c>
      <c r="H47" s="32">
        <f t="shared" si="12"/>
        <v>0</v>
      </c>
      <c r="I47" s="32">
        <f t="shared" si="12"/>
        <v>208084</v>
      </c>
      <c r="J47" s="32">
        <f t="shared" si="12"/>
        <v>0</v>
      </c>
      <c r="K47" s="32">
        <f t="shared" si="12"/>
        <v>0</v>
      </c>
      <c r="L47" s="32">
        <f t="shared" si="12"/>
        <v>0</v>
      </c>
      <c r="M47" s="32">
        <f t="shared" si="12"/>
        <v>0</v>
      </c>
      <c r="N47" s="32">
        <f t="shared" si="10"/>
        <v>397950</v>
      </c>
      <c r="O47" s="45">
        <f t="shared" si="2"/>
        <v>78.167354154390097</v>
      </c>
      <c r="P47" s="9"/>
    </row>
    <row r="48" spans="1:16" ht="15.75" thickBot="1">
      <c r="A48" s="12"/>
      <c r="B48" s="25">
        <v>381</v>
      </c>
      <c r="C48" s="20" t="s">
        <v>60</v>
      </c>
      <c r="D48" s="46">
        <v>100130</v>
      </c>
      <c r="E48" s="46">
        <v>89736</v>
      </c>
      <c r="F48" s="46">
        <v>0</v>
      </c>
      <c r="G48" s="46">
        <v>0</v>
      </c>
      <c r="H48" s="46">
        <v>0</v>
      </c>
      <c r="I48" s="46">
        <v>208084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0"/>
        <v>397950</v>
      </c>
      <c r="O48" s="47">
        <f t="shared" si="2"/>
        <v>78.167354154390097</v>
      </c>
      <c r="P48" s="9"/>
    </row>
    <row r="49" spans="1:119" ht="16.5" thickBot="1">
      <c r="A49" s="14" t="s">
        <v>54</v>
      </c>
      <c r="B49" s="23"/>
      <c r="C49" s="22"/>
      <c r="D49" s="15">
        <f t="shared" ref="D49:M49" si="13">SUM(D5,D12,D22,D31,D39,D41,D47)</f>
        <v>2564778</v>
      </c>
      <c r="E49" s="15">
        <f t="shared" si="13"/>
        <v>541327</v>
      </c>
      <c r="F49" s="15">
        <f t="shared" si="13"/>
        <v>0</v>
      </c>
      <c r="G49" s="15">
        <f t="shared" si="13"/>
        <v>0</v>
      </c>
      <c r="H49" s="15">
        <f t="shared" si="13"/>
        <v>0</v>
      </c>
      <c r="I49" s="15">
        <f t="shared" si="13"/>
        <v>1686195</v>
      </c>
      <c r="J49" s="15">
        <f t="shared" si="13"/>
        <v>0</v>
      </c>
      <c r="K49" s="15">
        <f t="shared" si="13"/>
        <v>0</v>
      </c>
      <c r="L49" s="15">
        <f t="shared" si="13"/>
        <v>0</v>
      </c>
      <c r="M49" s="15">
        <f t="shared" si="13"/>
        <v>0</v>
      </c>
      <c r="N49" s="15">
        <f t="shared" si="10"/>
        <v>4792300</v>
      </c>
      <c r="O49" s="38">
        <f t="shared" si="2"/>
        <v>941.32783343154586</v>
      </c>
      <c r="P49" s="6"/>
      <c r="Q49" s="2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</row>
    <row r="50" spans="1:119">
      <c r="A50" s="16"/>
      <c r="B50" s="18"/>
      <c r="C50" s="18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9"/>
    </row>
    <row r="51" spans="1:119">
      <c r="A51" s="40"/>
      <c r="B51" s="41"/>
      <c r="C51" s="41"/>
      <c r="D51" s="42"/>
      <c r="E51" s="42"/>
      <c r="F51" s="42"/>
      <c r="G51" s="42"/>
      <c r="H51" s="42"/>
      <c r="I51" s="42"/>
      <c r="J51" s="42"/>
      <c r="K51" s="42"/>
      <c r="L51" s="94" t="s">
        <v>87</v>
      </c>
      <c r="M51" s="94"/>
      <c r="N51" s="94"/>
      <c r="O51" s="43">
        <v>5091</v>
      </c>
    </row>
    <row r="52" spans="1:119">
      <c r="A52" s="95"/>
      <c r="B52" s="96"/>
      <c r="C52" s="96"/>
      <c r="D52" s="96"/>
      <c r="E52" s="96"/>
      <c r="F52" s="96"/>
      <c r="G52" s="96"/>
      <c r="H52" s="96"/>
      <c r="I52" s="96"/>
      <c r="J52" s="96"/>
      <c r="K52" s="96"/>
      <c r="L52" s="96"/>
      <c r="M52" s="96"/>
      <c r="N52" s="96"/>
      <c r="O52" s="97"/>
    </row>
    <row r="53" spans="1:119" ht="15.75" customHeight="1" thickBot="1">
      <c r="A53" s="98" t="s">
        <v>79</v>
      </c>
      <c r="B53" s="99"/>
      <c r="C53" s="99"/>
      <c r="D53" s="99"/>
      <c r="E53" s="99"/>
      <c r="F53" s="99"/>
      <c r="G53" s="99"/>
      <c r="H53" s="99"/>
      <c r="I53" s="99"/>
      <c r="J53" s="99"/>
      <c r="K53" s="99"/>
      <c r="L53" s="99"/>
      <c r="M53" s="99"/>
      <c r="N53" s="99"/>
      <c r="O53" s="100"/>
    </row>
  </sheetData>
  <mergeCells count="10">
    <mergeCell ref="L51:N51"/>
    <mergeCell ref="A52:O52"/>
    <mergeCell ref="A53:O5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C5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1" t="s">
        <v>68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3"/>
      <c r="P1" s="7"/>
      <c r="Q1"/>
    </row>
    <row r="2" spans="1:133" ht="24" thickBot="1">
      <c r="A2" s="104" t="s">
        <v>69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6"/>
      <c r="P2" s="7"/>
      <c r="Q2"/>
    </row>
    <row r="3" spans="1:133" ht="18" customHeight="1">
      <c r="A3" s="107" t="s">
        <v>61</v>
      </c>
      <c r="B3" s="108"/>
      <c r="C3" s="109"/>
      <c r="D3" s="113" t="s">
        <v>39</v>
      </c>
      <c r="E3" s="114"/>
      <c r="F3" s="114"/>
      <c r="G3" s="114"/>
      <c r="H3" s="115"/>
      <c r="I3" s="113" t="s">
        <v>40</v>
      </c>
      <c r="J3" s="115"/>
      <c r="K3" s="113" t="s">
        <v>42</v>
      </c>
      <c r="L3" s="115"/>
      <c r="M3" s="36"/>
      <c r="N3" s="37"/>
      <c r="O3" s="116" t="s">
        <v>66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62</v>
      </c>
      <c r="F4" s="34" t="s">
        <v>63</v>
      </c>
      <c r="G4" s="34" t="s">
        <v>64</v>
      </c>
      <c r="H4" s="34" t="s">
        <v>5</v>
      </c>
      <c r="I4" s="34" t="s">
        <v>6</v>
      </c>
      <c r="J4" s="35" t="s">
        <v>65</v>
      </c>
      <c r="K4" s="35" t="s">
        <v>7</v>
      </c>
      <c r="L4" s="35" t="s">
        <v>8</v>
      </c>
      <c r="M4" s="35" t="s">
        <v>9</v>
      </c>
      <c r="N4" s="35" t="s">
        <v>41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SUM(D6:D14)</f>
        <v>1420398</v>
      </c>
      <c r="E5" s="27">
        <f t="shared" si="0"/>
        <v>333693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161792</v>
      </c>
      <c r="N5" s="28">
        <f>SUM(D5:M5)</f>
        <v>1915883</v>
      </c>
      <c r="O5" s="33">
        <f t="shared" ref="O5:O51" si="1">(N5/O$53)</f>
        <v>375.58968829641248</v>
      </c>
      <c r="P5" s="6"/>
    </row>
    <row r="6" spans="1:133">
      <c r="A6" s="12"/>
      <c r="B6" s="25">
        <v>311</v>
      </c>
      <c r="C6" s="20" t="s">
        <v>2</v>
      </c>
      <c r="D6" s="46">
        <v>1074358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161792</v>
      </c>
      <c r="N6" s="46">
        <f>SUM(D6:M6)</f>
        <v>1236150</v>
      </c>
      <c r="O6" s="47">
        <f t="shared" si="1"/>
        <v>242.33483630660655</v>
      </c>
      <c r="P6" s="9"/>
    </row>
    <row r="7" spans="1:133">
      <c r="A7" s="12"/>
      <c r="B7" s="25">
        <v>312.3</v>
      </c>
      <c r="C7" s="20" t="s">
        <v>10</v>
      </c>
      <c r="D7" s="46">
        <v>16533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16533</v>
      </c>
      <c r="O7" s="47">
        <f t="shared" si="1"/>
        <v>3.2411291903548323</v>
      </c>
      <c r="P7" s="9"/>
    </row>
    <row r="8" spans="1:133">
      <c r="A8" s="12"/>
      <c r="B8" s="25">
        <v>312.41000000000003</v>
      </c>
      <c r="C8" s="20" t="s">
        <v>11</v>
      </c>
      <c r="D8" s="46">
        <v>74336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74336</v>
      </c>
      <c r="O8" s="47">
        <f t="shared" si="1"/>
        <v>14.572828857086845</v>
      </c>
      <c r="P8" s="9"/>
    </row>
    <row r="9" spans="1:133">
      <c r="A9" s="12"/>
      <c r="B9" s="25">
        <v>312.60000000000002</v>
      </c>
      <c r="C9" s="20" t="s">
        <v>12</v>
      </c>
      <c r="D9" s="46">
        <v>0</v>
      </c>
      <c r="E9" s="46">
        <v>333693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333693</v>
      </c>
      <c r="O9" s="47">
        <f t="shared" si="1"/>
        <v>65.417173103313075</v>
      </c>
      <c r="P9" s="9"/>
    </row>
    <row r="10" spans="1:133">
      <c r="A10" s="12"/>
      <c r="B10" s="25">
        <v>314.10000000000002</v>
      </c>
      <c r="C10" s="20" t="s">
        <v>13</v>
      </c>
      <c r="D10" s="46">
        <v>134398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134398</v>
      </c>
      <c r="O10" s="47">
        <f t="shared" si="1"/>
        <v>26.347382866104684</v>
      </c>
      <c r="P10" s="9"/>
    </row>
    <row r="11" spans="1:133">
      <c r="A11" s="12"/>
      <c r="B11" s="25">
        <v>314.39999999999998</v>
      </c>
      <c r="C11" s="20" t="s">
        <v>14</v>
      </c>
      <c r="D11" s="46">
        <v>3101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3101</v>
      </c>
      <c r="O11" s="47">
        <f t="shared" si="1"/>
        <v>0.60792001568319942</v>
      </c>
      <c r="P11" s="9"/>
    </row>
    <row r="12" spans="1:133">
      <c r="A12" s="12"/>
      <c r="B12" s="25">
        <v>314.8</v>
      </c>
      <c r="C12" s="20" t="s">
        <v>70</v>
      </c>
      <c r="D12" s="46">
        <v>8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8</v>
      </c>
      <c r="O12" s="47">
        <f t="shared" si="1"/>
        <v>1.5683199372672025E-3</v>
      </c>
      <c r="P12" s="9"/>
    </row>
    <row r="13" spans="1:133">
      <c r="A13" s="12"/>
      <c r="B13" s="25">
        <v>315</v>
      </c>
      <c r="C13" s="20" t="s">
        <v>15</v>
      </c>
      <c r="D13" s="46">
        <v>108105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108105</v>
      </c>
      <c r="O13" s="47">
        <f t="shared" si="1"/>
        <v>21.192903352283867</v>
      </c>
      <c r="P13" s="9"/>
    </row>
    <row r="14" spans="1:133">
      <c r="A14" s="12"/>
      <c r="B14" s="25">
        <v>316</v>
      </c>
      <c r="C14" s="20" t="s">
        <v>16</v>
      </c>
      <c r="D14" s="46">
        <v>9559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9559</v>
      </c>
      <c r="O14" s="47">
        <f t="shared" si="1"/>
        <v>1.8739462850421487</v>
      </c>
      <c r="P14" s="9"/>
    </row>
    <row r="15" spans="1:133" ht="15.75">
      <c r="A15" s="29" t="s">
        <v>17</v>
      </c>
      <c r="B15" s="30"/>
      <c r="C15" s="31"/>
      <c r="D15" s="32">
        <f t="shared" ref="D15:M15" si="3">SUM(D16:D22)</f>
        <v>387003</v>
      </c>
      <c r="E15" s="32">
        <f t="shared" si="3"/>
        <v>0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-30000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4">
        <f t="shared" ref="N15:N51" si="4">SUM(D15:M15)</f>
        <v>357003</v>
      </c>
      <c r="O15" s="45">
        <f t="shared" si="1"/>
        <v>69.986865320525382</v>
      </c>
      <c r="P15" s="10"/>
    </row>
    <row r="16" spans="1:133">
      <c r="A16" s="12"/>
      <c r="B16" s="25">
        <v>322</v>
      </c>
      <c r="C16" s="20" t="s">
        <v>0</v>
      </c>
      <c r="D16" s="46">
        <v>22095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22095</v>
      </c>
      <c r="O16" s="47">
        <f t="shared" si="1"/>
        <v>4.3315036267398552</v>
      </c>
      <c r="P16" s="9"/>
    </row>
    <row r="17" spans="1:16">
      <c r="A17" s="12"/>
      <c r="B17" s="25">
        <v>323.10000000000002</v>
      </c>
      <c r="C17" s="20" t="s">
        <v>18</v>
      </c>
      <c r="D17" s="46">
        <v>203607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203607</v>
      </c>
      <c r="O17" s="47">
        <f t="shared" si="1"/>
        <v>39.915114683395416</v>
      </c>
      <c r="P17" s="9"/>
    </row>
    <row r="18" spans="1:16">
      <c r="A18" s="12"/>
      <c r="B18" s="25">
        <v>323.39999999999998</v>
      </c>
      <c r="C18" s="20" t="s">
        <v>19</v>
      </c>
      <c r="D18" s="46">
        <v>2959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2959</v>
      </c>
      <c r="O18" s="47">
        <f t="shared" si="1"/>
        <v>0.58008233679670651</v>
      </c>
      <c r="P18" s="9"/>
    </row>
    <row r="19" spans="1:16">
      <c r="A19" s="12"/>
      <c r="B19" s="25">
        <v>323.7</v>
      </c>
      <c r="C19" s="20" t="s">
        <v>20</v>
      </c>
      <c r="D19" s="46">
        <v>15462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15462</v>
      </c>
      <c r="O19" s="47">
        <f t="shared" si="1"/>
        <v>3.0311703587531857</v>
      </c>
      <c r="P19" s="9"/>
    </row>
    <row r="20" spans="1:16">
      <c r="A20" s="12"/>
      <c r="B20" s="25">
        <v>324.20999999999998</v>
      </c>
      <c r="C20" s="20" t="s">
        <v>22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-30000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-30000</v>
      </c>
      <c r="O20" s="47">
        <f t="shared" si="1"/>
        <v>-5.8811997647520098</v>
      </c>
      <c r="P20" s="9"/>
    </row>
    <row r="21" spans="1:16">
      <c r="A21" s="12"/>
      <c r="B21" s="25">
        <v>325.2</v>
      </c>
      <c r="C21" s="20" t="s">
        <v>71</v>
      </c>
      <c r="D21" s="46">
        <v>119037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119037</v>
      </c>
      <c r="O21" s="47">
        <f t="shared" si="1"/>
        <v>23.336012546559498</v>
      </c>
      <c r="P21" s="9"/>
    </row>
    <row r="22" spans="1:16">
      <c r="A22" s="12"/>
      <c r="B22" s="25">
        <v>329</v>
      </c>
      <c r="C22" s="20" t="s">
        <v>25</v>
      </c>
      <c r="D22" s="46">
        <v>23843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23843</v>
      </c>
      <c r="O22" s="47">
        <f t="shared" si="1"/>
        <v>4.6741815330327388</v>
      </c>
      <c r="P22" s="9"/>
    </row>
    <row r="23" spans="1:16" ht="15.75">
      <c r="A23" s="29" t="s">
        <v>27</v>
      </c>
      <c r="B23" s="30"/>
      <c r="C23" s="31"/>
      <c r="D23" s="32">
        <f t="shared" ref="D23:M23" si="5">SUM(D24:D32)</f>
        <v>734766</v>
      </c>
      <c r="E23" s="32">
        <f t="shared" si="5"/>
        <v>0</v>
      </c>
      <c r="F23" s="32">
        <f t="shared" si="5"/>
        <v>0</v>
      </c>
      <c r="G23" s="32">
        <f t="shared" si="5"/>
        <v>0</v>
      </c>
      <c r="H23" s="32">
        <f t="shared" si="5"/>
        <v>0</v>
      </c>
      <c r="I23" s="32">
        <f t="shared" si="5"/>
        <v>0</v>
      </c>
      <c r="J23" s="32">
        <f t="shared" si="5"/>
        <v>0</v>
      </c>
      <c r="K23" s="32">
        <f t="shared" si="5"/>
        <v>0</v>
      </c>
      <c r="L23" s="32">
        <f t="shared" si="5"/>
        <v>0</v>
      </c>
      <c r="M23" s="32">
        <f t="shared" si="5"/>
        <v>0</v>
      </c>
      <c r="N23" s="44">
        <f t="shared" si="4"/>
        <v>734766</v>
      </c>
      <c r="O23" s="45">
        <f t="shared" si="1"/>
        <v>144.04352087825916</v>
      </c>
      <c r="P23" s="10"/>
    </row>
    <row r="24" spans="1:16">
      <c r="A24" s="12"/>
      <c r="B24" s="25">
        <v>331.2</v>
      </c>
      <c r="C24" s="20" t="s">
        <v>26</v>
      </c>
      <c r="D24" s="46">
        <v>221301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221301</v>
      </c>
      <c r="O24" s="47">
        <f t="shared" si="1"/>
        <v>43.383846304646148</v>
      </c>
      <c r="P24" s="9"/>
    </row>
    <row r="25" spans="1:16">
      <c r="A25" s="12"/>
      <c r="B25" s="25">
        <v>331.7</v>
      </c>
      <c r="C25" s="20" t="s">
        <v>72</v>
      </c>
      <c r="D25" s="46">
        <v>19475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19475</v>
      </c>
      <c r="O25" s="47">
        <f t="shared" si="1"/>
        <v>3.8178788472848462</v>
      </c>
      <c r="P25" s="9"/>
    </row>
    <row r="26" spans="1:16">
      <c r="A26" s="12"/>
      <c r="B26" s="25">
        <v>334.2</v>
      </c>
      <c r="C26" s="20" t="s">
        <v>29</v>
      </c>
      <c r="D26" s="46">
        <v>91268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91268</v>
      </c>
      <c r="O26" s="47">
        <f t="shared" si="1"/>
        <v>17.892178004312878</v>
      </c>
      <c r="P26" s="9"/>
    </row>
    <row r="27" spans="1:16">
      <c r="A27" s="12"/>
      <c r="B27" s="25">
        <v>334.5</v>
      </c>
      <c r="C27" s="20" t="s">
        <v>31</v>
      </c>
      <c r="D27" s="46">
        <v>78884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78884</v>
      </c>
      <c r="O27" s="47">
        <f t="shared" si="1"/>
        <v>15.46441874142325</v>
      </c>
      <c r="P27" s="9"/>
    </row>
    <row r="28" spans="1:16">
      <c r="A28" s="12"/>
      <c r="B28" s="25">
        <v>335.12</v>
      </c>
      <c r="C28" s="20" t="s">
        <v>33</v>
      </c>
      <c r="D28" s="46">
        <v>116763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116763</v>
      </c>
      <c r="O28" s="47">
        <f t="shared" si="1"/>
        <v>22.890217604391296</v>
      </c>
      <c r="P28" s="9"/>
    </row>
    <row r="29" spans="1:16">
      <c r="A29" s="12"/>
      <c r="B29" s="25">
        <v>335.14</v>
      </c>
      <c r="C29" s="20" t="s">
        <v>34</v>
      </c>
      <c r="D29" s="46">
        <v>114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114</v>
      </c>
      <c r="O29" s="47">
        <f t="shared" si="1"/>
        <v>2.2348559106057635E-2</v>
      </c>
      <c r="P29" s="9"/>
    </row>
    <row r="30" spans="1:16">
      <c r="A30" s="12"/>
      <c r="B30" s="25">
        <v>335.15</v>
      </c>
      <c r="C30" s="20" t="s">
        <v>35</v>
      </c>
      <c r="D30" s="46">
        <v>294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294</v>
      </c>
      <c r="O30" s="47">
        <f t="shared" si="1"/>
        <v>5.7635757694569689E-2</v>
      </c>
      <c r="P30" s="9"/>
    </row>
    <row r="31" spans="1:16">
      <c r="A31" s="12"/>
      <c r="B31" s="25">
        <v>335.18</v>
      </c>
      <c r="C31" s="20" t="s">
        <v>36</v>
      </c>
      <c r="D31" s="46">
        <v>201814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201814</v>
      </c>
      <c r="O31" s="47">
        <f t="shared" si="1"/>
        <v>39.563614977455401</v>
      </c>
      <c r="P31" s="9"/>
    </row>
    <row r="32" spans="1:16">
      <c r="A32" s="12"/>
      <c r="B32" s="25">
        <v>338</v>
      </c>
      <c r="C32" s="20" t="s">
        <v>38</v>
      </c>
      <c r="D32" s="46">
        <v>4853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4"/>
        <v>4853</v>
      </c>
      <c r="O32" s="47">
        <f t="shared" si="1"/>
        <v>0.95138208194471674</v>
      </c>
      <c r="P32" s="9"/>
    </row>
    <row r="33" spans="1:16" ht="15.75">
      <c r="A33" s="29" t="s">
        <v>43</v>
      </c>
      <c r="B33" s="30"/>
      <c r="C33" s="31"/>
      <c r="D33" s="32">
        <f t="shared" ref="D33:M33" si="6">SUM(D34:D38)</f>
        <v>155169</v>
      </c>
      <c r="E33" s="32">
        <f t="shared" si="6"/>
        <v>0</v>
      </c>
      <c r="F33" s="32">
        <f t="shared" si="6"/>
        <v>0</v>
      </c>
      <c r="G33" s="32">
        <f t="shared" si="6"/>
        <v>0</v>
      </c>
      <c r="H33" s="32">
        <f t="shared" si="6"/>
        <v>0</v>
      </c>
      <c r="I33" s="32">
        <f t="shared" si="6"/>
        <v>1336350</v>
      </c>
      <c r="J33" s="32">
        <f t="shared" si="6"/>
        <v>0</v>
      </c>
      <c r="K33" s="32">
        <f t="shared" si="6"/>
        <v>0</v>
      </c>
      <c r="L33" s="32">
        <f t="shared" si="6"/>
        <v>0</v>
      </c>
      <c r="M33" s="32">
        <f t="shared" si="6"/>
        <v>0</v>
      </c>
      <c r="N33" s="32">
        <f t="shared" si="4"/>
        <v>1491519</v>
      </c>
      <c r="O33" s="45">
        <f t="shared" si="1"/>
        <v>292.39737306410507</v>
      </c>
      <c r="P33" s="10"/>
    </row>
    <row r="34" spans="1:16">
      <c r="A34" s="12"/>
      <c r="B34" s="25">
        <v>341.2</v>
      </c>
      <c r="C34" s="20" t="s">
        <v>73</v>
      </c>
      <c r="D34" s="46">
        <v>22246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4"/>
        <v>22246</v>
      </c>
      <c r="O34" s="47">
        <f t="shared" si="1"/>
        <v>4.3611056655557734</v>
      </c>
      <c r="P34" s="9"/>
    </row>
    <row r="35" spans="1:16">
      <c r="A35" s="12"/>
      <c r="B35" s="25">
        <v>341.3</v>
      </c>
      <c r="C35" s="20" t="s">
        <v>47</v>
      </c>
      <c r="D35" s="46">
        <v>256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4"/>
        <v>256</v>
      </c>
      <c r="O35" s="47">
        <f t="shared" si="1"/>
        <v>5.0186237992550481E-2</v>
      </c>
      <c r="P35" s="9"/>
    </row>
    <row r="36" spans="1:16">
      <c r="A36" s="12"/>
      <c r="B36" s="25">
        <v>342.2</v>
      </c>
      <c r="C36" s="20" t="s">
        <v>48</v>
      </c>
      <c r="D36" s="46">
        <v>104517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4"/>
        <v>104517</v>
      </c>
      <c r="O36" s="47">
        <f t="shared" si="1"/>
        <v>20.489511860419526</v>
      </c>
      <c r="P36" s="9"/>
    </row>
    <row r="37" spans="1:16">
      <c r="A37" s="12"/>
      <c r="B37" s="25">
        <v>343.3</v>
      </c>
      <c r="C37" s="20" t="s">
        <v>49</v>
      </c>
      <c r="D37" s="46">
        <v>3695</v>
      </c>
      <c r="E37" s="46">
        <v>0</v>
      </c>
      <c r="F37" s="46">
        <v>0</v>
      </c>
      <c r="G37" s="46">
        <v>0</v>
      </c>
      <c r="H37" s="46">
        <v>0</v>
      </c>
      <c r="I37" s="46">
        <v>1336350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4"/>
        <v>1340045</v>
      </c>
      <c r="O37" s="47">
        <f t="shared" si="1"/>
        <v>262.70241129190356</v>
      </c>
      <c r="P37" s="9"/>
    </row>
    <row r="38" spans="1:16">
      <c r="A38" s="12"/>
      <c r="B38" s="25">
        <v>343.9</v>
      </c>
      <c r="C38" s="20" t="s">
        <v>52</v>
      </c>
      <c r="D38" s="46">
        <v>24455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4"/>
        <v>24455</v>
      </c>
      <c r="O38" s="47">
        <f t="shared" si="1"/>
        <v>4.7941580082336799</v>
      </c>
      <c r="P38" s="9"/>
    </row>
    <row r="39" spans="1:16" ht="15.75">
      <c r="A39" s="29" t="s">
        <v>44</v>
      </c>
      <c r="B39" s="30"/>
      <c r="C39" s="31"/>
      <c r="D39" s="32">
        <f t="shared" ref="D39:M39" si="7">SUM(D40:D41)</f>
        <v>51457</v>
      </c>
      <c r="E39" s="32">
        <f t="shared" si="7"/>
        <v>22693</v>
      </c>
      <c r="F39" s="32">
        <f t="shared" si="7"/>
        <v>0</v>
      </c>
      <c r="G39" s="32">
        <f t="shared" si="7"/>
        <v>0</v>
      </c>
      <c r="H39" s="32">
        <f t="shared" si="7"/>
        <v>0</v>
      </c>
      <c r="I39" s="32">
        <f t="shared" si="7"/>
        <v>0</v>
      </c>
      <c r="J39" s="32">
        <f t="shared" si="7"/>
        <v>0</v>
      </c>
      <c r="K39" s="32">
        <f t="shared" si="7"/>
        <v>0</v>
      </c>
      <c r="L39" s="32">
        <f t="shared" si="7"/>
        <v>0</v>
      </c>
      <c r="M39" s="32">
        <f t="shared" si="7"/>
        <v>0</v>
      </c>
      <c r="N39" s="32">
        <f t="shared" si="4"/>
        <v>74150</v>
      </c>
      <c r="O39" s="45">
        <f t="shared" si="1"/>
        <v>14.536365418545383</v>
      </c>
      <c r="P39" s="10"/>
    </row>
    <row r="40" spans="1:16">
      <c r="A40" s="13"/>
      <c r="B40" s="39">
        <v>351.9</v>
      </c>
      <c r="C40" s="21" t="s">
        <v>56</v>
      </c>
      <c r="D40" s="46">
        <v>45413</v>
      </c>
      <c r="E40" s="46">
        <v>22693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4"/>
        <v>68106</v>
      </c>
      <c r="O40" s="47">
        <f t="shared" si="1"/>
        <v>13.351499705940011</v>
      </c>
      <c r="P40" s="9"/>
    </row>
    <row r="41" spans="1:16">
      <c r="A41" s="13"/>
      <c r="B41" s="39">
        <v>354</v>
      </c>
      <c r="C41" s="21" t="s">
        <v>74</v>
      </c>
      <c r="D41" s="46">
        <v>6044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4"/>
        <v>6044</v>
      </c>
      <c r="O41" s="47">
        <f t="shared" si="1"/>
        <v>1.1848657126053714</v>
      </c>
      <c r="P41" s="9"/>
    </row>
    <row r="42" spans="1:16" ht="15.75">
      <c r="A42" s="29" t="s">
        <v>3</v>
      </c>
      <c r="B42" s="30"/>
      <c r="C42" s="31"/>
      <c r="D42" s="32">
        <f t="shared" ref="D42:M42" si="8">SUM(D43:D46)</f>
        <v>56804</v>
      </c>
      <c r="E42" s="32">
        <f t="shared" si="8"/>
        <v>654</v>
      </c>
      <c r="F42" s="32">
        <f t="shared" si="8"/>
        <v>0</v>
      </c>
      <c r="G42" s="32">
        <f t="shared" si="8"/>
        <v>0</v>
      </c>
      <c r="H42" s="32">
        <f t="shared" si="8"/>
        <v>0</v>
      </c>
      <c r="I42" s="32">
        <f t="shared" si="8"/>
        <v>1723</v>
      </c>
      <c r="J42" s="32">
        <f t="shared" si="8"/>
        <v>0</v>
      </c>
      <c r="K42" s="32">
        <f t="shared" si="8"/>
        <v>0</v>
      </c>
      <c r="L42" s="32">
        <f t="shared" si="8"/>
        <v>0</v>
      </c>
      <c r="M42" s="32">
        <f t="shared" si="8"/>
        <v>57</v>
      </c>
      <c r="N42" s="32">
        <f t="shared" si="4"/>
        <v>59238</v>
      </c>
      <c r="O42" s="45">
        <f t="shared" si="1"/>
        <v>11.613017055479318</v>
      </c>
      <c r="P42" s="10"/>
    </row>
    <row r="43" spans="1:16">
      <c r="A43" s="12"/>
      <c r="B43" s="25">
        <v>361.1</v>
      </c>
      <c r="C43" s="20" t="s">
        <v>57</v>
      </c>
      <c r="D43" s="46">
        <v>16498</v>
      </c>
      <c r="E43" s="46">
        <v>654</v>
      </c>
      <c r="F43" s="46">
        <v>0</v>
      </c>
      <c r="G43" s="46">
        <v>0</v>
      </c>
      <c r="H43" s="46">
        <v>0</v>
      </c>
      <c r="I43" s="46">
        <v>106</v>
      </c>
      <c r="J43" s="46">
        <v>0</v>
      </c>
      <c r="K43" s="46">
        <v>0</v>
      </c>
      <c r="L43" s="46">
        <v>0</v>
      </c>
      <c r="M43" s="46">
        <v>57</v>
      </c>
      <c r="N43" s="46">
        <f t="shared" si="4"/>
        <v>17315</v>
      </c>
      <c r="O43" s="47">
        <f t="shared" si="1"/>
        <v>3.3944324642227013</v>
      </c>
      <c r="P43" s="9"/>
    </row>
    <row r="44" spans="1:16">
      <c r="A44" s="12"/>
      <c r="B44" s="25">
        <v>362</v>
      </c>
      <c r="C44" s="20" t="s">
        <v>58</v>
      </c>
      <c r="D44" s="46">
        <v>20745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4"/>
        <v>20745</v>
      </c>
      <c r="O44" s="47">
        <f t="shared" si="1"/>
        <v>4.0668496373260146</v>
      </c>
      <c r="P44" s="9"/>
    </row>
    <row r="45" spans="1:16">
      <c r="A45" s="12"/>
      <c r="B45" s="25">
        <v>366</v>
      </c>
      <c r="C45" s="20" t="s">
        <v>75</v>
      </c>
      <c r="D45" s="46">
        <v>1000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4"/>
        <v>1000</v>
      </c>
      <c r="O45" s="47">
        <f t="shared" si="1"/>
        <v>0.19603999215840032</v>
      </c>
      <c r="P45" s="9"/>
    </row>
    <row r="46" spans="1:16">
      <c r="A46" s="12"/>
      <c r="B46" s="25">
        <v>369.9</v>
      </c>
      <c r="C46" s="20" t="s">
        <v>59</v>
      </c>
      <c r="D46" s="46">
        <v>18561</v>
      </c>
      <c r="E46" s="46">
        <v>0</v>
      </c>
      <c r="F46" s="46">
        <v>0</v>
      </c>
      <c r="G46" s="46">
        <v>0</v>
      </c>
      <c r="H46" s="46">
        <v>0</v>
      </c>
      <c r="I46" s="46">
        <v>1617</v>
      </c>
      <c r="J46" s="46">
        <v>0</v>
      </c>
      <c r="K46" s="46">
        <v>0</v>
      </c>
      <c r="L46" s="46">
        <v>0</v>
      </c>
      <c r="M46" s="46">
        <v>0</v>
      </c>
      <c r="N46" s="46">
        <f t="shared" si="4"/>
        <v>20178</v>
      </c>
      <c r="O46" s="47">
        <f t="shared" si="1"/>
        <v>3.9556949617722017</v>
      </c>
      <c r="P46" s="9"/>
    </row>
    <row r="47" spans="1:16" ht="15.75">
      <c r="A47" s="29" t="s">
        <v>45</v>
      </c>
      <c r="B47" s="30"/>
      <c r="C47" s="31"/>
      <c r="D47" s="32">
        <f t="shared" ref="D47:M47" si="9">SUM(D48:D50)</f>
        <v>221800</v>
      </c>
      <c r="E47" s="32">
        <f t="shared" si="9"/>
        <v>0</v>
      </c>
      <c r="F47" s="32">
        <f t="shared" si="9"/>
        <v>0</v>
      </c>
      <c r="G47" s="32">
        <f t="shared" si="9"/>
        <v>0</v>
      </c>
      <c r="H47" s="32">
        <f t="shared" si="9"/>
        <v>0</v>
      </c>
      <c r="I47" s="32">
        <f t="shared" si="9"/>
        <v>703650</v>
      </c>
      <c r="J47" s="32">
        <f t="shared" si="9"/>
        <v>0</v>
      </c>
      <c r="K47" s="32">
        <f t="shared" si="9"/>
        <v>0</v>
      </c>
      <c r="L47" s="32">
        <f t="shared" si="9"/>
        <v>0</v>
      </c>
      <c r="M47" s="32">
        <f t="shared" si="9"/>
        <v>0</v>
      </c>
      <c r="N47" s="32">
        <f t="shared" si="4"/>
        <v>925450</v>
      </c>
      <c r="O47" s="45">
        <f t="shared" si="1"/>
        <v>181.42521074299157</v>
      </c>
      <c r="P47" s="9"/>
    </row>
    <row r="48" spans="1:16">
      <c r="A48" s="12"/>
      <c r="B48" s="25">
        <v>381</v>
      </c>
      <c r="C48" s="20" t="s">
        <v>60</v>
      </c>
      <c r="D48" s="46">
        <v>6800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4"/>
        <v>6800</v>
      </c>
      <c r="O48" s="47">
        <f t="shared" si="1"/>
        <v>1.3330719466771221</v>
      </c>
      <c r="P48" s="9"/>
    </row>
    <row r="49" spans="1:119">
      <c r="A49" s="12"/>
      <c r="B49" s="25">
        <v>382</v>
      </c>
      <c r="C49" s="20" t="s">
        <v>76</v>
      </c>
      <c r="D49" s="46">
        <v>215000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4"/>
        <v>215000</v>
      </c>
      <c r="O49" s="47">
        <f t="shared" si="1"/>
        <v>42.148598314056066</v>
      </c>
      <c r="P49" s="9"/>
    </row>
    <row r="50" spans="1:119" ht="15.75" thickBot="1">
      <c r="A50" s="12"/>
      <c r="B50" s="25">
        <v>389.8</v>
      </c>
      <c r="C50" s="20" t="s">
        <v>77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703650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4"/>
        <v>703650</v>
      </c>
      <c r="O50" s="47">
        <f t="shared" si="1"/>
        <v>137.94354048225838</v>
      </c>
      <c r="P50" s="9"/>
    </row>
    <row r="51" spans="1:119" ht="16.5" thickBot="1">
      <c r="A51" s="14" t="s">
        <v>54</v>
      </c>
      <c r="B51" s="23"/>
      <c r="C51" s="22"/>
      <c r="D51" s="15">
        <f t="shared" ref="D51:M51" si="10">SUM(D5,D15,D23,D33,D39,D42,D47)</f>
        <v>3027397</v>
      </c>
      <c r="E51" s="15">
        <f t="shared" si="10"/>
        <v>357040</v>
      </c>
      <c r="F51" s="15">
        <f t="shared" si="10"/>
        <v>0</v>
      </c>
      <c r="G51" s="15">
        <f t="shared" si="10"/>
        <v>0</v>
      </c>
      <c r="H51" s="15">
        <f t="shared" si="10"/>
        <v>0</v>
      </c>
      <c r="I51" s="15">
        <f t="shared" si="10"/>
        <v>2011723</v>
      </c>
      <c r="J51" s="15">
        <f t="shared" si="10"/>
        <v>0</v>
      </c>
      <c r="K51" s="15">
        <f t="shared" si="10"/>
        <v>0</v>
      </c>
      <c r="L51" s="15">
        <f t="shared" si="10"/>
        <v>0</v>
      </c>
      <c r="M51" s="15">
        <f t="shared" si="10"/>
        <v>161849</v>
      </c>
      <c r="N51" s="15">
        <f t="shared" si="4"/>
        <v>5558009</v>
      </c>
      <c r="O51" s="38">
        <f t="shared" si="1"/>
        <v>1089.5920407763183</v>
      </c>
      <c r="P51" s="6"/>
      <c r="Q51" s="2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</row>
    <row r="52" spans="1:119">
      <c r="A52" s="16"/>
      <c r="B52" s="18"/>
      <c r="C52" s="18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9"/>
    </row>
    <row r="53" spans="1:119">
      <c r="A53" s="40"/>
      <c r="B53" s="41"/>
      <c r="C53" s="41"/>
      <c r="D53" s="42"/>
      <c r="E53" s="42"/>
      <c r="F53" s="42"/>
      <c r="G53" s="42"/>
      <c r="H53" s="42"/>
      <c r="I53" s="42"/>
      <c r="J53" s="42"/>
      <c r="K53" s="42"/>
      <c r="L53" s="94" t="s">
        <v>78</v>
      </c>
      <c r="M53" s="94"/>
      <c r="N53" s="94"/>
      <c r="O53" s="43">
        <v>5101</v>
      </c>
    </row>
    <row r="54" spans="1:119">
      <c r="A54" s="95"/>
      <c r="B54" s="96"/>
      <c r="C54" s="96"/>
      <c r="D54" s="96"/>
      <c r="E54" s="96"/>
      <c r="F54" s="96"/>
      <c r="G54" s="96"/>
      <c r="H54" s="96"/>
      <c r="I54" s="96"/>
      <c r="J54" s="96"/>
      <c r="K54" s="96"/>
      <c r="L54" s="96"/>
      <c r="M54" s="96"/>
      <c r="N54" s="96"/>
      <c r="O54" s="97"/>
    </row>
    <row r="55" spans="1:119" ht="15.75" thickBot="1">
      <c r="A55" s="98" t="s">
        <v>79</v>
      </c>
      <c r="B55" s="99"/>
      <c r="C55" s="99"/>
      <c r="D55" s="99"/>
      <c r="E55" s="99"/>
      <c r="F55" s="99"/>
      <c r="G55" s="99"/>
      <c r="H55" s="99"/>
      <c r="I55" s="99"/>
      <c r="J55" s="99"/>
      <c r="K55" s="99"/>
      <c r="L55" s="99"/>
      <c r="M55" s="99"/>
      <c r="N55" s="99"/>
      <c r="O55" s="100"/>
    </row>
  </sheetData>
  <mergeCells count="10">
    <mergeCell ref="A55:O55"/>
    <mergeCell ref="L53:N53"/>
    <mergeCell ref="A54:O5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C58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1" t="s">
        <v>68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3"/>
      <c r="P1" s="7"/>
      <c r="Q1"/>
    </row>
    <row r="2" spans="1:133" ht="24" thickBot="1">
      <c r="A2" s="104" t="s">
        <v>55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6"/>
      <c r="P2" s="7"/>
      <c r="Q2"/>
    </row>
    <row r="3" spans="1:133" ht="18" customHeight="1">
      <c r="A3" s="107" t="s">
        <v>61</v>
      </c>
      <c r="B3" s="108"/>
      <c r="C3" s="109"/>
      <c r="D3" s="113" t="s">
        <v>39</v>
      </c>
      <c r="E3" s="114"/>
      <c r="F3" s="114"/>
      <c r="G3" s="114"/>
      <c r="H3" s="115"/>
      <c r="I3" s="113" t="s">
        <v>40</v>
      </c>
      <c r="J3" s="115"/>
      <c r="K3" s="113" t="s">
        <v>42</v>
      </c>
      <c r="L3" s="115"/>
      <c r="M3" s="36"/>
      <c r="N3" s="37"/>
      <c r="O3" s="116" t="s">
        <v>66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62</v>
      </c>
      <c r="F4" s="34" t="s">
        <v>63</v>
      </c>
      <c r="G4" s="34" t="s">
        <v>64</v>
      </c>
      <c r="H4" s="34" t="s">
        <v>5</v>
      </c>
      <c r="I4" s="34" t="s">
        <v>6</v>
      </c>
      <c r="J4" s="35" t="s">
        <v>65</v>
      </c>
      <c r="K4" s="35" t="s">
        <v>7</v>
      </c>
      <c r="L4" s="35" t="s">
        <v>8</v>
      </c>
      <c r="M4" s="35" t="s">
        <v>9</v>
      </c>
      <c r="N4" s="35" t="s">
        <v>41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SUM(D6:D13)</f>
        <v>1345246</v>
      </c>
      <c r="E5" s="27">
        <f t="shared" si="0"/>
        <v>344061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102760</v>
      </c>
      <c r="N5" s="28">
        <f>SUM(D5:M5)</f>
        <v>1792067</v>
      </c>
      <c r="O5" s="33">
        <f t="shared" ref="O5:O36" si="1">(N5/O$56)</f>
        <v>400.37243074173369</v>
      </c>
      <c r="P5" s="6"/>
    </row>
    <row r="6" spans="1:133">
      <c r="A6" s="12"/>
      <c r="B6" s="25">
        <v>311</v>
      </c>
      <c r="C6" s="20" t="s">
        <v>2</v>
      </c>
      <c r="D6" s="46">
        <v>994873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102760</v>
      </c>
      <c r="N6" s="46">
        <f>SUM(D6:M6)</f>
        <v>1097633</v>
      </c>
      <c r="O6" s="47">
        <f t="shared" si="1"/>
        <v>245.22631814119751</v>
      </c>
      <c r="P6" s="9"/>
    </row>
    <row r="7" spans="1:133">
      <c r="A7" s="12"/>
      <c r="B7" s="25">
        <v>312.3</v>
      </c>
      <c r="C7" s="20" t="s">
        <v>10</v>
      </c>
      <c r="D7" s="46">
        <v>16183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16183</v>
      </c>
      <c r="O7" s="47">
        <f t="shared" si="1"/>
        <v>3.6155049151027705</v>
      </c>
      <c r="P7" s="9"/>
    </row>
    <row r="8" spans="1:133">
      <c r="A8" s="12"/>
      <c r="B8" s="25">
        <v>312.41000000000003</v>
      </c>
      <c r="C8" s="20" t="s">
        <v>11</v>
      </c>
      <c r="D8" s="46">
        <v>75924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75924</v>
      </c>
      <c r="O8" s="47">
        <f t="shared" si="1"/>
        <v>16.962466487935657</v>
      </c>
      <c r="P8" s="9"/>
    </row>
    <row r="9" spans="1:133">
      <c r="A9" s="12"/>
      <c r="B9" s="25">
        <v>312.60000000000002</v>
      </c>
      <c r="C9" s="20" t="s">
        <v>12</v>
      </c>
      <c r="D9" s="46">
        <v>0</v>
      </c>
      <c r="E9" s="46">
        <v>344061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344061</v>
      </c>
      <c r="O9" s="47">
        <f t="shared" si="1"/>
        <v>76.867962466487938</v>
      </c>
      <c r="P9" s="9"/>
    </row>
    <row r="10" spans="1:133">
      <c r="A10" s="12"/>
      <c r="B10" s="25">
        <v>314.10000000000002</v>
      </c>
      <c r="C10" s="20" t="s">
        <v>13</v>
      </c>
      <c r="D10" s="46">
        <v>118656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118656</v>
      </c>
      <c r="O10" s="47">
        <f t="shared" si="1"/>
        <v>26.509383378016086</v>
      </c>
      <c r="P10" s="9"/>
    </row>
    <row r="11" spans="1:133">
      <c r="A11" s="12"/>
      <c r="B11" s="25">
        <v>314.39999999999998</v>
      </c>
      <c r="C11" s="20" t="s">
        <v>14</v>
      </c>
      <c r="D11" s="46">
        <v>3090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3090</v>
      </c>
      <c r="O11" s="47">
        <f t="shared" si="1"/>
        <v>0.69034852546916892</v>
      </c>
      <c r="P11" s="9"/>
    </row>
    <row r="12" spans="1:133">
      <c r="A12" s="12"/>
      <c r="B12" s="25">
        <v>315</v>
      </c>
      <c r="C12" s="20" t="s">
        <v>15</v>
      </c>
      <c r="D12" s="46">
        <v>128566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128566</v>
      </c>
      <c r="O12" s="47">
        <f t="shared" si="1"/>
        <v>28.723413762287755</v>
      </c>
      <c r="P12" s="9"/>
    </row>
    <row r="13" spans="1:133">
      <c r="A13" s="12"/>
      <c r="B13" s="25">
        <v>316</v>
      </c>
      <c r="C13" s="20" t="s">
        <v>16</v>
      </c>
      <c r="D13" s="46">
        <v>7954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7954</v>
      </c>
      <c r="O13" s="47">
        <f t="shared" si="1"/>
        <v>1.7770330652368187</v>
      </c>
      <c r="P13" s="9"/>
    </row>
    <row r="14" spans="1:133" ht="15.75">
      <c r="A14" s="29" t="s">
        <v>17</v>
      </c>
      <c r="B14" s="30"/>
      <c r="C14" s="31"/>
      <c r="D14" s="32">
        <f t="shared" ref="D14:M14" si="3">SUM(D15:D23)</f>
        <v>259170</v>
      </c>
      <c r="E14" s="32">
        <f t="shared" si="3"/>
        <v>3840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7041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>SUM(D14:M14)</f>
        <v>270051</v>
      </c>
      <c r="O14" s="45">
        <f t="shared" si="1"/>
        <v>60.333109919571044</v>
      </c>
      <c r="P14" s="10"/>
    </row>
    <row r="15" spans="1:133">
      <c r="A15" s="12"/>
      <c r="B15" s="25">
        <v>322</v>
      </c>
      <c r="C15" s="20" t="s">
        <v>0</v>
      </c>
      <c r="D15" s="46">
        <v>42796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>SUM(D15:M15)</f>
        <v>42796</v>
      </c>
      <c r="O15" s="47">
        <f t="shared" si="1"/>
        <v>9.5612153708668455</v>
      </c>
      <c r="P15" s="9"/>
    </row>
    <row r="16" spans="1:133">
      <c r="A16" s="12"/>
      <c r="B16" s="25">
        <v>323.10000000000002</v>
      </c>
      <c r="C16" s="20" t="s">
        <v>18</v>
      </c>
      <c r="D16" s="46">
        <v>189378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ref="N16:N23" si="4">SUM(D16:M16)</f>
        <v>189378</v>
      </c>
      <c r="O16" s="47">
        <f t="shared" si="1"/>
        <v>42.309651474530831</v>
      </c>
      <c r="P16" s="9"/>
    </row>
    <row r="17" spans="1:16">
      <c r="A17" s="12"/>
      <c r="B17" s="25">
        <v>323.39999999999998</v>
      </c>
      <c r="C17" s="20" t="s">
        <v>19</v>
      </c>
      <c r="D17" s="46">
        <v>4114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4114</v>
      </c>
      <c r="O17" s="47">
        <f t="shared" si="1"/>
        <v>0.91912421805183198</v>
      </c>
      <c r="P17" s="9"/>
    </row>
    <row r="18" spans="1:16">
      <c r="A18" s="12"/>
      <c r="B18" s="25">
        <v>323.7</v>
      </c>
      <c r="C18" s="20" t="s">
        <v>20</v>
      </c>
      <c r="D18" s="46">
        <v>15232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15232</v>
      </c>
      <c r="O18" s="47">
        <f t="shared" si="1"/>
        <v>3.4030384271671137</v>
      </c>
      <c r="P18" s="9"/>
    </row>
    <row r="19" spans="1:16">
      <c r="A19" s="12"/>
      <c r="B19" s="25">
        <v>324.07</v>
      </c>
      <c r="C19" s="20" t="s">
        <v>24</v>
      </c>
      <c r="D19" s="46">
        <v>0</v>
      </c>
      <c r="E19" s="46">
        <v>1143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>SUM(D19:M19)</f>
        <v>1143</v>
      </c>
      <c r="O19" s="47">
        <f t="shared" si="1"/>
        <v>0.25536193029490617</v>
      </c>
      <c r="P19" s="9"/>
    </row>
    <row r="20" spans="1:16">
      <c r="A20" s="12"/>
      <c r="B20" s="25">
        <v>324.11</v>
      </c>
      <c r="C20" s="20" t="s">
        <v>21</v>
      </c>
      <c r="D20" s="46">
        <v>0</v>
      </c>
      <c r="E20" s="46">
        <v>1697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1697</v>
      </c>
      <c r="O20" s="47">
        <f t="shared" si="1"/>
        <v>0.3791331546023235</v>
      </c>
      <c r="P20" s="9"/>
    </row>
    <row r="21" spans="1:16">
      <c r="A21" s="12"/>
      <c r="B21" s="25">
        <v>324.20999999999998</v>
      </c>
      <c r="C21" s="20" t="s">
        <v>22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7041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7041</v>
      </c>
      <c r="O21" s="47">
        <f t="shared" si="1"/>
        <v>1.5730563002680966</v>
      </c>
      <c r="P21" s="9"/>
    </row>
    <row r="22" spans="1:16">
      <c r="A22" s="12"/>
      <c r="B22" s="25">
        <v>324.31</v>
      </c>
      <c r="C22" s="20" t="s">
        <v>23</v>
      </c>
      <c r="D22" s="46">
        <v>0</v>
      </c>
      <c r="E22" s="46">
        <v>1000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1000</v>
      </c>
      <c r="O22" s="47">
        <f t="shared" si="1"/>
        <v>0.22341376228775692</v>
      </c>
      <c r="P22" s="9"/>
    </row>
    <row r="23" spans="1:16">
      <c r="A23" s="12"/>
      <c r="B23" s="25">
        <v>329</v>
      </c>
      <c r="C23" s="20" t="s">
        <v>25</v>
      </c>
      <c r="D23" s="46">
        <v>7650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7650</v>
      </c>
      <c r="O23" s="47">
        <f t="shared" si="1"/>
        <v>1.7091152815013404</v>
      </c>
      <c r="P23" s="9"/>
    </row>
    <row r="24" spans="1:16" ht="15.75">
      <c r="A24" s="29" t="s">
        <v>27</v>
      </c>
      <c r="B24" s="30"/>
      <c r="C24" s="31"/>
      <c r="D24" s="32">
        <f t="shared" ref="D24:M24" si="5">SUM(D25:D37)</f>
        <v>1160498</v>
      </c>
      <c r="E24" s="32">
        <f t="shared" si="5"/>
        <v>0</v>
      </c>
      <c r="F24" s="32">
        <f t="shared" si="5"/>
        <v>0</v>
      </c>
      <c r="G24" s="32">
        <f t="shared" si="5"/>
        <v>0</v>
      </c>
      <c r="H24" s="32">
        <f t="shared" si="5"/>
        <v>0</v>
      </c>
      <c r="I24" s="32">
        <f t="shared" si="5"/>
        <v>0</v>
      </c>
      <c r="J24" s="32">
        <f t="shared" si="5"/>
        <v>0</v>
      </c>
      <c r="K24" s="32">
        <f t="shared" si="5"/>
        <v>0</v>
      </c>
      <c r="L24" s="32">
        <f t="shared" si="5"/>
        <v>0</v>
      </c>
      <c r="M24" s="32">
        <f t="shared" si="5"/>
        <v>90673</v>
      </c>
      <c r="N24" s="44">
        <f>SUM(D24:M24)</f>
        <v>1251171</v>
      </c>
      <c r="O24" s="45">
        <f t="shared" si="1"/>
        <v>279.5288203753351</v>
      </c>
      <c r="P24" s="10"/>
    </row>
    <row r="25" spans="1:16">
      <c r="A25" s="12"/>
      <c r="B25" s="25">
        <v>331.2</v>
      </c>
      <c r="C25" s="20" t="s">
        <v>26</v>
      </c>
      <c r="D25" s="46">
        <v>200995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ref="N25:N35" si="6">SUM(D25:M25)</f>
        <v>200995</v>
      </c>
      <c r="O25" s="47">
        <f t="shared" si="1"/>
        <v>44.905049151027704</v>
      </c>
      <c r="P25" s="9"/>
    </row>
    <row r="26" spans="1:16">
      <c r="A26" s="12"/>
      <c r="B26" s="25">
        <v>331.39</v>
      </c>
      <c r="C26" s="20" t="s">
        <v>30</v>
      </c>
      <c r="D26" s="46">
        <v>22715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22715</v>
      </c>
      <c r="O26" s="47">
        <f t="shared" si="1"/>
        <v>5.0748436103663987</v>
      </c>
      <c r="P26" s="9"/>
    </row>
    <row r="27" spans="1:16">
      <c r="A27" s="12"/>
      <c r="B27" s="25">
        <v>331.5</v>
      </c>
      <c r="C27" s="20" t="s">
        <v>28</v>
      </c>
      <c r="D27" s="46">
        <v>48283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48283</v>
      </c>
      <c r="O27" s="47">
        <f t="shared" si="1"/>
        <v>10.787086684539767</v>
      </c>
      <c r="P27" s="9"/>
    </row>
    <row r="28" spans="1:16">
      <c r="A28" s="12"/>
      <c r="B28" s="25">
        <v>334.2</v>
      </c>
      <c r="C28" s="20" t="s">
        <v>29</v>
      </c>
      <c r="D28" s="46">
        <v>6000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6000</v>
      </c>
      <c r="O28" s="47">
        <f t="shared" si="1"/>
        <v>1.3404825737265416</v>
      </c>
      <c r="P28" s="9"/>
    </row>
    <row r="29" spans="1:16">
      <c r="A29" s="12"/>
      <c r="B29" s="25">
        <v>334.5</v>
      </c>
      <c r="C29" s="20" t="s">
        <v>31</v>
      </c>
      <c r="D29" s="46">
        <v>544014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544014</v>
      </c>
      <c r="O29" s="47">
        <f t="shared" si="1"/>
        <v>121.54021447721179</v>
      </c>
      <c r="P29" s="9"/>
    </row>
    <row r="30" spans="1:16">
      <c r="A30" s="12"/>
      <c r="B30" s="25">
        <v>334.9</v>
      </c>
      <c r="C30" s="20" t="s">
        <v>32</v>
      </c>
      <c r="D30" s="46">
        <v>720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720</v>
      </c>
      <c r="O30" s="47">
        <f t="shared" si="1"/>
        <v>0.16085790884718498</v>
      </c>
      <c r="P30" s="9"/>
    </row>
    <row r="31" spans="1:16">
      <c r="A31" s="12"/>
      <c r="B31" s="25">
        <v>335.12</v>
      </c>
      <c r="C31" s="20" t="s">
        <v>33</v>
      </c>
      <c r="D31" s="46">
        <v>108535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108535</v>
      </c>
      <c r="O31" s="47">
        <f t="shared" si="1"/>
        <v>24.248212689901699</v>
      </c>
      <c r="P31" s="9"/>
    </row>
    <row r="32" spans="1:16">
      <c r="A32" s="12"/>
      <c r="B32" s="25">
        <v>335.14</v>
      </c>
      <c r="C32" s="20" t="s">
        <v>34</v>
      </c>
      <c r="D32" s="46">
        <v>182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182</v>
      </c>
      <c r="O32" s="47">
        <f t="shared" si="1"/>
        <v>4.0661304736371758E-2</v>
      </c>
      <c r="P32" s="9"/>
    </row>
    <row r="33" spans="1:16">
      <c r="A33" s="12"/>
      <c r="B33" s="25">
        <v>335.15</v>
      </c>
      <c r="C33" s="20" t="s">
        <v>35</v>
      </c>
      <c r="D33" s="46">
        <v>469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469</v>
      </c>
      <c r="O33" s="47">
        <f t="shared" si="1"/>
        <v>0.10478105451295799</v>
      </c>
      <c r="P33" s="9"/>
    </row>
    <row r="34" spans="1:16">
      <c r="A34" s="12"/>
      <c r="B34" s="25">
        <v>335.18</v>
      </c>
      <c r="C34" s="20" t="s">
        <v>36</v>
      </c>
      <c r="D34" s="46">
        <v>201869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201869</v>
      </c>
      <c r="O34" s="47">
        <f t="shared" si="1"/>
        <v>45.100312779267206</v>
      </c>
      <c r="P34" s="9"/>
    </row>
    <row r="35" spans="1:16">
      <c r="A35" s="12"/>
      <c r="B35" s="25">
        <v>335.19</v>
      </c>
      <c r="C35" s="20" t="s">
        <v>46</v>
      </c>
      <c r="D35" s="46">
        <v>13364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13364</v>
      </c>
      <c r="O35" s="47">
        <f t="shared" si="1"/>
        <v>2.9857015192135834</v>
      </c>
      <c r="P35" s="9"/>
    </row>
    <row r="36" spans="1:16">
      <c r="A36" s="12"/>
      <c r="B36" s="25">
        <v>337.5</v>
      </c>
      <c r="C36" s="20" t="s">
        <v>37</v>
      </c>
      <c r="D36" s="46">
        <v>6793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>SUM(D36:M36)</f>
        <v>6793</v>
      </c>
      <c r="O36" s="47">
        <f t="shared" si="1"/>
        <v>1.5176496872207328</v>
      </c>
      <c r="P36" s="9"/>
    </row>
    <row r="37" spans="1:16">
      <c r="A37" s="12"/>
      <c r="B37" s="25">
        <v>338</v>
      </c>
      <c r="C37" s="20" t="s">
        <v>38</v>
      </c>
      <c r="D37" s="46">
        <v>6559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90673</v>
      </c>
      <c r="N37" s="46">
        <f>SUM(D37:M37)</f>
        <v>97232</v>
      </c>
      <c r="O37" s="47">
        <f t="shared" ref="O37:O54" si="7">(N37/O$56)</f>
        <v>21.722966934763182</v>
      </c>
      <c r="P37" s="9"/>
    </row>
    <row r="38" spans="1:16" ht="15.75">
      <c r="A38" s="29" t="s">
        <v>43</v>
      </c>
      <c r="B38" s="30"/>
      <c r="C38" s="31"/>
      <c r="D38" s="32">
        <f t="shared" ref="D38:M38" si="8">SUM(D39:D45)</f>
        <v>150468</v>
      </c>
      <c r="E38" s="32">
        <f t="shared" si="8"/>
        <v>0</v>
      </c>
      <c r="F38" s="32">
        <f t="shared" si="8"/>
        <v>0</v>
      </c>
      <c r="G38" s="32">
        <f t="shared" si="8"/>
        <v>0</v>
      </c>
      <c r="H38" s="32">
        <f t="shared" si="8"/>
        <v>0</v>
      </c>
      <c r="I38" s="32">
        <f t="shared" si="8"/>
        <v>1258127</v>
      </c>
      <c r="J38" s="32">
        <f t="shared" si="8"/>
        <v>0</v>
      </c>
      <c r="K38" s="32">
        <f t="shared" si="8"/>
        <v>0</v>
      </c>
      <c r="L38" s="32">
        <f t="shared" si="8"/>
        <v>0</v>
      </c>
      <c r="M38" s="32">
        <f t="shared" si="8"/>
        <v>0</v>
      </c>
      <c r="N38" s="32">
        <f>SUM(D38:M38)</f>
        <v>1408595</v>
      </c>
      <c r="O38" s="45">
        <f t="shared" si="7"/>
        <v>314.69950848972297</v>
      </c>
      <c r="P38" s="10"/>
    </row>
    <row r="39" spans="1:16">
      <c r="A39" s="12"/>
      <c r="B39" s="25">
        <v>341.3</v>
      </c>
      <c r="C39" s="20" t="s">
        <v>47</v>
      </c>
      <c r="D39" s="46">
        <v>37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ref="N39:N45" si="9">SUM(D39:M39)</f>
        <v>37</v>
      </c>
      <c r="O39" s="47">
        <f t="shared" si="7"/>
        <v>8.2663092046470054E-3</v>
      </c>
      <c r="P39" s="9"/>
    </row>
    <row r="40" spans="1:16">
      <c r="A40" s="12"/>
      <c r="B40" s="25">
        <v>342.2</v>
      </c>
      <c r="C40" s="20" t="s">
        <v>48</v>
      </c>
      <c r="D40" s="46">
        <v>104517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9"/>
        <v>104517</v>
      </c>
      <c r="O40" s="47">
        <f t="shared" si="7"/>
        <v>23.350536193029491</v>
      </c>
      <c r="P40" s="9"/>
    </row>
    <row r="41" spans="1:16">
      <c r="A41" s="12"/>
      <c r="B41" s="25">
        <v>343.3</v>
      </c>
      <c r="C41" s="20" t="s">
        <v>49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715186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715186</v>
      </c>
      <c r="O41" s="47">
        <f t="shared" si="7"/>
        <v>159.78239499553172</v>
      </c>
      <c r="P41" s="9"/>
    </row>
    <row r="42" spans="1:16">
      <c r="A42" s="12"/>
      <c r="B42" s="25">
        <v>343.4</v>
      </c>
      <c r="C42" s="20" t="s">
        <v>50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429721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429721</v>
      </c>
      <c r="O42" s="47">
        <f t="shared" si="7"/>
        <v>96.005585344057195</v>
      </c>
      <c r="P42" s="9"/>
    </row>
    <row r="43" spans="1:16">
      <c r="A43" s="12"/>
      <c r="B43" s="25">
        <v>343.8</v>
      </c>
      <c r="C43" s="20" t="s">
        <v>51</v>
      </c>
      <c r="D43" s="46">
        <v>4625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4625</v>
      </c>
      <c r="O43" s="47">
        <f t="shared" si="7"/>
        <v>1.0332886505808758</v>
      </c>
      <c r="P43" s="9"/>
    </row>
    <row r="44" spans="1:16">
      <c r="A44" s="12"/>
      <c r="B44" s="25">
        <v>343.9</v>
      </c>
      <c r="C44" s="20" t="s">
        <v>52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113220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113220</v>
      </c>
      <c r="O44" s="47">
        <f t="shared" si="7"/>
        <v>25.294906166219839</v>
      </c>
      <c r="P44" s="9"/>
    </row>
    <row r="45" spans="1:16">
      <c r="A45" s="12"/>
      <c r="B45" s="25">
        <v>344.9</v>
      </c>
      <c r="C45" s="20" t="s">
        <v>53</v>
      </c>
      <c r="D45" s="46">
        <v>41289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41289</v>
      </c>
      <c r="O45" s="47">
        <f t="shared" si="7"/>
        <v>9.2245308310991962</v>
      </c>
      <c r="P45" s="9"/>
    </row>
    <row r="46" spans="1:16" ht="15.75">
      <c r="A46" s="29" t="s">
        <v>44</v>
      </c>
      <c r="B46" s="30"/>
      <c r="C46" s="31"/>
      <c r="D46" s="32">
        <f t="shared" ref="D46:M46" si="10">SUM(D47:D47)</f>
        <v>40277</v>
      </c>
      <c r="E46" s="32">
        <f t="shared" si="10"/>
        <v>17564</v>
      </c>
      <c r="F46" s="32">
        <f t="shared" si="10"/>
        <v>0</v>
      </c>
      <c r="G46" s="32">
        <f t="shared" si="10"/>
        <v>0</v>
      </c>
      <c r="H46" s="32">
        <f t="shared" si="10"/>
        <v>0</v>
      </c>
      <c r="I46" s="32">
        <f t="shared" si="10"/>
        <v>0</v>
      </c>
      <c r="J46" s="32">
        <f t="shared" si="10"/>
        <v>0</v>
      </c>
      <c r="K46" s="32">
        <f t="shared" si="10"/>
        <v>0</v>
      </c>
      <c r="L46" s="32">
        <f t="shared" si="10"/>
        <v>0</v>
      </c>
      <c r="M46" s="32">
        <f t="shared" si="10"/>
        <v>0</v>
      </c>
      <c r="N46" s="32">
        <f t="shared" ref="N46:N54" si="11">SUM(D46:M46)</f>
        <v>57841</v>
      </c>
      <c r="O46" s="45">
        <f t="shared" si="7"/>
        <v>12.922475424486148</v>
      </c>
      <c r="P46" s="10"/>
    </row>
    <row r="47" spans="1:16">
      <c r="A47" s="13"/>
      <c r="B47" s="39">
        <v>351.9</v>
      </c>
      <c r="C47" s="21" t="s">
        <v>56</v>
      </c>
      <c r="D47" s="46">
        <v>40277</v>
      </c>
      <c r="E47" s="46">
        <v>17564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1"/>
        <v>57841</v>
      </c>
      <c r="O47" s="47">
        <f t="shared" si="7"/>
        <v>12.922475424486148</v>
      </c>
      <c r="P47" s="9"/>
    </row>
    <row r="48" spans="1:16" ht="15.75">
      <c r="A48" s="29" t="s">
        <v>3</v>
      </c>
      <c r="B48" s="30"/>
      <c r="C48" s="31"/>
      <c r="D48" s="32">
        <f t="shared" ref="D48:M48" si="12">SUM(D49:D51)</f>
        <v>55071</v>
      </c>
      <c r="E48" s="32">
        <f t="shared" si="12"/>
        <v>5619</v>
      </c>
      <c r="F48" s="32">
        <f t="shared" si="12"/>
        <v>0</v>
      </c>
      <c r="G48" s="32">
        <f t="shared" si="12"/>
        <v>0</v>
      </c>
      <c r="H48" s="32">
        <f t="shared" si="12"/>
        <v>0</v>
      </c>
      <c r="I48" s="32">
        <f t="shared" si="12"/>
        <v>2634</v>
      </c>
      <c r="J48" s="32">
        <f t="shared" si="12"/>
        <v>0</v>
      </c>
      <c r="K48" s="32">
        <f t="shared" si="12"/>
        <v>0</v>
      </c>
      <c r="L48" s="32">
        <f t="shared" si="12"/>
        <v>0</v>
      </c>
      <c r="M48" s="32">
        <f t="shared" si="12"/>
        <v>635</v>
      </c>
      <c r="N48" s="32">
        <f t="shared" si="11"/>
        <v>63959</v>
      </c>
      <c r="O48" s="45">
        <f t="shared" si="7"/>
        <v>14.289320822162646</v>
      </c>
      <c r="P48" s="10"/>
    </row>
    <row r="49" spans="1:119">
      <c r="A49" s="12"/>
      <c r="B49" s="25">
        <v>361.1</v>
      </c>
      <c r="C49" s="20" t="s">
        <v>57</v>
      </c>
      <c r="D49" s="46">
        <v>16391</v>
      </c>
      <c r="E49" s="46">
        <v>5619</v>
      </c>
      <c r="F49" s="46">
        <v>0</v>
      </c>
      <c r="G49" s="46">
        <v>0</v>
      </c>
      <c r="H49" s="46">
        <v>0</v>
      </c>
      <c r="I49" s="46">
        <v>492</v>
      </c>
      <c r="J49" s="46">
        <v>0</v>
      </c>
      <c r="K49" s="46">
        <v>0</v>
      </c>
      <c r="L49" s="46">
        <v>0</v>
      </c>
      <c r="M49" s="46">
        <v>635</v>
      </c>
      <c r="N49" s="46">
        <f t="shared" si="11"/>
        <v>23137</v>
      </c>
      <c r="O49" s="47">
        <f t="shared" si="7"/>
        <v>5.1691242180518318</v>
      </c>
      <c r="P49" s="9"/>
    </row>
    <row r="50" spans="1:119">
      <c r="A50" s="12"/>
      <c r="B50" s="25">
        <v>362</v>
      </c>
      <c r="C50" s="20" t="s">
        <v>58</v>
      </c>
      <c r="D50" s="46">
        <v>15204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1"/>
        <v>15204</v>
      </c>
      <c r="O50" s="47">
        <f t="shared" si="7"/>
        <v>3.3967828418230561</v>
      </c>
      <c r="P50" s="9"/>
    </row>
    <row r="51" spans="1:119">
      <c r="A51" s="12"/>
      <c r="B51" s="25">
        <v>369.9</v>
      </c>
      <c r="C51" s="20" t="s">
        <v>59</v>
      </c>
      <c r="D51" s="46">
        <v>23476</v>
      </c>
      <c r="E51" s="46">
        <v>0</v>
      </c>
      <c r="F51" s="46">
        <v>0</v>
      </c>
      <c r="G51" s="46">
        <v>0</v>
      </c>
      <c r="H51" s="46">
        <v>0</v>
      </c>
      <c r="I51" s="46">
        <v>2142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1"/>
        <v>25618</v>
      </c>
      <c r="O51" s="47">
        <f t="shared" si="7"/>
        <v>5.7234137622877572</v>
      </c>
      <c r="P51" s="9"/>
    </row>
    <row r="52" spans="1:119" ht="15.75">
      <c r="A52" s="29" t="s">
        <v>45</v>
      </c>
      <c r="B52" s="30"/>
      <c r="C52" s="31"/>
      <c r="D52" s="32">
        <f t="shared" ref="D52:M52" si="13">SUM(D53:D53)</f>
        <v>435966</v>
      </c>
      <c r="E52" s="32">
        <f t="shared" si="13"/>
        <v>0</v>
      </c>
      <c r="F52" s="32">
        <f t="shared" si="13"/>
        <v>0</v>
      </c>
      <c r="G52" s="32">
        <f t="shared" si="13"/>
        <v>0</v>
      </c>
      <c r="H52" s="32">
        <f t="shared" si="13"/>
        <v>0</v>
      </c>
      <c r="I52" s="32">
        <f t="shared" si="13"/>
        <v>0</v>
      </c>
      <c r="J52" s="32">
        <f t="shared" si="13"/>
        <v>0</v>
      </c>
      <c r="K52" s="32">
        <f t="shared" si="13"/>
        <v>0</v>
      </c>
      <c r="L52" s="32">
        <f t="shared" si="13"/>
        <v>0</v>
      </c>
      <c r="M52" s="32">
        <f t="shared" si="13"/>
        <v>219250</v>
      </c>
      <c r="N52" s="32">
        <f t="shared" si="11"/>
        <v>655216</v>
      </c>
      <c r="O52" s="45">
        <f t="shared" si="7"/>
        <v>146.38427167113494</v>
      </c>
      <c r="P52" s="9"/>
    </row>
    <row r="53" spans="1:119" ht="15.75" thickBot="1">
      <c r="A53" s="12"/>
      <c r="B53" s="25">
        <v>381</v>
      </c>
      <c r="C53" s="20" t="s">
        <v>60</v>
      </c>
      <c r="D53" s="46">
        <v>435966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219250</v>
      </c>
      <c r="N53" s="46">
        <f t="shared" si="11"/>
        <v>655216</v>
      </c>
      <c r="O53" s="47">
        <f t="shared" si="7"/>
        <v>146.38427167113494</v>
      </c>
      <c r="P53" s="9"/>
    </row>
    <row r="54" spans="1:119" ht="16.5" thickBot="1">
      <c r="A54" s="14" t="s">
        <v>54</v>
      </c>
      <c r="B54" s="23"/>
      <c r="C54" s="22"/>
      <c r="D54" s="15">
        <f t="shared" ref="D54:M54" si="14">SUM(D5,D14,D24,D38,D46,D48,D52)</f>
        <v>3446696</v>
      </c>
      <c r="E54" s="15">
        <f t="shared" si="14"/>
        <v>371084</v>
      </c>
      <c r="F54" s="15">
        <f t="shared" si="14"/>
        <v>0</v>
      </c>
      <c r="G54" s="15">
        <f t="shared" si="14"/>
        <v>0</v>
      </c>
      <c r="H54" s="15">
        <f t="shared" si="14"/>
        <v>0</v>
      </c>
      <c r="I54" s="15">
        <f t="shared" si="14"/>
        <v>1267802</v>
      </c>
      <c r="J54" s="15">
        <f t="shared" si="14"/>
        <v>0</v>
      </c>
      <c r="K54" s="15">
        <f t="shared" si="14"/>
        <v>0</v>
      </c>
      <c r="L54" s="15">
        <f t="shared" si="14"/>
        <v>0</v>
      </c>
      <c r="M54" s="15">
        <f t="shared" si="14"/>
        <v>413318</v>
      </c>
      <c r="N54" s="15">
        <f t="shared" si="11"/>
        <v>5498900</v>
      </c>
      <c r="O54" s="38">
        <f t="shared" si="7"/>
        <v>1228.5299374441465</v>
      </c>
      <c r="P54" s="6"/>
      <c r="Q54" s="2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5"/>
      <c r="CI54" s="5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5"/>
      <c r="CW54" s="5"/>
      <c r="CX54" s="5"/>
      <c r="CY54" s="5"/>
      <c r="CZ54" s="5"/>
      <c r="DA54" s="5"/>
      <c r="DB54" s="5"/>
      <c r="DC54" s="5"/>
      <c r="DD54" s="5"/>
      <c r="DE54" s="5"/>
      <c r="DF54" s="5"/>
      <c r="DG54" s="5"/>
      <c r="DH54" s="5"/>
      <c r="DI54" s="5"/>
      <c r="DJ54" s="5"/>
      <c r="DK54" s="5"/>
      <c r="DL54" s="5"/>
      <c r="DM54" s="5"/>
      <c r="DN54" s="5"/>
      <c r="DO54" s="5"/>
    </row>
    <row r="55" spans="1:119">
      <c r="A55" s="16"/>
      <c r="B55" s="18"/>
      <c r="C55" s="18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9"/>
    </row>
    <row r="56" spans="1:119">
      <c r="A56" s="40"/>
      <c r="B56" s="41"/>
      <c r="C56" s="41"/>
      <c r="D56" s="42"/>
      <c r="E56" s="42"/>
      <c r="F56" s="42"/>
      <c r="G56" s="42"/>
      <c r="H56" s="42"/>
      <c r="I56" s="42"/>
      <c r="J56" s="42"/>
      <c r="K56" s="42"/>
      <c r="L56" s="94" t="s">
        <v>67</v>
      </c>
      <c r="M56" s="94"/>
      <c r="N56" s="94"/>
      <c r="O56" s="43">
        <v>4476</v>
      </c>
    </row>
    <row r="57" spans="1:119">
      <c r="A57" s="95"/>
      <c r="B57" s="96"/>
      <c r="C57" s="96"/>
      <c r="D57" s="96"/>
      <c r="E57" s="96"/>
      <c r="F57" s="96"/>
      <c r="G57" s="96"/>
      <c r="H57" s="96"/>
      <c r="I57" s="96"/>
      <c r="J57" s="96"/>
      <c r="K57" s="96"/>
      <c r="L57" s="96"/>
      <c r="M57" s="96"/>
      <c r="N57" s="96"/>
      <c r="O57" s="97"/>
    </row>
    <row r="58" spans="1:119" ht="15.75" thickBot="1">
      <c r="A58" s="98" t="s">
        <v>79</v>
      </c>
      <c r="B58" s="99"/>
      <c r="C58" s="99"/>
      <c r="D58" s="99"/>
      <c r="E58" s="99"/>
      <c r="F58" s="99"/>
      <c r="G58" s="99"/>
      <c r="H58" s="99"/>
      <c r="I58" s="99"/>
      <c r="J58" s="99"/>
      <c r="K58" s="99"/>
      <c r="L58" s="99"/>
      <c r="M58" s="99"/>
      <c r="N58" s="99"/>
      <c r="O58" s="100"/>
    </row>
  </sheetData>
  <mergeCells count="10">
    <mergeCell ref="A58:O58"/>
    <mergeCell ref="A57:O57"/>
    <mergeCell ref="L56:N56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EC5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1" t="s">
        <v>68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3"/>
      <c r="P1" s="7"/>
      <c r="Q1"/>
    </row>
    <row r="2" spans="1:133" ht="24" thickBot="1">
      <c r="A2" s="104" t="s">
        <v>104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6"/>
      <c r="P2" s="7"/>
      <c r="Q2"/>
    </row>
    <row r="3" spans="1:133" ht="18" customHeight="1">
      <c r="A3" s="107" t="s">
        <v>61</v>
      </c>
      <c r="B3" s="108"/>
      <c r="C3" s="109"/>
      <c r="D3" s="113" t="s">
        <v>39</v>
      </c>
      <c r="E3" s="114"/>
      <c r="F3" s="114"/>
      <c r="G3" s="114"/>
      <c r="H3" s="115"/>
      <c r="I3" s="113" t="s">
        <v>40</v>
      </c>
      <c r="J3" s="115"/>
      <c r="K3" s="113" t="s">
        <v>42</v>
      </c>
      <c r="L3" s="115"/>
      <c r="M3" s="36"/>
      <c r="N3" s="37"/>
      <c r="O3" s="116" t="s">
        <v>66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62</v>
      </c>
      <c r="F4" s="34" t="s">
        <v>63</v>
      </c>
      <c r="G4" s="34" t="s">
        <v>64</v>
      </c>
      <c r="H4" s="34" t="s">
        <v>5</v>
      </c>
      <c r="I4" s="34" t="s">
        <v>6</v>
      </c>
      <c r="J4" s="35" t="s">
        <v>65</v>
      </c>
      <c r="K4" s="35" t="s">
        <v>7</v>
      </c>
      <c r="L4" s="35" t="s">
        <v>8</v>
      </c>
      <c r="M4" s="35" t="s">
        <v>9</v>
      </c>
      <c r="N4" s="35" t="s">
        <v>41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SUM(D6:D13)</f>
        <v>1314368</v>
      </c>
      <c r="E5" s="27">
        <f t="shared" si="0"/>
        <v>367428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192395</v>
      </c>
      <c r="N5" s="28">
        <f>SUM(D5:M5)</f>
        <v>1874191</v>
      </c>
      <c r="O5" s="33">
        <f t="shared" ref="O5:O50" si="1">(N5/O$52)</f>
        <v>415.01129317980514</v>
      </c>
      <c r="P5" s="6"/>
    </row>
    <row r="6" spans="1:133">
      <c r="A6" s="12"/>
      <c r="B6" s="25">
        <v>311</v>
      </c>
      <c r="C6" s="20" t="s">
        <v>2</v>
      </c>
      <c r="D6" s="46">
        <v>1090054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192395</v>
      </c>
      <c r="N6" s="46">
        <f>SUM(D6:M6)</f>
        <v>1282449</v>
      </c>
      <c r="O6" s="47">
        <f t="shared" si="1"/>
        <v>283.97896368467673</v>
      </c>
      <c r="P6" s="9"/>
    </row>
    <row r="7" spans="1:133">
      <c r="A7" s="12"/>
      <c r="B7" s="25">
        <v>312.10000000000002</v>
      </c>
      <c r="C7" s="20" t="s">
        <v>81</v>
      </c>
      <c r="D7" s="46">
        <v>76034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76034</v>
      </c>
      <c r="O7" s="47">
        <f t="shared" si="1"/>
        <v>16.836581045172718</v>
      </c>
      <c r="P7" s="9"/>
    </row>
    <row r="8" spans="1:133">
      <c r="A8" s="12"/>
      <c r="B8" s="25">
        <v>312.3</v>
      </c>
      <c r="C8" s="20" t="s">
        <v>10</v>
      </c>
      <c r="D8" s="46">
        <v>16200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16200</v>
      </c>
      <c r="O8" s="47">
        <f t="shared" si="1"/>
        <v>3.5872453498671391</v>
      </c>
      <c r="P8" s="9"/>
    </row>
    <row r="9" spans="1:133">
      <c r="A9" s="12"/>
      <c r="B9" s="25">
        <v>312.60000000000002</v>
      </c>
      <c r="C9" s="20" t="s">
        <v>12</v>
      </c>
      <c r="D9" s="46">
        <v>0</v>
      </c>
      <c r="E9" s="46">
        <v>367428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367428</v>
      </c>
      <c r="O9" s="47">
        <f t="shared" si="1"/>
        <v>81.361381753764391</v>
      </c>
      <c r="P9" s="9"/>
    </row>
    <row r="10" spans="1:133">
      <c r="A10" s="12"/>
      <c r="B10" s="25">
        <v>314.10000000000002</v>
      </c>
      <c r="C10" s="20" t="s">
        <v>13</v>
      </c>
      <c r="D10" s="46">
        <v>116449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116449</v>
      </c>
      <c r="O10" s="47">
        <f t="shared" si="1"/>
        <v>25.785872453498673</v>
      </c>
      <c r="P10" s="9"/>
    </row>
    <row r="11" spans="1:133">
      <c r="A11" s="12"/>
      <c r="B11" s="25">
        <v>314.7</v>
      </c>
      <c r="C11" s="20" t="s">
        <v>105</v>
      </c>
      <c r="D11" s="46">
        <v>3143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3143</v>
      </c>
      <c r="O11" s="47">
        <f t="shared" si="1"/>
        <v>0.69596988485385292</v>
      </c>
      <c r="P11" s="9"/>
    </row>
    <row r="12" spans="1:133">
      <c r="A12" s="12"/>
      <c r="B12" s="25">
        <v>314.8</v>
      </c>
      <c r="C12" s="20" t="s">
        <v>70</v>
      </c>
      <c r="D12" s="46">
        <v>80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80</v>
      </c>
      <c r="O12" s="47">
        <f t="shared" si="1"/>
        <v>1.771479185119575E-2</v>
      </c>
      <c r="P12" s="9"/>
    </row>
    <row r="13" spans="1:133">
      <c r="A13" s="12"/>
      <c r="B13" s="25">
        <v>316</v>
      </c>
      <c r="C13" s="20" t="s">
        <v>16</v>
      </c>
      <c r="D13" s="46">
        <v>12408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12408</v>
      </c>
      <c r="O13" s="47">
        <f t="shared" si="1"/>
        <v>2.7475642161204608</v>
      </c>
      <c r="P13" s="9"/>
    </row>
    <row r="14" spans="1:133" ht="15.75">
      <c r="A14" s="29" t="s">
        <v>106</v>
      </c>
      <c r="B14" s="30"/>
      <c r="C14" s="31"/>
      <c r="D14" s="32">
        <f t="shared" ref="D14:M14" si="3">SUM(D15:D19)</f>
        <v>440431</v>
      </c>
      <c r="E14" s="32">
        <f t="shared" si="3"/>
        <v>0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20" si="4">SUM(D14:M14)</f>
        <v>440431</v>
      </c>
      <c r="O14" s="45">
        <f t="shared" si="1"/>
        <v>97.52679362267493</v>
      </c>
      <c r="P14" s="10"/>
    </row>
    <row r="15" spans="1:133">
      <c r="A15" s="12"/>
      <c r="B15" s="25">
        <v>322</v>
      </c>
      <c r="C15" s="20" t="s">
        <v>0</v>
      </c>
      <c r="D15" s="46">
        <v>93623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93623</v>
      </c>
      <c r="O15" s="47">
        <f t="shared" si="1"/>
        <v>20.731399468556244</v>
      </c>
      <c r="P15" s="9"/>
    </row>
    <row r="16" spans="1:133">
      <c r="A16" s="12"/>
      <c r="B16" s="25">
        <v>323.10000000000002</v>
      </c>
      <c r="C16" s="20" t="s">
        <v>18</v>
      </c>
      <c r="D16" s="46">
        <v>171220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171220</v>
      </c>
      <c r="O16" s="47">
        <f t="shared" si="1"/>
        <v>37.914083259521703</v>
      </c>
      <c r="P16" s="9"/>
    </row>
    <row r="17" spans="1:16">
      <c r="A17" s="12"/>
      <c r="B17" s="25">
        <v>323.2</v>
      </c>
      <c r="C17" s="20" t="s">
        <v>107</v>
      </c>
      <c r="D17" s="46">
        <v>146652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146652</v>
      </c>
      <c r="O17" s="47">
        <f t="shared" si="1"/>
        <v>32.473870682019488</v>
      </c>
      <c r="P17" s="9"/>
    </row>
    <row r="18" spans="1:16">
      <c r="A18" s="12"/>
      <c r="B18" s="25">
        <v>323.39999999999998</v>
      </c>
      <c r="C18" s="20" t="s">
        <v>19</v>
      </c>
      <c r="D18" s="46">
        <v>3844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3844</v>
      </c>
      <c r="O18" s="47">
        <f t="shared" si="1"/>
        <v>0.85119574844995571</v>
      </c>
      <c r="P18" s="9"/>
    </row>
    <row r="19" spans="1:16">
      <c r="A19" s="12"/>
      <c r="B19" s="25">
        <v>323.7</v>
      </c>
      <c r="C19" s="20" t="s">
        <v>20</v>
      </c>
      <c r="D19" s="46">
        <v>25092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25092</v>
      </c>
      <c r="O19" s="47">
        <f t="shared" si="1"/>
        <v>5.5562444641275466</v>
      </c>
      <c r="P19" s="9"/>
    </row>
    <row r="20" spans="1:16" ht="15.75">
      <c r="A20" s="29" t="s">
        <v>27</v>
      </c>
      <c r="B20" s="30"/>
      <c r="C20" s="31"/>
      <c r="D20" s="32">
        <f t="shared" ref="D20:M20" si="5">SUM(D21:D29)</f>
        <v>424059</v>
      </c>
      <c r="E20" s="32">
        <f t="shared" si="5"/>
        <v>0</v>
      </c>
      <c r="F20" s="32">
        <f t="shared" si="5"/>
        <v>0</v>
      </c>
      <c r="G20" s="32">
        <f t="shared" si="5"/>
        <v>0</v>
      </c>
      <c r="H20" s="32">
        <f t="shared" si="5"/>
        <v>0</v>
      </c>
      <c r="I20" s="32">
        <f t="shared" si="5"/>
        <v>0</v>
      </c>
      <c r="J20" s="32">
        <f t="shared" si="5"/>
        <v>0</v>
      </c>
      <c r="K20" s="32">
        <f t="shared" si="5"/>
        <v>0</v>
      </c>
      <c r="L20" s="32">
        <f t="shared" si="5"/>
        <v>0</v>
      </c>
      <c r="M20" s="32">
        <f t="shared" si="5"/>
        <v>67204</v>
      </c>
      <c r="N20" s="44">
        <f t="shared" si="4"/>
        <v>491263</v>
      </c>
      <c r="O20" s="45">
        <f t="shared" si="1"/>
        <v>108.78277236492471</v>
      </c>
      <c r="P20" s="10"/>
    </row>
    <row r="21" spans="1:16">
      <c r="A21" s="12"/>
      <c r="B21" s="25">
        <v>331.2</v>
      </c>
      <c r="C21" s="20" t="s">
        <v>26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67204</v>
      </c>
      <c r="N21" s="46">
        <f t="shared" ref="N21:N28" si="6">SUM(D21:M21)</f>
        <v>67204</v>
      </c>
      <c r="O21" s="47">
        <f t="shared" si="1"/>
        <v>14.881310894596988</v>
      </c>
      <c r="P21" s="9"/>
    </row>
    <row r="22" spans="1:16">
      <c r="A22" s="12"/>
      <c r="B22" s="25">
        <v>334.1</v>
      </c>
      <c r="C22" s="20" t="s">
        <v>108</v>
      </c>
      <c r="D22" s="46">
        <v>62778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62778</v>
      </c>
      <c r="O22" s="47">
        <f t="shared" si="1"/>
        <v>13.901240035429584</v>
      </c>
      <c r="P22" s="9"/>
    </row>
    <row r="23" spans="1:16">
      <c r="A23" s="12"/>
      <c r="B23" s="25">
        <v>334.2</v>
      </c>
      <c r="C23" s="20" t="s">
        <v>29</v>
      </c>
      <c r="D23" s="46">
        <v>1000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1000</v>
      </c>
      <c r="O23" s="47">
        <f t="shared" si="1"/>
        <v>0.22143489813994685</v>
      </c>
      <c r="P23" s="9"/>
    </row>
    <row r="24" spans="1:16">
      <c r="A24" s="12"/>
      <c r="B24" s="25">
        <v>334.9</v>
      </c>
      <c r="C24" s="20" t="s">
        <v>32</v>
      </c>
      <c r="D24" s="46">
        <v>4207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4207</v>
      </c>
      <c r="O24" s="47">
        <f t="shared" si="1"/>
        <v>0.93157661647475642</v>
      </c>
      <c r="P24" s="9"/>
    </row>
    <row r="25" spans="1:16">
      <c r="A25" s="12"/>
      <c r="B25" s="25">
        <v>335.12</v>
      </c>
      <c r="C25" s="20" t="s">
        <v>33</v>
      </c>
      <c r="D25" s="46">
        <v>121125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121125</v>
      </c>
      <c r="O25" s="47">
        <f t="shared" si="1"/>
        <v>26.821302037201065</v>
      </c>
      <c r="P25" s="9"/>
    </row>
    <row r="26" spans="1:16">
      <c r="A26" s="12"/>
      <c r="B26" s="25">
        <v>335.14</v>
      </c>
      <c r="C26" s="20" t="s">
        <v>34</v>
      </c>
      <c r="D26" s="46">
        <v>353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353</v>
      </c>
      <c r="O26" s="47">
        <f t="shared" si="1"/>
        <v>7.8166519043401245E-2</v>
      </c>
      <c r="P26" s="9"/>
    </row>
    <row r="27" spans="1:16">
      <c r="A27" s="12"/>
      <c r="B27" s="25">
        <v>335.15</v>
      </c>
      <c r="C27" s="20" t="s">
        <v>35</v>
      </c>
      <c r="D27" s="46">
        <v>197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197</v>
      </c>
      <c r="O27" s="47">
        <f t="shared" si="1"/>
        <v>4.3622674933569527E-2</v>
      </c>
      <c r="P27" s="9"/>
    </row>
    <row r="28" spans="1:16">
      <c r="A28" s="12"/>
      <c r="B28" s="25">
        <v>335.18</v>
      </c>
      <c r="C28" s="20" t="s">
        <v>36</v>
      </c>
      <c r="D28" s="46">
        <v>218294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218294</v>
      </c>
      <c r="O28" s="47">
        <f t="shared" si="1"/>
        <v>48.337909654561557</v>
      </c>
      <c r="P28" s="9"/>
    </row>
    <row r="29" spans="1:16">
      <c r="A29" s="12"/>
      <c r="B29" s="25">
        <v>338</v>
      </c>
      <c r="C29" s="20" t="s">
        <v>38</v>
      </c>
      <c r="D29" s="46">
        <v>16105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ref="N29:N37" si="7">SUM(D29:M29)</f>
        <v>16105</v>
      </c>
      <c r="O29" s="47">
        <f t="shared" si="1"/>
        <v>3.566209034543844</v>
      </c>
      <c r="P29" s="9"/>
    </row>
    <row r="30" spans="1:16" ht="15.75">
      <c r="A30" s="29" t="s">
        <v>43</v>
      </c>
      <c r="B30" s="30"/>
      <c r="C30" s="31"/>
      <c r="D30" s="32">
        <f t="shared" ref="D30:M30" si="8">SUM(D31:D33)</f>
        <v>216647</v>
      </c>
      <c r="E30" s="32">
        <f t="shared" si="8"/>
        <v>0</v>
      </c>
      <c r="F30" s="32">
        <f t="shared" si="8"/>
        <v>0</v>
      </c>
      <c r="G30" s="32">
        <f t="shared" si="8"/>
        <v>0</v>
      </c>
      <c r="H30" s="32">
        <f t="shared" si="8"/>
        <v>0</v>
      </c>
      <c r="I30" s="32">
        <f t="shared" si="8"/>
        <v>1270412</v>
      </c>
      <c r="J30" s="32">
        <f t="shared" si="8"/>
        <v>0</v>
      </c>
      <c r="K30" s="32">
        <f t="shared" si="8"/>
        <v>0</v>
      </c>
      <c r="L30" s="32">
        <f t="shared" si="8"/>
        <v>0</v>
      </c>
      <c r="M30" s="32">
        <f t="shared" si="8"/>
        <v>0</v>
      </c>
      <c r="N30" s="32">
        <f t="shared" si="7"/>
        <v>1487059</v>
      </c>
      <c r="O30" s="45">
        <f t="shared" si="1"/>
        <v>329.28675819309126</v>
      </c>
      <c r="P30" s="10"/>
    </row>
    <row r="31" spans="1:16">
      <c r="A31" s="12"/>
      <c r="B31" s="25">
        <v>342.2</v>
      </c>
      <c r="C31" s="20" t="s">
        <v>48</v>
      </c>
      <c r="D31" s="46">
        <v>216647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216647</v>
      </c>
      <c r="O31" s="47">
        <f t="shared" si="1"/>
        <v>47.973206377325063</v>
      </c>
      <c r="P31" s="9"/>
    </row>
    <row r="32" spans="1:16">
      <c r="A32" s="12"/>
      <c r="B32" s="25">
        <v>343.4</v>
      </c>
      <c r="C32" s="20" t="s">
        <v>50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397006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397006</v>
      </c>
      <c r="O32" s="47">
        <f t="shared" si="1"/>
        <v>87.910983170947745</v>
      </c>
      <c r="P32" s="9"/>
    </row>
    <row r="33" spans="1:16">
      <c r="A33" s="12"/>
      <c r="B33" s="25">
        <v>343.6</v>
      </c>
      <c r="C33" s="20" t="s">
        <v>109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873406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873406</v>
      </c>
      <c r="O33" s="47">
        <f t="shared" si="1"/>
        <v>193.40256864481842</v>
      </c>
      <c r="P33" s="9"/>
    </row>
    <row r="34" spans="1:16" ht="15.75">
      <c r="A34" s="29" t="s">
        <v>44</v>
      </c>
      <c r="B34" s="30"/>
      <c r="C34" s="31"/>
      <c r="D34" s="32">
        <f t="shared" ref="D34:M34" si="9">SUM(D35:D35)</f>
        <v>67165</v>
      </c>
      <c r="E34" s="32">
        <f t="shared" si="9"/>
        <v>24872</v>
      </c>
      <c r="F34" s="32">
        <f t="shared" si="9"/>
        <v>0</v>
      </c>
      <c r="G34" s="32">
        <f t="shared" si="9"/>
        <v>0</v>
      </c>
      <c r="H34" s="32">
        <f t="shared" si="9"/>
        <v>0</v>
      </c>
      <c r="I34" s="32">
        <f t="shared" si="9"/>
        <v>0</v>
      </c>
      <c r="J34" s="32">
        <f t="shared" si="9"/>
        <v>0</v>
      </c>
      <c r="K34" s="32">
        <f t="shared" si="9"/>
        <v>0</v>
      </c>
      <c r="L34" s="32">
        <f t="shared" si="9"/>
        <v>0</v>
      </c>
      <c r="M34" s="32">
        <f t="shared" si="9"/>
        <v>0</v>
      </c>
      <c r="N34" s="32">
        <f t="shared" si="7"/>
        <v>92037</v>
      </c>
      <c r="O34" s="45">
        <f t="shared" si="1"/>
        <v>20.380203720106287</v>
      </c>
      <c r="P34" s="10"/>
    </row>
    <row r="35" spans="1:16">
      <c r="A35" s="13"/>
      <c r="B35" s="39">
        <v>351.5</v>
      </c>
      <c r="C35" s="21" t="s">
        <v>84</v>
      </c>
      <c r="D35" s="46">
        <v>67165</v>
      </c>
      <c r="E35" s="46">
        <v>24872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92037</v>
      </c>
      <c r="O35" s="47">
        <f t="shared" si="1"/>
        <v>20.380203720106287</v>
      </c>
      <c r="P35" s="9"/>
    </row>
    <row r="36" spans="1:16" ht="15.75">
      <c r="A36" s="29" t="s">
        <v>3</v>
      </c>
      <c r="B36" s="30"/>
      <c r="C36" s="31"/>
      <c r="D36" s="32">
        <f t="shared" ref="D36:M36" si="10">SUM(D37:D45)</f>
        <v>82829</v>
      </c>
      <c r="E36" s="32">
        <f t="shared" si="10"/>
        <v>65957</v>
      </c>
      <c r="F36" s="32">
        <f t="shared" si="10"/>
        <v>0</v>
      </c>
      <c r="G36" s="32">
        <f t="shared" si="10"/>
        <v>0</v>
      </c>
      <c r="H36" s="32">
        <f t="shared" si="10"/>
        <v>0</v>
      </c>
      <c r="I36" s="32">
        <f t="shared" si="10"/>
        <v>31885</v>
      </c>
      <c r="J36" s="32">
        <f t="shared" si="10"/>
        <v>0</v>
      </c>
      <c r="K36" s="32">
        <f t="shared" si="10"/>
        <v>165188</v>
      </c>
      <c r="L36" s="32">
        <f t="shared" si="10"/>
        <v>0</v>
      </c>
      <c r="M36" s="32">
        <f t="shared" si="10"/>
        <v>198</v>
      </c>
      <c r="N36" s="32">
        <f t="shared" si="7"/>
        <v>346057</v>
      </c>
      <c r="O36" s="45">
        <f t="shared" si="1"/>
        <v>76.629096545615596</v>
      </c>
      <c r="P36" s="10"/>
    </row>
    <row r="37" spans="1:16">
      <c r="A37" s="12"/>
      <c r="B37" s="25">
        <v>361.1</v>
      </c>
      <c r="C37" s="20" t="s">
        <v>57</v>
      </c>
      <c r="D37" s="46">
        <v>22072</v>
      </c>
      <c r="E37" s="46">
        <v>9187</v>
      </c>
      <c r="F37" s="46">
        <v>0</v>
      </c>
      <c r="G37" s="46">
        <v>0</v>
      </c>
      <c r="H37" s="46">
        <v>0</v>
      </c>
      <c r="I37" s="46">
        <v>21912</v>
      </c>
      <c r="J37" s="46">
        <v>0</v>
      </c>
      <c r="K37" s="46">
        <v>21119</v>
      </c>
      <c r="L37" s="46">
        <v>0</v>
      </c>
      <c r="M37" s="46">
        <v>198</v>
      </c>
      <c r="N37" s="46">
        <f t="shared" si="7"/>
        <v>74488</v>
      </c>
      <c r="O37" s="47">
        <f t="shared" si="1"/>
        <v>16.49424269264836</v>
      </c>
      <c r="P37" s="9"/>
    </row>
    <row r="38" spans="1:16">
      <c r="A38" s="12"/>
      <c r="B38" s="25">
        <v>361.4</v>
      </c>
      <c r="C38" s="20" t="s">
        <v>110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-37477</v>
      </c>
      <c r="L38" s="46">
        <v>0</v>
      </c>
      <c r="M38" s="46">
        <v>0</v>
      </c>
      <c r="N38" s="46">
        <f t="shared" ref="N38:N45" si="11">SUM(D38:M38)</f>
        <v>-37477</v>
      </c>
      <c r="O38" s="47">
        <f t="shared" si="1"/>
        <v>-8.2987156775907884</v>
      </c>
      <c r="P38" s="9"/>
    </row>
    <row r="39" spans="1:16">
      <c r="A39" s="12"/>
      <c r="B39" s="25">
        <v>362</v>
      </c>
      <c r="C39" s="20" t="s">
        <v>58</v>
      </c>
      <c r="D39" s="46">
        <v>8640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1"/>
        <v>8640</v>
      </c>
      <c r="O39" s="47">
        <f t="shared" si="1"/>
        <v>1.9131975199291409</v>
      </c>
      <c r="P39" s="9"/>
    </row>
    <row r="40" spans="1:16">
      <c r="A40" s="12"/>
      <c r="B40" s="25">
        <v>363.22</v>
      </c>
      <c r="C40" s="20" t="s">
        <v>111</v>
      </c>
      <c r="D40" s="46">
        <v>0</v>
      </c>
      <c r="E40" s="46">
        <v>19604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>SUM(D40:M40)</f>
        <v>19604</v>
      </c>
      <c r="O40" s="47">
        <f t="shared" si="1"/>
        <v>4.3410097431355181</v>
      </c>
      <c r="P40" s="9"/>
    </row>
    <row r="41" spans="1:16">
      <c r="A41" s="12"/>
      <c r="B41" s="25">
        <v>363.23</v>
      </c>
      <c r="C41" s="20" t="s">
        <v>112</v>
      </c>
      <c r="D41" s="46">
        <v>0</v>
      </c>
      <c r="E41" s="46">
        <v>11550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>SUM(D41:M41)</f>
        <v>11550</v>
      </c>
      <c r="O41" s="47">
        <f t="shared" si="1"/>
        <v>2.557573073516386</v>
      </c>
      <c r="P41" s="9"/>
    </row>
    <row r="42" spans="1:16">
      <c r="A42" s="12"/>
      <c r="B42" s="25">
        <v>363.27</v>
      </c>
      <c r="C42" s="20" t="s">
        <v>113</v>
      </c>
      <c r="D42" s="46">
        <v>0</v>
      </c>
      <c r="E42" s="46">
        <v>12081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>SUM(D42:M42)</f>
        <v>12081</v>
      </c>
      <c r="O42" s="47">
        <f t="shared" si="1"/>
        <v>2.675155004428698</v>
      </c>
      <c r="P42" s="9"/>
    </row>
    <row r="43" spans="1:16">
      <c r="A43" s="12"/>
      <c r="B43" s="25">
        <v>363.29</v>
      </c>
      <c r="C43" s="20" t="s">
        <v>114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9973</v>
      </c>
      <c r="J43" s="46">
        <v>0</v>
      </c>
      <c r="K43" s="46">
        <v>0</v>
      </c>
      <c r="L43" s="46">
        <v>0</v>
      </c>
      <c r="M43" s="46">
        <v>0</v>
      </c>
      <c r="N43" s="46">
        <f>SUM(D43:M43)</f>
        <v>9973</v>
      </c>
      <c r="O43" s="47">
        <f t="shared" si="1"/>
        <v>2.2083702391496898</v>
      </c>
      <c r="P43" s="9"/>
    </row>
    <row r="44" spans="1:16">
      <c r="A44" s="12"/>
      <c r="B44" s="25">
        <v>368</v>
      </c>
      <c r="C44" s="20" t="s">
        <v>115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181546</v>
      </c>
      <c r="L44" s="46">
        <v>0</v>
      </c>
      <c r="M44" s="46">
        <v>0</v>
      </c>
      <c r="N44" s="46">
        <f t="shared" si="11"/>
        <v>181546</v>
      </c>
      <c r="O44" s="47">
        <f t="shared" si="1"/>
        <v>40.20062001771479</v>
      </c>
      <c r="P44" s="9"/>
    </row>
    <row r="45" spans="1:16">
      <c r="A45" s="12"/>
      <c r="B45" s="25">
        <v>369.9</v>
      </c>
      <c r="C45" s="20" t="s">
        <v>59</v>
      </c>
      <c r="D45" s="46">
        <v>52117</v>
      </c>
      <c r="E45" s="46">
        <v>13535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1"/>
        <v>65652</v>
      </c>
      <c r="O45" s="47">
        <f t="shared" si="1"/>
        <v>14.537643932683791</v>
      </c>
      <c r="P45" s="9"/>
    </row>
    <row r="46" spans="1:16" ht="15.75">
      <c r="A46" s="29" t="s">
        <v>45</v>
      </c>
      <c r="B46" s="30"/>
      <c r="C46" s="31"/>
      <c r="D46" s="32">
        <f t="shared" ref="D46:M46" si="12">SUM(D47:D49)</f>
        <v>3024302</v>
      </c>
      <c r="E46" s="32">
        <f t="shared" si="12"/>
        <v>0</v>
      </c>
      <c r="F46" s="32">
        <f t="shared" si="12"/>
        <v>0</v>
      </c>
      <c r="G46" s="32">
        <f t="shared" si="12"/>
        <v>0</v>
      </c>
      <c r="H46" s="32">
        <f t="shared" si="12"/>
        <v>0</v>
      </c>
      <c r="I46" s="32">
        <f t="shared" si="12"/>
        <v>2311021</v>
      </c>
      <c r="J46" s="32">
        <f t="shared" si="12"/>
        <v>0</v>
      </c>
      <c r="K46" s="32">
        <f t="shared" si="12"/>
        <v>0</v>
      </c>
      <c r="L46" s="32">
        <f t="shared" si="12"/>
        <v>0</v>
      </c>
      <c r="M46" s="32">
        <f t="shared" si="12"/>
        <v>0</v>
      </c>
      <c r="N46" s="32">
        <f>SUM(D46:M46)</f>
        <v>5335323</v>
      </c>
      <c r="O46" s="45">
        <f t="shared" si="1"/>
        <v>1181.4267050487156</v>
      </c>
      <c r="P46" s="9"/>
    </row>
    <row r="47" spans="1:16">
      <c r="A47" s="12"/>
      <c r="B47" s="25">
        <v>381</v>
      </c>
      <c r="C47" s="20" t="s">
        <v>60</v>
      </c>
      <c r="D47" s="46">
        <v>474302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>SUM(D47:M47)</f>
        <v>474302</v>
      </c>
      <c r="O47" s="47">
        <f t="shared" si="1"/>
        <v>105.02701505757307</v>
      </c>
      <c r="P47" s="9"/>
    </row>
    <row r="48" spans="1:16">
      <c r="A48" s="12"/>
      <c r="B48" s="25">
        <v>384</v>
      </c>
      <c r="C48" s="20" t="s">
        <v>116</v>
      </c>
      <c r="D48" s="46">
        <v>2550000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>SUM(D48:M48)</f>
        <v>2550000</v>
      </c>
      <c r="O48" s="47">
        <f t="shared" si="1"/>
        <v>564.65899025686451</v>
      </c>
      <c r="P48" s="9"/>
    </row>
    <row r="49" spans="1:119" ht="15.75" thickBot="1">
      <c r="A49" s="12"/>
      <c r="B49" s="25">
        <v>389.9</v>
      </c>
      <c r="C49" s="20" t="s">
        <v>117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2311021</v>
      </c>
      <c r="J49" s="46">
        <v>0</v>
      </c>
      <c r="K49" s="46">
        <v>0</v>
      </c>
      <c r="L49" s="46">
        <v>0</v>
      </c>
      <c r="M49" s="46">
        <v>0</v>
      </c>
      <c r="N49" s="46">
        <f>SUM(D49:M49)</f>
        <v>2311021</v>
      </c>
      <c r="O49" s="47">
        <f t="shared" si="1"/>
        <v>511.74069973427811</v>
      </c>
      <c r="P49" s="9"/>
    </row>
    <row r="50" spans="1:119" ht="16.5" thickBot="1">
      <c r="A50" s="14" t="s">
        <v>54</v>
      </c>
      <c r="B50" s="23"/>
      <c r="C50" s="22"/>
      <c r="D50" s="15">
        <f t="shared" ref="D50:M50" si="13">SUM(D5,D14,D20,D30,D34,D36,D46)</f>
        <v>5569801</v>
      </c>
      <c r="E50" s="15">
        <f t="shared" si="13"/>
        <v>458257</v>
      </c>
      <c r="F50" s="15">
        <f t="shared" si="13"/>
        <v>0</v>
      </c>
      <c r="G50" s="15">
        <f t="shared" si="13"/>
        <v>0</v>
      </c>
      <c r="H50" s="15">
        <f t="shared" si="13"/>
        <v>0</v>
      </c>
      <c r="I50" s="15">
        <f t="shared" si="13"/>
        <v>3613318</v>
      </c>
      <c r="J50" s="15">
        <f t="shared" si="13"/>
        <v>0</v>
      </c>
      <c r="K50" s="15">
        <f t="shared" si="13"/>
        <v>165188</v>
      </c>
      <c r="L50" s="15">
        <f t="shared" si="13"/>
        <v>0</v>
      </c>
      <c r="M50" s="15">
        <f t="shared" si="13"/>
        <v>259797</v>
      </c>
      <c r="N50" s="15">
        <f>SUM(D50:M50)</f>
        <v>10066361</v>
      </c>
      <c r="O50" s="38">
        <f t="shared" si="1"/>
        <v>2229.0436226749334</v>
      </c>
      <c r="P50" s="6"/>
      <c r="Q50" s="2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</row>
    <row r="51" spans="1:119">
      <c r="A51" s="16"/>
      <c r="B51" s="18"/>
      <c r="C51" s="18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9"/>
    </row>
    <row r="52" spans="1:119">
      <c r="A52" s="40"/>
      <c r="B52" s="41"/>
      <c r="C52" s="41"/>
      <c r="D52" s="42"/>
      <c r="E52" s="42"/>
      <c r="F52" s="42"/>
      <c r="G52" s="42"/>
      <c r="H52" s="42"/>
      <c r="I52" s="42"/>
      <c r="J52" s="42"/>
      <c r="K52" s="42"/>
      <c r="L52" s="94" t="s">
        <v>118</v>
      </c>
      <c r="M52" s="94"/>
      <c r="N52" s="94"/>
      <c r="O52" s="43">
        <v>4516</v>
      </c>
    </row>
    <row r="53" spans="1:119">
      <c r="A53" s="95"/>
      <c r="B53" s="96"/>
      <c r="C53" s="96"/>
      <c r="D53" s="96"/>
      <c r="E53" s="96"/>
      <c r="F53" s="96"/>
      <c r="G53" s="96"/>
      <c r="H53" s="96"/>
      <c r="I53" s="96"/>
      <c r="J53" s="96"/>
      <c r="K53" s="96"/>
      <c r="L53" s="96"/>
      <c r="M53" s="96"/>
      <c r="N53" s="96"/>
      <c r="O53" s="97"/>
    </row>
    <row r="54" spans="1:119" ht="15.75" customHeight="1" thickBot="1">
      <c r="A54" s="98" t="s">
        <v>79</v>
      </c>
      <c r="B54" s="99"/>
      <c r="C54" s="99"/>
      <c r="D54" s="99"/>
      <c r="E54" s="99"/>
      <c r="F54" s="99"/>
      <c r="G54" s="99"/>
      <c r="H54" s="99"/>
      <c r="I54" s="99"/>
      <c r="J54" s="99"/>
      <c r="K54" s="99"/>
      <c r="L54" s="99"/>
      <c r="M54" s="99"/>
      <c r="N54" s="99"/>
      <c r="O54" s="100"/>
    </row>
  </sheetData>
  <mergeCells count="10">
    <mergeCell ref="L52:N52"/>
    <mergeCell ref="A53:O53"/>
    <mergeCell ref="A54:O5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4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83EB10-C797-4810-9C3B-24B4F3B1581C}">
  <sheetPr>
    <pageSetUpPr fitToPage="1"/>
  </sheetPr>
  <dimension ref="A1:ED55"/>
  <sheetViews>
    <sheetView workbookViewId="0">
      <selection sqref="A1:P1"/>
    </sheetView>
  </sheetViews>
  <sheetFormatPr defaultColWidth="9.77734375" defaultRowHeight="15"/>
  <cols>
    <col min="1" max="1" width="1.77734375" style="62" customWidth="1"/>
    <col min="2" max="2" width="6.77734375" style="62" customWidth="1"/>
    <col min="3" max="3" width="65.77734375" style="62" bestFit="1" customWidth="1"/>
    <col min="4" max="5" width="16.77734375" style="93" customWidth="1"/>
    <col min="6" max="7" width="15.77734375" style="93" customWidth="1"/>
    <col min="8" max="8" width="13.77734375" style="93" customWidth="1"/>
    <col min="9" max="10" width="15.77734375" style="93" customWidth="1"/>
    <col min="11" max="14" width="13.77734375" style="93" customWidth="1"/>
    <col min="15" max="15" width="16.77734375" style="93" customWidth="1"/>
    <col min="16" max="16" width="13.77734375" style="62" customWidth="1"/>
    <col min="17" max="18" width="9.77734375" style="62"/>
  </cols>
  <sheetData>
    <row r="1" spans="1:134" ht="27.75">
      <c r="A1" s="121" t="s">
        <v>68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3"/>
      <c r="Q1" s="48"/>
      <c r="R1"/>
    </row>
    <row r="2" spans="1:134" ht="24" thickBot="1">
      <c r="A2" s="124" t="s">
        <v>153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6"/>
      <c r="Q2" s="48"/>
      <c r="R2"/>
    </row>
    <row r="3" spans="1:134" ht="18" customHeight="1">
      <c r="A3" s="127" t="s">
        <v>61</v>
      </c>
      <c r="B3" s="108"/>
      <c r="C3" s="109"/>
      <c r="D3" s="128" t="s">
        <v>39</v>
      </c>
      <c r="E3" s="129"/>
      <c r="F3" s="129"/>
      <c r="G3" s="129"/>
      <c r="H3" s="130"/>
      <c r="I3" s="128" t="s">
        <v>40</v>
      </c>
      <c r="J3" s="130"/>
      <c r="K3" s="128" t="s">
        <v>42</v>
      </c>
      <c r="L3" s="129"/>
      <c r="M3" s="130"/>
      <c r="N3" s="49"/>
      <c r="O3" s="50"/>
      <c r="P3" s="131" t="s">
        <v>141</v>
      </c>
      <c r="Q3" s="51"/>
      <c r="R3"/>
    </row>
    <row r="4" spans="1:134" ht="32.25" customHeight="1" thickBot="1">
      <c r="A4" s="110"/>
      <c r="B4" s="111"/>
      <c r="C4" s="112"/>
      <c r="D4" s="52" t="s">
        <v>4</v>
      </c>
      <c r="E4" s="52" t="s">
        <v>62</v>
      </c>
      <c r="F4" s="52" t="s">
        <v>63</v>
      </c>
      <c r="G4" s="52" t="s">
        <v>64</v>
      </c>
      <c r="H4" s="52" t="s">
        <v>5</v>
      </c>
      <c r="I4" s="52" t="s">
        <v>6</v>
      </c>
      <c r="J4" s="53" t="s">
        <v>65</v>
      </c>
      <c r="K4" s="53" t="s">
        <v>7</v>
      </c>
      <c r="L4" s="53" t="s">
        <v>8</v>
      </c>
      <c r="M4" s="53" t="s">
        <v>142</v>
      </c>
      <c r="N4" s="53" t="s">
        <v>9</v>
      </c>
      <c r="O4" s="53" t="s">
        <v>143</v>
      </c>
      <c r="P4" s="117"/>
      <c r="Q4" s="54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55"/>
      <c r="AG4" s="55"/>
      <c r="AH4" s="55"/>
      <c r="AI4" s="55"/>
      <c r="AJ4" s="55"/>
      <c r="AK4" s="55"/>
      <c r="AL4" s="55"/>
      <c r="AM4" s="55"/>
      <c r="AN4" s="55"/>
      <c r="AO4" s="55"/>
      <c r="AP4" s="55"/>
      <c r="AQ4" s="55"/>
      <c r="AR4" s="55"/>
      <c r="AS4" s="55"/>
      <c r="AT4" s="55"/>
      <c r="AU4" s="55"/>
      <c r="AV4" s="55"/>
      <c r="AW4" s="55"/>
      <c r="AX4" s="55"/>
      <c r="AY4" s="55"/>
      <c r="AZ4" s="55"/>
      <c r="BA4" s="55"/>
      <c r="BB4" s="55"/>
      <c r="BC4" s="55"/>
      <c r="BD4" s="55"/>
      <c r="BE4" s="55"/>
      <c r="BF4" s="55"/>
      <c r="BG4" s="55"/>
      <c r="BH4" s="55"/>
      <c r="BI4" s="55"/>
      <c r="BJ4" s="55"/>
      <c r="BK4" s="55"/>
      <c r="BL4" s="55"/>
      <c r="BM4" s="55"/>
      <c r="BN4" s="55"/>
      <c r="BO4" s="55"/>
      <c r="BP4" s="55"/>
      <c r="BQ4" s="55"/>
      <c r="BR4" s="55"/>
      <c r="BS4" s="55"/>
      <c r="BT4" s="55"/>
      <c r="BU4" s="55"/>
      <c r="BV4" s="55"/>
      <c r="BW4" s="55"/>
      <c r="BX4" s="55"/>
      <c r="BY4" s="55"/>
      <c r="BZ4" s="55"/>
      <c r="CA4" s="55"/>
      <c r="CB4" s="55"/>
      <c r="CC4" s="55"/>
      <c r="CD4" s="55"/>
      <c r="CE4" s="55"/>
      <c r="CF4" s="55"/>
      <c r="CG4" s="55"/>
      <c r="CH4" s="55"/>
      <c r="CI4" s="55"/>
      <c r="CJ4" s="55"/>
      <c r="CK4" s="55"/>
      <c r="CL4" s="55"/>
      <c r="CM4" s="55"/>
      <c r="CN4" s="55"/>
      <c r="CO4" s="55"/>
      <c r="CP4" s="55"/>
      <c r="CQ4" s="55"/>
      <c r="CR4" s="55"/>
      <c r="CS4" s="55"/>
      <c r="CT4" s="55"/>
      <c r="CU4" s="55"/>
      <c r="CV4" s="55"/>
      <c r="CW4" s="55"/>
      <c r="CX4" s="55"/>
      <c r="CY4" s="55"/>
      <c r="CZ4" s="55"/>
      <c r="DA4" s="55"/>
      <c r="DB4" s="55"/>
      <c r="DC4" s="55"/>
      <c r="DD4" s="55"/>
      <c r="DE4" s="55"/>
      <c r="DF4" s="55"/>
      <c r="DG4" s="55"/>
      <c r="DH4" s="55"/>
      <c r="DI4" s="55"/>
      <c r="DJ4" s="55"/>
      <c r="DK4" s="55"/>
      <c r="DL4" s="55"/>
      <c r="DM4" s="55"/>
      <c r="DN4" s="55"/>
      <c r="DO4" s="55"/>
      <c r="DP4" s="55"/>
      <c r="DQ4" s="55"/>
      <c r="DR4" s="55"/>
      <c r="DS4" s="55"/>
      <c r="DT4" s="55"/>
      <c r="DU4" s="55"/>
      <c r="DV4" s="55"/>
      <c r="DW4" s="55"/>
      <c r="DX4" s="55"/>
      <c r="DY4" s="55"/>
      <c r="DZ4" s="55"/>
      <c r="EA4" s="55"/>
      <c r="EB4" s="55"/>
      <c r="EC4" s="55"/>
      <c r="ED4" s="55"/>
    </row>
    <row r="5" spans="1:134" ht="15.75">
      <c r="A5" s="56" t="s">
        <v>144</v>
      </c>
      <c r="B5" s="57"/>
      <c r="C5" s="57"/>
      <c r="D5" s="58">
        <f t="shared" ref="D5:N5" si="0">SUM(D6:D12)</f>
        <v>1661643</v>
      </c>
      <c r="E5" s="58">
        <f t="shared" si="0"/>
        <v>1163820</v>
      </c>
      <c r="F5" s="58">
        <f t="shared" si="0"/>
        <v>0</v>
      </c>
      <c r="G5" s="58">
        <f t="shared" si="0"/>
        <v>0</v>
      </c>
      <c r="H5" s="58">
        <f t="shared" si="0"/>
        <v>0</v>
      </c>
      <c r="I5" s="58">
        <f t="shared" si="0"/>
        <v>0</v>
      </c>
      <c r="J5" s="58">
        <f t="shared" si="0"/>
        <v>0</v>
      </c>
      <c r="K5" s="58">
        <f t="shared" si="0"/>
        <v>0</v>
      </c>
      <c r="L5" s="58">
        <f t="shared" si="0"/>
        <v>0</v>
      </c>
      <c r="M5" s="58">
        <f t="shared" si="0"/>
        <v>0</v>
      </c>
      <c r="N5" s="58">
        <f t="shared" si="0"/>
        <v>0</v>
      </c>
      <c r="O5" s="59">
        <f>SUM(D5:N5)</f>
        <v>2825463</v>
      </c>
      <c r="P5" s="60">
        <f t="shared" ref="P5:P51" si="1">(O5/P$53)</f>
        <v>351.42574626865672</v>
      </c>
      <c r="Q5" s="61"/>
    </row>
    <row r="6" spans="1:134">
      <c r="A6" s="63"/>
      <c r="B6" s="64">
        <v>311</v>
      </c>
      <c r="C6" s="65" t="s">
        <v>2</v>
      </c>
      <c r="D6" s="66">
        <v>1174021</v>
      </c>
      <c r="E6" s="66">
        <v>381007</v>
      </c>
      <c r="F6" s="66">
        <v>0</v>
      </c>
      <c r="G6" s="66">
        <v>0</v>
      </c>
      <c r="H6" s="66">
        <v>0</v>
      </c>
      <c r="I6" s="66">
        <v>0</v>
      </c>
      <c r="J6" s="66">
        <v>0</v>
      </c>
      <c r="K6" s="66">
        <v>0</v>
      </c>
      <c r="L6" s="66">
        <v>0</v>
      </c>
      <c r="M6" s="66">
        <v>0</v>
      </c>
      <c r="N6" s="66">
        <v>0</v>
      </c>
      <c r="O6" s="66">
        <f>SUM(D6:N6)</f>
        <v>1555028</v>
      </c>
      <c r="P6" s="67">
        <f t="shared" si="1"/>
        <v>193.41144278606964</v>
      </c>
      <c r="Q6" s="68"/>
    </row>
    <row r="7" spans="1:134">
      <c r="A7" s="63"/>
      <c r="B7" s="64">
        <v>312.3</v>
      </c>
      <c r="C7" s="65" t="s">
        <v>10</v>
      </c>
      <c r="D7" s="66">
        <v>19617</v>
      </c>
      <c r="E7" s="66">
        <v>0</v>
      </c>
      <c r="F7" s="66">
        <v>0</v>
      </c>
      <c r="G7" s="66">
        <v>0</v>
      </c>
      <c r="H7" s="66">
        <v>0</v>
      </c>
      <c r="I7" s="66">
        <v>0</v>
      </c>
      <c r="J7" s="66">
        <v>0</v>
      </c>
      <c r="K7" s="66">
        <v>0</v>
      </c>
      <c r="L7" s="66">
        <v>0</v>
      </c>
      <c r="M7" s="66">
        <v>0</v>
      </c>
      <c r="N7" s="66">
        <v>0</v>
      </c>
      <c r="O7" s="66">
        <f t="shared" ref="O7:O12" si="2">SUM(D7:N7)</f>
        <v>19617</v>
      </c>
      <c r="P7" s="67">
        <f t="shared" si="1"/>
        <v>2.4399253731343284</v>
      </c>
      <c r="Q7" s="68"/>
    </row>
    <row r="8" spans="1:134">
      <c r="A8" s="63"/>
      <c r="B8" s="64">
        <v>312.41000000000003</v>
      </c>
      <c r="C8" s="65" t="s">
        <v>154</v>
      </c>
      <c r="D8" s="66">
        <v>115860</v>
      </c>
      <c r="E8" s="66">
        <v>0</v>
      </c>
      <c r="F8" s="66">
        <v>0</v>
      </c>
      <c r="G8" s="66">
        <v>0</v>
      </c>
      <c r="H8" s="66">
        <v>0</v>
      </c>
      <c r="I8" s="66">
        <v>0</v>
      </c>
      <c r="J8" s="66">
        <v>0</v>
      </c>
      <c r="K8" s="66">
        <v>0</v>
      </c>
      <c r="L8" s="66">
        <v>0</v>
      </c>
      <c r="M8" s="66">
        <v>0</v>
      </c>
      <c r="N8" s="66">
        <v>0</v>
      </c>
      <c r="O8" s="66">
        <f t="shared" si="2"/>
        <v>115860</v>
      </c>
      <c r="P8" s="67">
        <f t="shared" si="1"/>
        <v>14.41044776119403</v>
      </c>
      <c r="Q8" s="68"/>
    </row>
    <row r="9" spans="1:134">
      <c r="A9" s="63"/>
      <c r="B9" s="64">
        <v>312.43</v>
      </c>
      <c r="C9" s="65" t="s">
        <v>145</v>
      </c>
      <c r="D9" s="66">
        <v>0</v>
      </c>
      <c r="E9" s="66">
        <v>782813</v>
      </c>
      <c r="F9" s="66">
        <v>0</v>
      </c>
      <c r="G9" s="66">
        <v>0</v>
      </c>
      <c r="H9" s="66">
        <v>0</v>
      </c>
      <c r="I9" s="66">
        <v>0</v>
      </c>
      <c r="J9" s="66">
        <v>0</v>
      </c>
      <c r="K9" s="66">
        <v>0</v>
      </c>
      <c r="L9" s="66">
        <v>0</v>
      </c>
      <c r="M9" s="66">
        <v>0</v>
      </c>
      <c r="N9" s="66">
        <v>0</v>
      </c>
      <c r="O9" s="66">
        <f t="shared" si="2"/>
        <v>782813</v>
      </c>
      <c r="P9" s="67">
        <f t="shared" si="1"/>
        <v>97.364800995024879</v>
      </c>
      <c r="Q9" s="68"/>
    </row>
    <row r="10" spans="1:134">
      <c r="A10" s="63"/>
      <c r="B10" s="64">
        <v>314.10000000000002</v>
      </c>
      <c r="C10" s="65" t="s">
        <v>13</v>
      </c>
      <c r="D10" s="66">
        <v>234758</v>
      </c>
      <c r="E10" s="66">
        <v>0</v>
      </c>
      <c r="F10" s="66">
        <v>0</v>
      </c>
      <c r="G10" s="66">
        <v>0</v>
      </c>
      <c r="H10" s="66">
        <v>0</v>
      </c>
      <c r="I10" s="66">
        <v>0</v>
      </c>
      <c r="J10" s="66">
        <v>0</v>
      </c>
      <c r="K10" s="66">
        <v>0</v>
      </c>
      <c r="L10" s="66">
        <v>0</v>
      </c>
      <c r="M10" s="66">
        <v>0</v>
      </c>
      <c r="N10" s="66">
        <v>0</v>
      </c>
      <c r="O10" s="66">
        <f t="shared" si="2"/>
        <v>234758</v>
      </c>
      <c r="P10" s="67">
        <f t="shared" si="1"/>
        <v>29.198756218905473</v>
      </c>
      <c r="Q10" s="68"/>
    </row>
    <row r="11" spans="1:134">
      <c r="A11" s="63"/>
      <c r="B11" s="64">
        <v>314.39999999999998</v>
      </c>
      <c r="C11" s="65" t="s">
        <v>14</v>
      </c>
      <c r="D11" s="66">
        <v>3444</v>
      </c>
      <c r="E11" s="66">
        <v>0</v>
      </c>
      <c r="F11" s="66">
        <v>0</v>
      </c>
      <c r="G11" s="66">
        <v>0</v>
      </c>
      <c r="H11" s="66">
        <v>0</v>
      </c>
      <c r="I11" s="66">
        <v>0</v>
      </c>
      <c r="J11" s="66">
        <v>0</v>
      </c>
      <c r="K11" s="66">
        <v>0</v>
      </c>
      <c r="L11" s="66">
        <v>0</v>
      </c>
      <c r="M11" s="66">
        <v>0</v>
      </c>
      <c r="N11" s="66">
        <v>0</v>
      </c>
      <c r="O11" s="66">
        <f t="shared" si="2"/>
        <v>3444</v>
      </c>
      <c r="P11" s="67">
        <f t="shared" si="1"/>
        <v>0.42835820895522386</v>
      </c>
      <c r="Q11" s="68"/>
    </row>
    <row r="12" spans="1:134">
      <c r="A12" s="63"/>
      <c r="B12" s="64">
        <v>315.10000000000002</v>
      </c>
      <c r="C12" s="65" t="s">
        <v>147</v>
      </c>
      <c r="D12" s="66">
        <v>113943</v>
      </c>
      <c r="E12" s="66">
        <v>0</v>
      </c>
      <c r="F12" s="66">
        <v>0</v>
      </c>
      <c r="G12" s="66">
        <v>0</v>
      </c>
      <c r="H12" s="66">
        <v>0</v>
      </c>
      <c r="I12" s="66">
        <v>0</v>
      </c>
      <c r="J12" s="66">
        <v>0</v>
      </c>
      <c r="K12" s="66">
        <v>0</v>
      </c>
      <c r="L12" s="66">
        <v>0</v>
      </c>
      <c r="M12" s="66">
        <v>0</v>
      </c>
      <c r="N12" s="66">
        <v>0</v>
      </c>
      <c r="O12" s="66">
        <f t="shared" si="2"/>
        <v>113943</v>
      </c>
      <c r="P12" s="67">
        <f t="shared" si="1"/>
        <v>14.172014925373134</v>
      </c>
      <c r="Q12" s="68"/>
    </row>
    <row r="13" spans="1:134" ht="15.75">
      <c r="A13" s="69" t="s">
        <v>17</v>
      </c>
      <c r="B13" s="70"/>
      <c r="C13" s="71"/>
      <c r="D13" s="72">
        <f t="shared" ref="D13:N13" si="3">SUM(D14:D21)</f>
        <v>900964</v>
      </c>
      <c r="E13" s="72">
        <f t="shared" si="3"/>
        <v>101499</v>
      </c>
      <c r="F13" s="72">
        <f t="shared" si="3"/>
        <v>0</v>
      </c>
      <c r="G13" s="72">
        <f t="shared" si="3"/>
        <v>0</v>
      </c>
      <c r="H13" s="72">
        <f t="shared" si="3"/>
        <v>0</v>
      </c>
      <c r="I13" s="72">
        <f t="shared" si="3"/>
        <v>0</v>
      </c>
      <c r="J13" s="72">
        <f t="shared" si="3"/>
        <v>0</v>
      </c>
      <c r="K13" s="72">
        <f t="shared" si="3"/>
        <v>0</v>
      </c>
      <c r="L13" s="72">
        <f t="shared" si="3"/>
        <v>0</v>
      </c>
      <c r="M13" s="72">
        <f t="shared" si="3"/>
        <v>0</v>
      </c>
      <c r="N13" s="72">
        <f t="shared" si="3"/>
        <v>0</v>
      </c>
      <c r="O13" s="73">
        <f>SUM(D13:N13)</f>
        <v>1002463</v>
      </c>
      <c r="P13" s="74">
        <f t="shared" si="1"/>
        <v>124.68445273631841</v>
      </c>
      <c r="Q13" s="75"/>
    </row>
    <row r="14" spans="1:134">
      <c r="A14" s="63"/>
      <c r="B14" s="64">
        <v>322</v>
      </c>
      <c r="C14" s="65" t="s">
        <v>148</v>
      </c>
      <c r="D14" s="66">
        <v>409563</v>
      </c>
      <c r="E14" s="66">
        <v>0</v>
      </c>
      <c r="F14" s="66">
        <v>0</v>
      </c>
      <c r="G14" s="66">
        <v>0</v>
      </c>
      <c r="H14" s="66">
        <v>0</v>
      </c>
      <c r="I14" s="66">
        <v>0</v>
      </c>
      <c r="J14" s="66">
        <v>0</v>
      </c>
      <c r="K14" s="66">
        <v>0</v>
      </c>
      <c r="L14" s="66">
        <v>0</v>
      </c>
      <c r="M14" s="66">
        <v>0</v>
      </c>
      <c r="N14" s="66">
        <v>0</v>
      </c>
      <c r="O14" s="66">
        <f>SUM(D14:N14)</f>
        <v>409563</v>
      </c>
      <c r="P14" s="67">
        <f t="shared" si="1"/>
        <v>50.940671641791042</v>
      </c>
      <c r="Q14" s="68"/>
    </row>
    <row r="15" spans="1:134">
      <c r="A15" s="63"/>
      <c r="B15" s="64">
        <v>323.10000000000002</v>
      </c>
      <c r="C15" s="65" t="s">
        <v>18</v>
      </c>
      <c r="D15" s="66">
        <v>307098</v>
      </c>
      <c r="E15" s="66">
        <v>0</v>
      </c>
      <c r="F15" s="66">
        <v>0</v>
      </c>
      <c r="G15" s="66">
        <v>0</v>
      </c>
      <c r="H15" s="66">
        <v>0</v>
      </c>
      <c r="I15" s="66">
        <v>0</v>
      </c>
      <c r="J15" s="66">
        <v>0</v>
      </c>
      <c r="K15" s="66">
        <v>0</v>
      </c>
      <c r="L15" s="66">
        <v>0</v>
      </c>
      <c r="M15" s="66">
        <v>0</v>
      </c>
      <c r="N15" s="66">
        <v>0</v>
      </c>
      <c r="O15" s="66">
        <f t="shared" ref="O15:O21" si="4">SUM(D15:N15)</f>
        <v>307098</v>
      </c>
      <c r="P15" s="67">
        <f t="shared" si="1"/>
        <v>38.19626865671642</v>
      </c>
      <c r="Q15" s="68"/>
    </row>
    <row r="16" spans="1:134">
      <c r="A16" s="63"/>
      <c r="B16" s="64">
        <v>323.39999999999998</v>
      </c>
      <c r="C16" s="65" t="s">
        <v>19</v>
      </c>
      <c r="D16" s="66">
        <v>4072</v>
      </c>
      <c r="E16" s="66">
        <v>0</v>
      </c>
      <c r="F16" s="66">
        <v>0</v>
      </c>
      <c r="G16" s="66">
        <v>0</v>
      </c>
      <c r="H16" s="66">
        <v>0</v>
      </c>
      <c r="I16" s="66">
        <v>0</v>
      </c>
      <c r="J16" s="66">
        <v>0</v>
      </c>
      <c r="K16" s="66">
        <v>0</v>
      </c>
      <c r="L16" s="66">
        <v>0</v>
      </c>
      <c r="M16" s="66">
        <v>0</v>
      </c>
      <c r="N16" s="66">
        <v>0</v>
      </c>
      <c r="O16" s="66">
        <f t="shared" si="4"/>
        <v>4072</v>
      </c>
      <c r="P16" s="67">
        <f t="shared" si="1"/>
        <v>0.50646766169154234</v>
      </c>
      <c r="Q16" s="68"/>
    </row>
    <row r="17" spans="1:17">
      <c r="A17" s="63"/>
      <c r="B17" s="64">
        <v>323.7</v>
      </c>
      <c r="C17" s="65" t="s">
        <v>20</v>
      </c>
      <c r="D17" s="66">
        <v>11751</v>
      </c>
      <c r="E17" s="66">
        <v>0</v>
      </c>
      <c r="F17" s="66">
        <v>0</v>
      </c>
      <c r="G17" s="66">
        <v>0</v>
      </c>
      <c r="H17" s="66">
        <v>0</v>
      </c>
      <c r="I17" s="66">
        <v>0</v>
      </c>
      <c r="J17" s="66">
        <v>0</v>
      </c>
      <c r="K17" s="66">
        <v>0</v>
      </c>
      <c r="L17" s="66">
        <v>0</v>
      </c>
      <c r="M17" s="66">
        <v>0</v>
      </c>
      <c r="N17" s="66">
        <v>0</v>
      </c>
      <c r="O17" s="66">
        <f t="shared" si="4"/>
        <v>11751</v>
      </c>
      <c r="P17" s="67">
        <f t="shared" si="1"/>
        <v>1.4615671641791044</v>
      </c>
      <c r="Q17" s="68"/>
    </row>
    <row r="18" spans="1:17">
      <c r="A18" s="63"/>
      <c r="B18" s="64">
        <v>324.11</v>
      </c>
      <c r="C18" s="65" t="s">
        <v>21</v>
      </c>
      <c r="D18" s="66">
        <v>0</v>
      </c>
      <c r="E18" s="66">
        <v>61962</v>
      </c>
      <c r="F18" s="66">
        <v>0</v>
      </c>
      <c r="G18" s="66">
        <v>0</v>
      </c>
      <c r="H18" s="66">
        <v>0</v>
      </c>
      <c r="I18" s="66">
        <v>0</v>
      </c>
      <c r="J18" s="66">
        <v>0</v>
      </c>
      <c r="K18" s="66">
        <v>0</v>
      </c>
      <c r="L18" s="66">
        <v>0</v>
      </c>
      <c r="M18" s="66">
        <v>0</v>
      </c>
      <c r="N18" s="66">
        <v>0</v>
      </c>
      <c r="O18" s="66">
        <f t="shared" si="4"/>
        <v>61962</v>
      </c>
      <c r="P18" s="67">
        <f t="shared" si="1"/>
        <v>7.7067164179104477</v>
      </c>
      <c r="Q18" s="68"/>
    </row>
    <row r="19" spans="1:17">
      <c r="A19" s="63"/>
      <c r="B19" s="64">
        <v>324.61</v>
      </c>
      <c r="C19" s="65" t="s">
        <v>24</v>
      </c>
      <c r="D19" s="66">
        <v>0</v>
      </c>
      <c r="E19" s="66">
        <v>39537</v>
      </c>
      <c r="F19" s="66">
        <v>0</v>
      </c>
      <c r="G19" s="66">
        <v>0</v>
      </c>
      <c r="H19" s="66">
        <v>0</v>
      </c>
      <c r="I19" s="66">
        <v>0</v>
      </c>
      <c r="J19" s="66">
        <v>0</v>
      </c>
      <c r="K19" s="66">
        <v>0</v>
      </c>
      <c r="L19" s="66">
        <v>0</v>
      </c>
      <c r="M19" s="66">
        <v>0</v>
      </c>
      <c r="N19" s="66">
        <v>0</v>
      </c>
      <c r="O19" s="66">
        <f t="shared" si="4"/>
        <v>39537</v>
      </c>
      <c r="P19" s="67">
        <f t="shared" si="1"/>
        <v>4.9175373134328355</v>
      </c>
      <c r="Q19" s="68"/>
    </row>
    <row r="20" spans="1:17">
      <c r="A20" s="63"/>
      <c r="B20" s="64">
        <v>325.2</v>
      </c>
      <c r="C20" s="65" t="s">
        <v>71</v>
      </c>
      <c r="D20" s="66">
        <v>138267</v>
      </c>
      <c r="E20" s="66">
        <v>0</v>
      </c>
      <c r="F20" s="66">
        <v>0</v>
      </c>
      <c r="G20" s="66">
        <v>0</v>
      </c>
      <c r="H20" s="66">
        <v>0</v>
      </c>
      <c r="I20" s="66">
        <v>0</v>
      </c>
      <c r="J20" s="66">
        <v>0</v>
      </c>
      <c r="K20" s="66">
        <v>0</v>
      </c>
      <c r="L20" s="66">
        <v>0</v>
      </c>
      <c r="M20" s="66">
        <v>0</v>
      </c>
      <c r="N20" s="66">
        <v>0</v>
      </c>
      <c r="O20" s="66">
        <f t="shared" si="4"/>
        <v>138267</v>
      </c>
      <c r="P20" s="67">
        <f t="shared" si="1"/>
        <v>17.197388059701492</v>
      </c>
      <c r="Q20" s="68"/>
    </row>
    <row r="21" spans="1:17">
      <c r="A21" s="63"/>
      <c r="B21" s="64">
        <v>329.5</v>
      </c>
      <c r="C21" s="65" t="s">
        <v>149</v>
      </c>
      <c r="D21" s="66">
        <v>30213</v>
      </c>
      <c r="E21" s="66">
        <v>0</v>
      </c>
      <c r="F21" s="66">
        <v>0</v>
      </c>
      <c r="G21" s="66">
        <v>0</v>
      </c>
      <c r="H21" s="66">
        <v>0</v>
      </c>
      <c r="I21" s="66">
        <v>0</v>
      </c>
      <c r="J21" s="66">
        <v>0</v>
      </c>
      <c r="K21" s="66">
        <v>0</v>
      </c>
      <c r="L21" s="66">
        <v>0</v>
      </c>
      <c r="M21" s="66">
        <v>0</v>
      </c>
      <c r="N21" s="66">
        <v>0</v>
      </c>
      <c r="O21" s="66">
        <f t="shared" si="4"/>
        <v>30213</v>
      </c>
      <c r="P21" s="67">
        <f t="shared" si="1"/>
        <v>3.7578358208955223</v>
      </c>
      <c r="Q21" s="68"/>
    </row>
    <row r="22" spans="1:17" ht="15.75">
      <c r="A22" s="69" t="s">
        <v>150</v>
      </c>
      <c r="B22" s="70"/>
      <c r="C22" s="71"/>
      <c r="D22" s="72">
        <f t="shared" ref="D22:N22" si="5">SUM(D23:D30)</f>
        <v>921842</v>
      </c>
      <c r="E22" s="72">
        <f t="shared" si="5"/>
        <v>51356</v>
      </c>
      <c r="F22" s="72">
        <f t="shared" si="5"/>
        <v>0</v>
      </c>
      <c r="G22" s="72">
        <f t="shared" si="5"/>
        <v>0</v>
      </c>
      <c r="H22" s="72">
        <f t="shared" si="5"/>
        <v>0</v>
      </c>
      <c r="I22" s="72">
        <f t="shared" si="5"/>
        <v>922965</v>
      </c>
      <c r="J22" s="72">
        <f t="shared" si="5"/>
        <v>0</v>
      </c>
      <c r="K22" s="72">
        <f t="shared" si="5"/>
        <v>0</v>
      </c>
      <c r="L22" s="72">
        <f t="shared" si="5"/>
        <v>0</v>
      </c>
      <c r="M22" s="72">
        <f t="shared" si="5"/>
        <v>0</v>
      </c>
      <c r="N22" s="72">
        <f t="shared" si="5"/>
        <v>0</v>
      </c>
      <c r="O22" s="73">
        <f>SUM(D22:N22)</f>
        <v>1896163</v>
      </c>
      <c r="P22" s="74">
        <f t="shared" si="1"/>
        <v>235.84116915422885</v>
      </c>
      <c r="Q22" s="75"/>
    </row>
    <row r="23" spans="1:17">
      <c r="A23" s="63"/>
      <c r="B23" s="64">
        <v>331.2</v>
      </c>
      <c r="C23" s="65" t="s">
        <v>26</v>
      </c>
      <c r="D23" s="66">
        <v>0</v>
      </c>
      <c r="E23" s="66">
        <v>51356</v>
      </c>
      <c r="F23" s="66">
        <v>0</v>
      </c>
      <c r="G23" s="66">
        <v>0</v>
      </c>
      <c r="H23" s="66">
        <v>0</v>
      </c>
      <c r="I23" s="66">
        <v>0</v>
      </c>
      <c r="J23" s="66">
        <v>0</v>
      </c>
      <c r="K23" s="66">
        <v>0</v>
      </c>
      <c r="L23" s="66">
        <v>0</v>
      </c>
      <c r="M23" s="66">
        <v>0</v>
      </c>
      <c r="N23" s="66">
        <v>0</v>
      </c>
      <c r="O23" s="66">
        <f>SUM(D23:N23)</f>
        <v>51356</v>
      </c>
      <c r="P23" s="67">
        <f t="shared" si="1"/>
        <v>6.3875621890547265</v>
      </c>
      <c r="Q23" s="68"/>
    </row>
    <row r="24" spans="1:17">
      <c r="A24" s="63"/>
      <c r="B24" s="64">
        <v>334.2</v>
      </c>
      <c r="C24" s="65" t="s">
        <v>29</v>
      </c>
      <c r="D24" s="66">
        <v>4814</v>
      </c>
      <c r="E24" s="66">
        <v>0</v>
      </c>
      <c r="F24" s="66">
        <v>0</v>
      </c>
      <c r="G24" s="66">
        <v>0</v>
      </c>
      <c r="H24" s="66">
        <v>0</v>
      </c>
      <c r="I24" s="66">
        <v>0</v>
      </c>
      <c r="J24" s="66">
        <v>0</v>
      </c>
      <c r="K24" s="66">
        <v>0</v>
      </c>
      <c r="L24" s="66">
        <v>0</v>
      </c>
      <c r="M24" s="66">
        <v>0</v>
      </c>
      <c r="N24" s="66">
        <v>0</v>
      </c>
      <c r="O24" s="66">
        <f t="shared" ref="O24:O28" si="6">SUM(D24:N24)</f>
        <v>4814</v>
      </c>
      <c r="P24" s="67">
        <f t="shared" si="1"/>
        <v>0.59875621890547259</v>
      </c>
      <c r="Q24" s="68"/>
    </row>
    <row r="25" spans="1:17">
      <c r="A25" s="63"/>
      <c r="B25" s="64">
        <v>334.31</v>
      </c>
      <c r="C25" s="65" t="s">
        <v>131</v>
      </c>
      <c r="D25" s="66">
        <v>0</v>
      </c>
      <c r="E25" s="66">
        <v>0</v>
      </c>
      <c r="F25" s="66">
        <v>0</v>
      </c>
      <c r="G25" s="66">
        <v>0</v>
      </c>
      <c r="H25" s="66">
        <v>0</v>
      </c>
      <c r="I25" s="66">
        <v>922965</v>
      </c>
      <c r="J25" s="66">
        <v>0</v>
      </c>
      <c r="K25" s="66">
        <v>0</v>
      </c>
      <c r="L25" s="66">
        <v>0</v>
      </c>
      <c r="M25" s="66">
        <v>0</v>
      </c>
      <c r="N25" s="66">
        <v>0</v>
      </c>
      <c r="O25" s="66">
        <f t="shared" si="6"/>
        <v>922965</v>
      </c>
      <c r="P25" s="67">
        <f t="shared" si="1"/>
        <v>114.79664179104478</v>
      </c>
      <c r="Q25" s="68"/>
    </row>
    <row r="26" spans="1:17">
      <c r="A26" s="63"/>
      <c r="B26" s="64">
        <v>335.125</v>
      </c>
      <c r="C26" s="65" t="s">
        <v>151</v>
      </c>
      <c r="D26" s="66">
        <v>884592</v>
      </c>
      <c r="E26" s="66">
        <v>0</v>
      </c>
      <c r="F26" s="66">
        <v>0</v>
      </c>
      <c r="G26" s="66">
        <v>0</v>
      </c>
      <c r="H26" s="66">
        <v>0</v>
      </c>
      <c r="I26" s="66">
        <v>0</v>
      </c>
      <c r="J26" s="66">
        <v>0</v>
      </c>
      <c r="K26" s="66">
        <v>0</v>
      </c>
      <c r="L26" s="66">
        <v>0</v>
      </c>
      <c r="M26" s="66">
        <v>0</v>
      </c>
      <c r="N26" s="66">
        <v>0</v>
      </c>
      <c r="O26" s="66">
        <f t="shared" si="6"/>
        <v>884592</v>
      </c>
      <c r="P26" s="67">
        <f t="shared" si="1"/>
        <v>110.02388059701492</v>
      </c>
      <c r="Q26" s="68"/>
    </row>
    <row r="27" spans="1:17">
      <c r="A27" s="63"/>
      <c r="B27" s="64">
        <v>335.14</v>
      </c>
      <c r="C27" s="65" t="s">
        <v>96</v>
      </c>
      <c r="D27" s="66">
        <v>271</v>
      </c>
      <c r="E27" s="66">
        <v>0</v>
      </c>
      <c r="F27" s="66">
        <v>0</v>
      </c>
      <c r="G27" s="66">
        <v>0</v>
      </c>
      <c r="H27" s="66">
        <v>0</v>
      </c>
      <c r="I27" s="66">
        <v>0</v>
      </c>
      <c r="J27" s="66">
        <v>0</v>
      </c>
      <c r="K27" s="66">
        <v>0</v>
      </c>
      <c r="L27" s="66">
        <v>0</v>
      </c>
      <c r="M27" s="66">
        <v>0</v>
      </c>
      <c r="N27" s="66">
        <v>0</v>
      </c>
      <c r="O27" s="66">
        <f t="shared" si="6"/>
        <v>271</v>
      </c>
      <c r="P27" s="67">
        <f t="shared" si="1"/>
        <v>3.3706467661691546E-2</v>
      </c>
      <c r="Q27" s="68"/>
    </row>
    <row r="28" spans="1:17">
      <c r="A28" s="63"/>
      <c r="B28" s="64">
        <v>335.15</v>
      </c>
      <c r="C28" s="65" t="s">
        <v>97</v>
      </c>
      <c r="D28" s="66">
        <v>664</v>
      </c>
      <c r="E28" s="66">
        <v>0</v>
      </c>
      <c r="F28" s="66">
        <v>0</v>
      </c>
      <c r="G28" s="66">
        <v>0</v>
      </c>
      <c r="H28" s="66">
        <v>0</v>
      </c>
      <c r="I28" s="66">
        <v>0</v>
      </c>
      <c r="J28" s="66">
        <v>0</v>
      </c>
      <c r="K28" s="66">
        <v>0</v>
      </c>
      <c r="L28" s="66">
        <v>0</v>
      </c>
      <c r="M28" s="66">
        <v>0</v>
      </c>
      <c r="N28" s="66">
        <v>0</v>
      </c>
      <c r="O28" s="66">
        <f t="shared" si="6"/>
        <v>664</v>
      </c>
      <c r="P28" s="67">
        <f t="shared" si="1"/>
        <v>8.2587064676616917E-2</v>
      </c>
      <c r="Q28" s="68"/>
    </row>
    <row r="29" spans="1:17">
      <c r="A29" s="63"/>
      <c r="B29" s="64">
        <v>335.38</v>
      </c>
      <c r="C29" s="65" t="s">
        <v>82</v>
      </c>
      <c r="D29" s="66">
        <v>30637</v>
      </c>
      <c r="E29" s="66">
        <v>0</v>
      </c>
      <c r="F29" s="66">
        <v>0</v>
      </c>
      <c r="G29" s="66">
        <v>0</v>
      </c>
      <c r="H29" s="66">
        <v>0</v>
      </c>
      <c r="I29" s="66">
        <v>0</v>
      </c>
      <c r="J29" s="66">
        <v>0</v>
      </c>
      <c r="K29" s="66">
        <v>0</v>
      </c>
      <c r="L29" s="66">
        <v>0</v>
      </c>
      <c r="M29" s="66">
        <v>0</v>
      </c>
      <c r="N29" s="66">
        <v>0</v>
      </c>
      <c r="O29" s="66">
        <f t="shared" ref="O29:O30" si="7">SUM(D29:N29)</f>
        <v>30637</v>
      </c>
      <c r="P29" s="67">
        <f t="shared" si="1"/>
        <v>3.8105721393034826</v>
      </c>
      <c r="Q29" s="68"/>
    </row>
    <row r="30" spans="1:17">
      <c r="A30" s="63"/>
      <c r="B30" s="64">
        <v>337.1</v>
      </c>
      <c r="C30" s="65" t="s">
        <v>83</v>
      </c>
      <c r="D30" s="66">
        <v>864</v>
      </c>
      <c r="E30" s="66">
        <v>0</v>
      </c>
      <c r="F30" s="66">
        <v>0</v>
      </c>
      <c r="G30" s="66">
        <v>0</v>
      </c>
      <c r="H30" s="66">
        <v>0</v>
      </c>
      <c r="I30" s="66">
        <v>0</v>
      </c>
      <c r="J30" s="66">
        <v>0</v>
      </c>
      <c r="K30" s="66">
        <v>0</v>
      </c>
      <c r="L30" s="66">
        <v>0</v>
      </c>
      <c r="M30" s="66">
        <v>0</v>
      </c>
      <c r="N30" s="66">
        <v>0</v>
      </c>
      <c r="O30" s="66">
        <f t="shared" si="7"/>
        <v>864</v>
      </c>
      <c r="P30" s="67">
        <f t="shared" si="1"/>
        <v>0.10746268656716418</v>
      </c>
      <c r="Q30" s="68"/>
    </row>
    <row r="31" spans="1:17" ht="15.75">
      <c r="A31" s="69" t="s">
        <v>43</v>
      </c>
      <c r="B31" s="70"/>
      <c r="C31" s="71"/>
      <c r="D31" s="72">
        <f t="shared" ref="D31:N31" si="8">SUM(D32:D39)</f>
        <v>586241</v>
      </c>
      <c r="E31" s="72">
        <f t="shared" si="8"/>
        <v>0</v>
      </c>
      <c r="F31" s="72">
        <f t="shared" si="8"/>
        <v>0</v>
      </c>
      <c r="G31" s="72">
        <f t="shared" si="8"/>
        <v>0</v>
      </c>
      <c r="H31" s="72">
        <f t="shared" si="8"/>
        <v>0</v>
      </c>
      <c r="I31" s="72">
        <f t="shared" si="8"/>
        <v>2688125</v>
      </c>
      <c r="J31" s="72">
        <f t="shared" si="8"/>
        <v>0</v>
      </c>
      <c r="K31" s="72">
        <f t="shared" si="8"/>
        <v>0</v>
      </c>
      <c r="L31" s="72">
        <f t="shared" si="8"/>
        <v>0</v>
      </c>
      <c r="M31" s="72">
        <f t="shared" si="8"/>
        <v>0</v>
      </c>
      <c r="N31" s="72">
        <f t="shared" si="8"/>
        <v>0</v>
      </c>
      <c r="O31" s="72">
        <f>SUM(D31:N31)</f>
        <v>3274366</v>
      </c>
      <c r="P31" s="74">
        <f t="shared" si="1"/>
        <v>407.25945273631839</v>
      </c>
      <c r="Q31" s="75"/>
    </row>
    <row r="32" spans="1:17">
      <c r="A32" s="63"/>
      <c r="B32" s="64">
        <v>341.2</v>
      </c>
      <c r="C32" s="65" t="s">
        <v>99</v>
      </c>
      <c r="D32" s="66">
        <v>9665</v>
      </c>
      <c r="E32" s="66">
        <v>0</v>
      </c>
      <c r="F32" s="66">
        <v>0</v>
      </c>
      <c r="G32" s="66">
        <v>0</v>
      </c>
      <c r="H32" s="66">
        <v>0</v>
      </c>
      <c r="I32" s="66">
        <v>0</v>
      </c>
      <c r="J32" s="66">
        <v>0</v>
      </c>
      <c r="K32" s="66">
        <v>0</v>
      </c>
      <c r="L32" s="66">
        <v>0</v>
      </c>
      <c r="M32" s="66">
        <v>0</v>
      </c>
      <c r="N32" s="66">
        <v>0</v>
      </c>
      <c r="O32" s="66">
        <f t="shared" ref="O32:O39" si="9">SUM(D32:N32)</f>
        <v>9665</v>
      </c>
      <c r="P32" s="67">
        <f t="shared" si="1"/>
        <v>1.2021144278606966</v>
      </c>
      <c r="Q32" s="68"/>
    </row>
    <row r="33" spans="1:17">
      <c r="A33" s="63"/>
      <c r="B33" s="64">
        <v>341.3</v>
      </c>
      <c r="C33" s="65" t="s">
        <v>100</v>
      </c>
      <c r="D33" s="66">
        <v>19999</v>
      </c>
      <c r="E33" s="66">
        <v>0</v>
      </c>
      <c r="F33" s="66">
        <v>0</v>
      </c>
      <c r="G33" s="66">
        <v>0</v>
      </c>
      <c r="H33" s="66">
        <v>0</v>
      </c>
      <c r="I33" s="66">
        <v>0</v>
      </c>
      <c r="J33" s="66">
        <v>0</v>
      </c>
      <c r="K33" s="66">
        <v>0</v>
      </c>
      <c r="L33" s="66">
        <v>0</v>
      </c>
      <c r="M33" s="66">
        <v>0</v>
      </c>
      <c r="N33" s="66">
        <v>0</v>
      </c>
      <c r="O33" s="66">
        <f t="shared" si="9"/>
        <v>19999</v>
      </c>
      <c r="P33" s="67">
        <f t="shared" si="1"/>
        <v>2.4874378109452735</v>
      </c>
      <c r="Q33" s="68"/>
    </row>
    <row r="34" spans="1:17">
      <c r="A34" s="63"/>
      <c r="B34" s="64">
        <v>342.2</v>
      </c>
      <c r="C34" s="65" t="s">
        <v>48</v>
      </c>
      <c r="D34" s="66">
        <v>2442</v>
      </c>
      <c r="E34" s="66">
        <v>0</v>
      </c>
      <c r="F34" s="66">
        <v>0</v>
      </c>
      <c r="G34" s="66">
        <v>0</v>
      </c>
      <c r="H34" s="66">
        <v>0</v>
      </c>
      <c r="I34" s="66">
        <v>0</v>
      </c>
      <c r="J34" s="66">
        <v>0</v>
      </c>
      <c r="K34" s="66">
        <v>0</v>
      </c>
      <c r="L34" s="66">
        <v>0</v>
      </c>
      <c r="M34" s="66">
        <v>0</v>
      </c>
      <c r="N34" s="66">
        <v>0</v>
      </c>
      <c r="O34" s="66">
        <f t="shared" si="9"/>
        <v>2442</v>
      </c>
      <c r="P34" s="67">
        <f t="shared" si="1"/>
        <v>0.30373134328358209</v>
      </c>
      <c r="Q34" s="68"/>
    </row>
    <row r="35" spans="1:17">
      <c r="A35" s="63"/>
      <c r="B35" s="64">
        <v>343.3</v>
      </c>
      <c r="C35" s="65" t="s">
        <v>49</v>
      </c>
      <c r="D35" s="66">
        <v>0</v>
      </c>
      <c r="E35" s="66">
        <v>0</v>
      </c>
      <c r="F35" s="66">
        <v>0</v>
      </c>
      <c r="G35" s="66">
        <v>0</v>
      </c>
      <c r="H35" s="66">
        <v>0</v>
      </c>
      <c r="I35" s="66">
        <v>2352186</v>
      </c>
      <c r="J35" s="66">
        <v>0</v>
      </c>
      <c r="K35" s="66">
        <v>0</v>
      </c>
      <c r="L35" s="66">
        <v>0</v>
      </c>
      <c r="M35" s="66">
        <v>0</v>
      </c>
      <c r="N35" s="66">
        <v>0</v>
      </c>
      <c r="O35" s="66">
        <f t="shared" si="9"/>
        <v>2352186</v>
      </c>
      <c r="P35" s="67">
        <f t="shared" si="1"/>
        <v>292.56044776119404</v>
      </c>
      <c r="Q35" s="68"/>
    </row>
    <row r="36" spans="1:17">
      <c r="A36" s="63"/>
      <c r="B36" s="64">
        <v>343.4</v>
      </c>
      <c r="C36" s="65" t="s">
        <v>50</v>
      </c>
      <c r="D36" s="66">
        <v>553340</v>
      </c>
      <c r="E36" s="66">
        <v>0</v>
      </c>
      <c r="F36" s="66">
        <v>0</v>
      </c>
      <c r="G36" s="66">
        <v>0</v>
      </c>
      <c r="H36" s="66">
        <v>0</v>
      </c>
      <c r="I36" s="66">
        <v>0</v>
      </c>
      <c r="J36" s="66">
        <v>0</v>
      </c>
      <c r="K36" s="66">
        <v>0</v>
      </c>
      <c r="L36" s="66">
        <v>0</v>
      </c>
      <c r="M36" s="66">
        <v>0</v>
      </c>
      <c r="N36" s="66">
        <v>0</v>
      </c>
      <c r="O36" s="66">
        <f t="shared" si="9"/>
        <v>553340</v>
      </c>
      <c r="P36" s="67">
        <f t="shared" si="1"/>
        <v>68.823383084577117</v>
      </c>
      <c r="Q36" s="68"/>
    </row>
    <row r="37" spans="1:17">
      <c r="A37" s="63"/>
      <c r="B37" s="64">
        <v>343.8</v>
      </c>
      <c r="C37" s="65" t="s">
        <v>51</v>
      </c>
      <c r="D37" s="66">
        <v>375</v>
      </c>
      <c r="E37" s="66">
        <v>0</v>
      </c>
      <c r="F37" s="66">
        <v>0</v>
      </c>
      <c r="G37" s="66">
        <v>0</v>
      </c>
      <c r="H37" s="66">
        <v>0</v>
      </c>
      <c r="I37" s="66">
        <v>0</v>
      </c>
      <c r="J37" s="66">
        <v>0</v>
      </c>
      <c r="K37" s="66">
        <v>0</v>
      </c>
      <c r="L37" s="66">
        <v>0</v>
      </c>
      <c r="M37" s="66">
        <v>0</v>
      </c>
      <c r="N37" s="66">
        <v>0</v>
      </c>
      <c r="O37" s="66">
        <f t="shared" si="9"/>
        <v>375</v>
      </c>
      <c r="P37" s="67">
        <f t="shared" si="1"/>
        <v>4.6641791044776122E-2</v>
      </c>
      <c r="Q37" s="68"/>
    </row>
    <row r="38" spans="1:17">
      <c r="A38" s="63"/>
      <c r="B38" s="64">
        <v>343.9</v>
      </c>
      <c r="C38" s="65" t="s">
        <v>52</v>
      </c>
      <c r="D38" s="66">
        <v>0</v>
      </c>
      <c r="E38" s="66">
        <v>0</v>
      </c>
      <c r="F38" s="66">
        <v>0</v>
      </c>
      <c r="G38" s="66">
        <v>0</v>
      </c>
      <c r="H38" s="66">
        <v>0</v>
      </c>
      <c r="I38" s="66">
        <v>335939</v>
      </c>
      <c r="J38" s="66">
        <v>0</v>
      </c>
      <c r="K38" s="66">
        <v>0</v>
      </c>
      <c r="L38" s="66">
        <v>0</v>
      </c>
      <c r="M38" s="66">
        <v>0</v>
      </c>
      <c r="N38" s="66">
        <v>0</v>
      </c>
      <c r="O38" s="66">
        <f t="shared" si="9"/>
        <v>335939</v>
      </c>
      <c r="P38" s="67">
        <f t="shared" si="1"/>
        <v>41.783457711442786</v>
      </c>
      <c r="Q38" s="68"/>
    </row>
    <row r="39" spans="1:17">
      <c r="A39" s="63"/>
      <c r="B39" s="64">
        <v>347.3</v>
      </c>
      <c r="C39" s="65" t="s">
        <v>101</v>
      </c>
      <c r="D39" s="66">
        <v>420</v>
      </c>
      <c r="E39" s="66">
        <v>0</v>
      </c>
      <c r="F39" s="66">
        <v>0</v>
      </c>
      <c r="G39" s="66">
        <v>0</v>
      </c>
      <c r="H39" s="66">
        <v>0</v>
      </c>
      <c r="I39" s="66">
        <v>0</v>
      </c>
      <c r="J39" s="66">
        <v>0</v>
      </c>
      <c r="K39" s="66">
        <v>0</v>
      </c>
      <c r="L39" s="66">
        <v>0</v>
      </c>
      <c r="M39" s="66">
        <v>0</v>
      </c>
      <c r="N39" s="66">
        <v>0</v>
      </c>
      <c r="O39" s="66">
        <f t="shared" si="9"/>
        <v>420</v>
      </c>
      <c r="P39" s="67">
        <f t="shared" si="1"/>
        <v>5.2238805970149252E-2</v>
      </c>
      <c r="Q39" s="68"/>
    </row>
    <row r="40" spans="1:17" ht="15.75">
      <c r="A40" s="69" t="s">
        <v>44</v>
      </c>
      <c r="B40" s="70"/>
      <c r="C40" s="71"/>
      <c r="D40" s="72">
        <f t="shared" ref="D40:N40" si="10">SUM(D41:D41)</f>
        <v>14141</v>
      </c>
      <c r="E40" s="72">
        <f t="shared" si="10"/>
        <v>917</v>
      </c>
      <c r="F40" s="72">
        <f t="shared" si="10"/>
        <v>0</v>
      </c>
      <c r="G40" s="72">
        <f t="shared" si="10"/>
        <v>0</v>
      </c>
      <c r="H40" s="72">
        <f t="shared" si="10"/>
        <v>0</v>
      </c>
      <c r="I40" s="72">
        <f t="shared" si="10"/>
        <v>0</v>
      </c>
      <c r="J40" s="72">
        <f t="shared" si="10"/>
        <v>0</v>
      </c>
      <c r="K40" s="72">
        <f t="shared" si="10"/>
        <v>0</v>
      </c>
      <c r="L40" s="72">
        <f t="shared" si="10"/>
        <v>0</v>
      </c>
      <c r="M40" s="72">
        <f t="shared" si="10"/>
        <v>0</v>
      </c>
      <c r="N40" s="72">
        <f t="shared" si="10"/>
        <v>0</v>
      </c>
      <c r="O40" s="72">
        <f>SUM(D40:N40)</f>
        <v>15058</v>
      </c>
      <c r="P40" s="74">
        <f t="shared" si="1"/>
        <v>1.8728855721393034</v>
      </c>
      <c r="Q40" s="75"/>
    </row>
    <row r="41" spans="1:17">
      <c r="A41" s="76"/>
      <c r="B41" s="77">
        <v>351.5</v>
      </c>
      <c r="C41" s="78" t="s">
        <v>84</v>
      </c>
      <c r="D41" s="66">
        <v>14141</v>
      </c>
      <c r="E41" s="66">
        <v>917</v>
      </c>
      <c r="F41" s="66">
        <v>0</v>
      </c>
      <c r="G41" s="66">
        <v>0</v>
      </c>
      <c r="H41" s="66">
        <v>0</v>
      </c>
      <c r="I41" s="66">
        <v>0</v>
      </c>
      <c r="J41" s="66">
        <v>0</v>
      </c>
      <c r="K41" s="66">
        <v>0</v>
      </c>
      <c r="L41" s="66">
        <v>0</v>
      </c>
      <c r="M41" s="66">
        <v>0</v>
      </c>
      <c r="N41" s="66">
        <v>0</v>
      </c>
      <c r="O41" s="66">
        <f t="shared" ref="O41" si="11">SUM(D41:N41)</f>
        <v>15058</v>
      </c>
      <c r="P41" s="67">
        <f t="shared" si="1"/>
        <v>1.8728855721393034</v>
      </c>
      <c r="Q41" s="68"/>
    </row>
    <row r="42" spans="1:17" ht="15.75">
      <c r="A42" s="69" t="s">
        <v>3</v>
      </c>
      <c r="B42" s="70"/>
      <c r="C42" s="71"/>
      <c r="D42" s="72">
        <f t="shared" ref="D42:N42" si="12">SUM(D43:D48)</f>
        <v>407975</v>
      </c>
      <c r="E42" s="72">
        <f t="shared" si="12"/>
        <v>1387</v>
      </c>
      <c r="F42" s="72">
        <f t="shared" si="12"/>
        <v>0</v>
      </c>
      <c r="G42" s="72">
        <f t="shared" si="12"/>
        <v>0</v>
      </c>
      <c r="H42" s="72">
        <f t="shared" si="12"/>
        <v>0</v>
      </c>
      <c r="I42" s="72">
        <f t="shared" si="12"/>
        <v>2392</v>
      </c>
      <c r="J42" s="72">
        <f t="shared" si="12"/>
        <v>0</v>
      </c>
      <c r="K42" s="72">
        <f t="shared" si="12"/>
        <v>0</v>
      </c>
      <c r="L42" s="72">
        <f t="shared" si="12"/>
        <v>0</v>
      </c>
      <c r="M42" s="72">
        <f t="shared" si="12"/>
        <v>0</v>
      </c>
      <c r="N42" s="72">
        <f t="shared" si="12"/>
        <v>0</v>
      </c>
      <c r="O42" s="72">
        <f>SUM(D42:N42)</f>
        <v>411754</v>
      </c>
      <c r="P42" s="74">
        <f t="shared" si="1"/>
        <v>51.213184079601987</v>
      </c>
      <c r="Q42" s="75"/>
    </row>
    <row r="43" spans="1:17">
      <c r="A43" s="63"/>
      <c r="B43" s="64">
        <v>361.1</v>
      </c>
      <c r="C43" s="65" t="s">
        <v>57</v>
      </c>
      <c r="D43" s="66">
        <v>1672</v>
      </c>
      <c r="E43" s="66">
        <v>1387</v>
      </c>
      <c r="F43" s="66">
        <v>0</v>
      </c>
      <c r="G43" s="66">
        <v>0</v>
      </c>
      <c r="H43" s="66">
        <v>0</v>
      </c>
      <c r="I43" s="66">
        <v>2315</v>
      </c>
      <c r="J43" s="66">
        <v>0</v>
      </c>
      <c r="K43" s="66">
        <v>0</v>
      </c>
      <c r="L43" s="66">
        <v>0</v>
      </c>
      <c r="M43" s="66">
        <v>0</v>
      </c>
      <c r="N43" s="66">
        <v>0</v>
      </c>
      <c r="O43" s="66">
        <f>SUM(D43:N43)</f>
        <v>5374</v>
      </c>
      <c r="P43" s="67">
        <f t="shared" si="1"/>
        <v>0.66840796019900495</v>
      </c>
      <c r="Q43" s="68"/>
    </row>
    <row r="44" spans="1:17">
      <c r="A44" s="63"/>
      <c r="B44" s="64">
        <v>362</v>
      </c>
      <c r="C44" s="65" t="s">
        <v>58</v>
      </c>
      <c r="D44" s="66">
        <v>17117</v>
      </c>
      <c r="E44" s="66">
        <v>0</v>
      </c>
      <c r="F44" s="66">
        <v>0</v>
      </c>
      <c r="G44" s="66">
        <v>0</v>
      </c>
      <c r="H44" s="66">
        <v>0</v>
      </c>
      <c r="I44" s="66">
        <v>0</v>
      </c>
      <c r="J44" s="66">
        <v>0</v>
      </c>
      <c r="K44" s="66">
        <v>0</v>
      </c>
      <c r="L44" s="66">
        <v>0</v>
      </c>
      <c r="M44" s="66">
        <v>0</v>
      </c>
      <c r="N44" s="66">
        <v>0</v>
      </c>
      <c r="O44" s="66">
        <f t="shared" ref="O44:O50" si="13">SUM(D44:N44)</f>
        <v>17117</v>
      </c>
      <c r="P44" s="67">
        <f t="shared" si="1"/>
        <v>2.1289800995024875</v>
      </c>
      <c r="Q44" s="68"/>
    </row>
    <row r="45" spans="1:17">
      <c r="A45" s="63"/>
      <c r="B45" s="64">
        <v>364</v>
      </c>
      <c r="C45" s="65" t="s">
        <v>102</v>
      </c>
      <c r="D45" s="66">
        <v>200310</v>
      </c>
      <c r="E45" s="66">
        <v>0</v>
      </c>
      <c r="F45" s="66">
        <v>0</v>
      </c>
      <c r="G45" s="66">
        <v>0</v>
      </c>
      <c r="H45" s="66">
        <v>0</v>
      </c>
      <c r="I45" s="66">
        <v>0</v>
      </c>
      <c r="J45" s="66">
        <v>0</v>
      </c>
      <c r="K45" s="66">
        <v>0</v>
      </c>
      <c r="L45" s="66">
        <v>0</v>
      </c>
      <c r="M45" s="66">
        <v>0</v>
      </c>
      <c r="N45" s="66">
        <v>0</v>
      </c>
      <c r="O45" s="66">
        <f t="shared" si="13"/>
        <v>200310</v>
      </c>
      <c r="P45" s="67">
        <f t="shared" si="1"/>
        <v>24.914179104477611</v>
      </c>
      <c r="Q45" s="68"/>
    </row>
    <row r="46" spans="1:17">
      <c r="A46" s="63"/>
      <c r="B46" s="64">
        <v>366</v>
      </c>
      <c r="C46" s="65" t="s">
        <v>75</v>
      </c>
      <c r="D46" s="66">
        <v>500</v>
      </c>
      <c r="E46" s="66">
        <v>0</v>
      </c>
      <c r="F46" s="66">
        <v>0</v>
      </c>
      <c r="G46" s="66">
        <v>0</v>
      </c>
      <c r="H46" s="66">
        <v>0</v>
      </c>
      <c r="I46" s="66">
        <v>0</v>
      </c>
      <c r="J46" s="66">
        <v>0</v>
      </c>
      <c r="K46" s="66">
        <v>0</v>
      </c>
      <c r="L46" s="66">
        <v>0</v>
      </c>
      <c r="M46" s="66">
        <v>0</v>
      </c>
      <c r="N46" s="66">
        <v>0</v>
      </c>
      <c r="O46" s="66">
        <f t="shared" si="13"/>
        <v>500</v>
      </c>
      <c r="P46" s="67">
        <f t="shared" si="1"/>
        <v>6.2189054726368161E-2</v>
      </c>
      <c r="Q46" s="68"/>
    </row>
    <row r="47" spans="1:17">
      <c r="A47" s="63"/>
      <c r="B47" s="64">
        <v>369.3</v>
      </c>
      <c r="C47" s="65" t="s">
        <v>86</v>
      </c>
      <c r="D47" s="66">
        <v>18286</v>
      </c>
      <c r="E47" s="66">
        <v>0</v>
      </c>
      <c r="F47" s="66">
        <v>0</v>
      </c>
      <c r="G47" s="66">
        <v>0</v>
      </c>
      <c r="H47" s="66">
        <v>0</v>
      </c>
      <c r="I47" s="66">
        <v>77</v>
      </c>
      <c r="J47" s="66">
        <v>0</v>
      </c>
      <c r="K47" s="66">
        <v>0</v>
      </c>
      <c r="L47" s="66">
        <v>0</v>
      </c>
      <c r="M47" s="66">
        <v>0</v>
      </c>
      <c r="N47" s="66">
        <v>0</v>
      </c>
      <c r="O47" s="66">
        <f>SUM(D47:N47)</f>
        <v>18363</v>
      </c>
      <c r="P47" s="67">
        <f t="shared" si="1"/>
        <v>2.2839552238805969</v>
      </c>
      <c r="Q47" s="68"/>
    </row>
    <row r="48" spans="1:17">
      <c r="A48" s="63"/>
      <c r="B48" s="64">
        <v>369.9</v>
      </c>
      <c r="C48" s="65" t="s">
        <v>59</v>
      </c>
      <c r="D48" s="66">
        <v>170090</v>
      </c>
      <c r="E48" s="66">
        <v>0</v>
      </c>
      <c r="F48" s="66">
        <v>0</v>
      </c>
      <c r="G48" s="66">
        <v>0</v>
      </c>
      <c r="H48" s="66">
        <v>0</v>
      </c>
      <c r="I48" s="66">
        <v>0</v>
      </c>
      <c r="J48" s="66">
        <v>0</v>
      </c>
      <c r="K48" s="66">
        <v>0</v>
      </c>
      <c r="L48" s="66">
        <v>0</v>
      </c>
      <c r="M48" s="66">
        <v>0</v>
      </c>
      <c r="N48" s="66">
        <v>0</v>
      </c>
      <c r="O48" s="66">
        <f t="shared" si="13"/>
        <v>170090</v>
      </c>
      <c r="P48" s="67">
        <f t="shared" si="1"/>
        <v>21.155472636815919</v>
      </c>
      <c r="Q48" s="68"/>
    </row>
    <row r="49" spans="1:120" ht="15.75">
      <c r="A49" s="69" t="s">
        <v>45</v>
      </c>
      <c r="B49" s="70"/>
      <c r="C49" s="71"/>
      <c r="D49" s="72">
        <f t="shared" ref="D49:N49" si="14">SUM(D50:D50)</f>
        <v>0</v>
      </c>
      <c r="E49" s="72">
        <f t="shared" si="14"/>
        <v>81605</v>
      </c>
      <c r="F49" s="72">
        <f t="shared" si="14"/>
        <v>0</v>
      </c>
      <c r="G49" s="72">
        <f t="shared" si="14"/>
        <v>0</v>
      </c>
      <c r="H49" s="72">
        <f t="shared" si="14"/>
        <v>0</v>
      </c>
      <c r="I49" s="72">
        <f t="shared" si="14"/>
        <v>0</v>
      </c>
      <c r="J49" s="72">
        <f t="shared" si="14"/>
        <v>0</v>
      </c>
      <c r="K49" s="72">
        <f t="shared" si="14"/>
        <v>0</v>
      </c>
      <c r="L49" s="72">
        <f t="shared" si="14"/>
        <v>0</v>
      </c>
      <c r="M49" s="72">
        <f t="shared" si="14"/>
        <v>0</v>
      </c>
      <c r="N49" s="72">
        <f t="shared" si="14"/>
        <v>0</v>
      </c>
      <c r="O49" s="72">
        <f t="shared" si="13"/>
        <v>81605</v>
      </c>
      <c r="P49" s="74">
        <f t="shared" si="1"/>
        <v>10.149875621890548</v>
      </c>
      <c r="Q49" s="68"/>
    </row>
    <row r="50" spans="1:120" ht="15.75" thickBot="1">
      <c r="A50" s="63"/>
      <c r="B50" s="64">
        <v>384</v>
      </c>
      <c r="C50" s="65" t="s">
        <v>116</v>
      </c>
      <c r="D50" s="66">
        <v>0</v>
      </c>
      <c r="E50" s="66">
        <v>81605</v>
      </c>
      <c r="F50" s="66">
        <v>0</v>
      </c>
      <c r="G50" s="66">
        <v>0</v>
      </c>
      <c r="H50" s="66">
        <v>0</v>
      </c>
      <c r="I50" s="66">
        <v>0</v>
      </c>
      <c r="J50" s="66">
        <v>0</v>
      </c>
      <c r="K50" s="66">
        <v>0</v>
      </c>
      <c r="L50" s="66">
        <v>0</v>
      </c>
      <c r="M50" s="66">
        <v>0</v>
      </c>
      <c r="N50" s="66">
        <v>0</v>
      </c>
      <c r="O50" s="66">
        <f t="shared" si="13"/>
        <v>81605</v>
      </c>
      <c r="P50" s="67">
        <f t="shared" si="1"/>
        <v>10.149875621890548</v>
      </c>
      <c r="Q50" s="68"/>
    </row>
    <row r="51" spans="1:120" ht="16.5" thickBot="1">
      <c r="A51" s="79" t="s">
        <v>54</v>
      </c>
      <c r="B51" s="80"/>
      <c r="C51" s="81"/>
      <c r="D51" s="82">
        <f t="shared" ref="D51:N51" si="15">SUM(D5,D13,D22,D31,D40,D42,D49)</f>
        <v>4492806</v>
      </c>
      <c r="E51" s="82">
        <f t="shared" si="15"/>
        <v>1400584</v>
      </c>
      <c r="F51" s="82">
        <f t="shared" si="15"/>
        <v>0</v>
      </c>
      <c r="G51" s="82">
        <f t="shared" si="15"/>
        <v>0</v>
      </c>
      <c r="H51" s="82">
        <f t="shared" si="15"/>
        <v>0</v>
      </c>
      <c r="I51" s="82">
        <f t="shared" si="15"/>
        <v>3613482</v>
      </c>
      <c r="J51" s="82">
        <f t="shared" si="15"/>
        <v>0</v>
      </c>
      <c r="K51" s="82">
        <f t="shared" si="15"/>
        <v>0</v>
      </c>
      <c r="L51" s="82">
        <f t="shared" si="15"/>
        <v>0</v>
      </c>
      <c r="M51" s="82">
        <f t="shared" si="15"/>
        <v>0</v>
      </c>
      <c r="N51" s="82">
        <f t="shared" si="15"/>
        <v>0</v>
      </c>
      <c r="O51" s="82">
        <f>SUM(D51:N51)</f>
        <v>9506872</v>
      </c>
      <c r="P51" s="83">
        <f t="shared" si="1"/>
        <v>1182.4467661691542</v>
      </c>
      <c r="Q51" s="61"/>
      <c r="R51" s="84"/>
      <c r="S51" s="51"/>
      <c r="T51" s="51"/>
      <c r="U51" s="51"/>
      <c r="V51" s="51"/>
      <c r="W51" s="51"/>
      <c r="X51" s="51"/>
      <c r="Y51" s="51"/>
      <c r="Z51" s="51"/>
      <c r="AA51" s="51"/>
      <c r="AB51" s="51"/>
      <c r="AC51" s="51"/>
      <c r="AD51" s="51"/>
      <c r="AE51" s="51"/>
      <c r="AF51" s="51"/>
      <c r="AG51" s="51"/>
      <c r="AH51" s="51"/>
      <c r="AI51" s="51"/>
      <c r="AJ51" s="51"/>
      <c r="AK51" s="51"/>
      <c r="AL51" s="51"/>
      <c r="AM51" s="51"/>
      <c r="AN51" s="51"/>
      <c r="AO51" s="51"/>
      <c r="AP51" s="51"/>
      <c r="AQ51" s="51"/>
      <c r="AR51" s="51"/>
      <c r="AS51" s="51"/>
      <c r="AT51" s="51"/>
      <c r="AU51" s="51"/>
      <c r="AV51" s="51"/>
      <c r="AW51" s="51"/>
      <c r="AX51" s="51"/>
      <c r="AY51" s="51"/>
      <c r="AZ51" s="51"/>
      <c r="BA51" s="51"/>
      <c r="BB51" s="51"/>
      <c r="BC51" s="51"/>
      <c r="BD51" s="51"/>
      <c r="BE51" s="51"/>
      <c r="BF51" s="51"/>
      <c r="BG51" s="51"/>
      <c r="BH51" s="51"/>
      <c r="BI51" s="51"/>
      <c r="BJ51" s="51"/>
      <c r="BK51" s="51"/>
      <c r="BL51" s="51"/>
      <c r="BM51" s="51"/>
      <c r="BN51" s="51"/>
      <c r="BO51" s="51"/>
      <c r="BP51" s="51"/>
      <c r="BQ51" s="51"/>
      <c r="BR51" s="51"/>
      <c r="BS51" s="51"/>
      <c r="BT51" s="51"/>
      <c r="BU51" s="51"/>
      <c r="BV51" s="51"/>
      <c r="BW51" s="51"/>
      <c r="BX51" s="51"/>
      <c r="BY51" s="51"/>
      <c r="BZ51" s="51"/>
      <c r="CA51" s="51"/>
      <c r="CB51" s="51"/>
      <c r="CC51" s="51"/>
      <c r="CD51" s="51"/>
      <c r="CE51" s="51"/>
      <c r="CF51" s="51"/>
      <c r="CG51" s="51"/>
      <c r="CH51" s="51"/>
      <c r="CI51" s="51"/>
      <c r="CJ51" s="51"/>
      <c r="CK51" s="51"/>
      <c r="CL51" s="51"/>
      <c r="CM51" s="51"/>
      <c r="CN51" s="51"/>
      <c r="CO51" s="51"/>
      <c r="CP51" s="51"/>
      <c r="CQ51" s="51"/>
      <c r="CR51" s="51"/>
      <c r="CS51" s="51"/>
      <c r="CT51" s="51"/>
      <c r="CU51" s="51"/>
      <c r="CV51" s="51"/>
      <c r="CW51" s="51"/>
      <c r="CX51" s="51"/>
      <c r="CY51" s="51"/>
      <c r="CZ51" s="51"/>
      <c r="DA51" s="51"/>
      <c r="DB51" s="51"/>
      <c r="DC51" s="51"/>
      <c r="DD51" s="51"/>
      <c r="DE51" s="51"/>
      <c r="DF51" s="51"/>
      <c r="DG51" s="51"/>
      <c r="DH51" s="51"/>
      <c r="DI51" s="51"/>
      <c r="DJ51" s="51"/>
      <c r="DK51" s="51"/>
      <c r="DL51" s="51"/>
      <c r="DM51" s="51"/>
      <c r="DN51" s="51"/>
      <c r="DO51" s="51"/>
      <c r="DP51" s="51"/>
    </row>
    <row r="52" spans="1:120">
      <c r="A52" s="85"/>
      <c r="B52" s="86"/>
      <c r="C52" s="86"/>
      <c r="D52" s="87"/>
      <c r="E52" s="87"/>
      <c r="F52" s="87"/>
      <c r="G52" s="87"/>
      <c r="H52" s="87"/>
      <c r="I52" s="87"/>
      <c r="J52" s="87"/>
      <c r="K52" s="87"/>
      <c r="L52" s="87"/>
      <c r="M52" s="87"/>
      <c r="N52" s="87"/>
      <c r="O52" s="87"/>
      <c r="P52" s="88"/>
    </row>
    <row r="53" spans="1:120">
      <c r="A53" s="89"/>
      <c r="B53" s="90"/>
      <c r="C53" s="90"/>
      <c r="D53" s="91"/>
      <c r="E53" s="91"/>
      <c r="F53" s="91"/>
      <c r="G53" s="91"/>
      <c r="H53" s="91"/>
      <c r="I53" s="91"/>
      <c r="J53" s="91"/>
      <c r="K53" s="91"/>
      <c r="L53" s="91"/>
      <c r="M53" s="118" t="s">
        <v>155</v>
      </c>
      <c r="N53" s="118"/>
      <c r="O53" s="118"/>
      <c r="P53" s="92">
        <v>8040</v>
      </c>
    </row>
    <row r="54" spans="1:120">
      <c r="A54" s="119"/>
      <c r="B54" s="96"/>
      <c r="C54" s="96"/>
      <c r="D54" s="96"/>
      <c r="E54" s="96"/>
      <c r="F54" s="96"/>
      <c r="G54" s="96"/>
      <c r="H54" s="96"/>
      <c r="I54" s="96"/>
      <c r="J54" s="96"/>
      <c r="K54" s="96"/>
      <c r="L54" s="96"/>
      <c r="M54" s="96"/>
      <c r="N54" s="96"/>
      <c r="O54" s="96"/>
      <c r="P54" s="97"/>
    </row>
    <row r="55" spans="1:120" ht="15.75" customHeight="1" thickBot="1">
      <c r="A55" s="120" t="s">
        <v>79</v>
      </c>
      <c r="B55" s="99"/>
      <c r="C55" s="99"/>
      <c r="D55" s="99"/>
      <c r="E55" s="99"/>
      <c r="F55" s="99"/>
      <c r="G55" s="99"/>
      <c r="H55" s="99"/>
      <c r="I55" s="99"/>
      <c r="J55" s="99"/>
      <c r="K55" s="99"/>
      <c r="L55" s="99"/>
      <c r="M55" s="99"/>
      <c r="N55" s="99"/>
      <c r="O55" s="99"/>
      <c r="P55" s="100"/>
    </row>
  </sheetData>
  <mergeCells count="10">
    <mergeCell ref="M53:O53"/>
    <mergeCell ref="A54:P54"/>
    <mergeCell ref="A55:P55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D52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01" t="s">
        <v>68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3"/>
      <c r="Q1" s="7"/>
      <c r="R1"/>
    </row>
    <row r="2" spans="1:134" ht="24" thickBot="1">
      <c r="A2" s="104" t="s">
        <v>140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6"/>
      <c r="Q2" s="7"/>
      <c r="R2"/>
    </row>
    <row r="3" spans="1:134" ht="18" customHeight="1">
      <c r="A3" s="107" t="s">
        <v>61</v>
      </c>
      <c r="B3" s="108"/>
      <c r="C3" s="109"/>
      <c r="D3" s="113" t="s">
        <v>39</v>
      </c>
      <c r="E3" s="114"/>
      <c r="F3" s="114"/>
      <c r="G3" s="114"/>
      <c r="H3" s="115"/>
      <c r="I3" s="113" t="s">
        <v>40</v>
      </c>
      <c r="J3" s="115"/>
      <c r="K3" s="113" t="s">
        <v>42</v>
      </c>
      <c r="L3" s="114"/>
      <c r="M3" s="115"/>
      <c r="N3" s="36"/>
      <c r="O3" s="37"/>
      <c r="P3" s="116" t="s">
        <v>141</v>
      </c>
      <c r="Q3" s="11"/>
      <c r="R3"/>
    </row>
    <row r="4" spans="1:134" ht="32.25" customHeight="1" thickBot="1">
      <c r="A4" s="110"/>
      <c r="B4" s="111"/>
      <c r="C4" s="112"/>
      <c r="D4" s="34" t="s">
        <v>4</v>
      </c>
      <c r="E4" s="34" t="s">
        <v>62</v>
      </c>
      <c r="F4" s="34" t="s">
        <v>63</v>
      </c>
      <c r="G4" s="34" t="s">
        <v>64</v>
      </c>
      <c r="H4" s="34" t="s">
        <v>5</v>
      </c>
      <c r="I4" s="34" t="s">
        <v>6</v>
      </c>
      <c r="J4" s="35" t="s">
        <v>65</v>
      </c>
      <c r="K4" s="35" t="s">
        <v>7</v>
      </c>
      <c r="L4" s="35" t="s">
        <v>8</v>
      </c>
      <c r="M4" s="35" t="s">
        <v>142</v>
      </c>
      <c r="N4" s="35" t="s">
        <v>9</v>
      </c>
      <c r="O4" s="35" t="s">
        <v>143</v>
      </c>
      <c r="P4" s="117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144</v>
      </c>
      <c r="B5" s="26"/>
      <c r="C5" s="26"/>
      <c r="D5" s="27">
        <f t="shared" ref="D5:N5" si="0">SUM(D6:D12)</f>
        <v>1719579</v>
      </c>
      <c r="E5" s="27">
        <f t="shared" si="0"/>
        <v>646458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339966</v>
      </c>
      <c r="O5" s="28">
        <f>SUM(D5:N5)</f>
        <v>2706003</v>
      </c>
      <c r="P5" s="33">
        <f t="shared" ref="P5:P48" si="1">(O5/P$50)</f>
        <v>369.62204616855621</v>
      </c>
      <c r="Q5" s="6"/>
    </row>
    <row r="6" spans="1:134">
      <c r="A6" s="12"/>
      <c r="B6" s="25">
        <v>311</v>
      </c>
      <c r="C6" s="20" t="s">
        <v>2</v>
      </c>
      <c r="D6" s="46">
        <v>1274995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339966</v>
      </c>
      <c r="O6" s="46">
        <f>SUM(D6:N6)</f>
        <v>1614961</v>
      </c>
      <c r="P6" s="47">
        <f t="shared" si="1"/>
        <v>220.59295178254337</v>
      </c>
      <c r="Q6" s="9"/>
    </row>
    <row r="7" spans="1:134">
      <c r="A7" s="12"/>
      <c r="B7" s="25">
        <v>312.43</v>
      </c>
      <c r="C7" s="20" t="s">
        <v>145</v>
      </c>
      <c r="D7" s="46">
        <v>126459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2" si="2">SUM(D7:N7)</f>
        <v>126459</v>
      </c>
      <c r="P7" s="47">
        <f t="shared" si="1"/>
        <v>17.273459909848381</v>
      </c>
      <c r="Q7" s="9"/>
    </row>
    <row r="8" spans="1:134">
      <c r="A8" s="12"/>
      <c r="B8" s="25">
        <v>312.63</v>
      </c>
      <c r="C8" s="20" t="s">
        <v>146</v>
      </c>
      <c r="D8" s="46">
        <v>0</v>
      </c>
      <c r="E8" s="46">
        <v>646458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646458</v>
      </c>
      <c r="P8" s="47">
        <f t="shared" si="1"/>
        <v>88.301871329053412</v>
      </c>
      <c r="Q8" s="9"/>
    </row>
    <row r="9" spans="1:134">
      <c r="A9" s="12"/>
      <c r="B9" s="25">
        <v>314.10000000000002</v>
      </c>
      <c r="C9" s="20" t="s">
        <v>13</v>
      </c>
      <c r="D9" s="46">
        <v>208759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208759</v>
      </c>
      <c r="P9" s="47">
        <f t="shared" si="1"/>
        <v>28.51509356645267</v>
      </c>
      <c r="Q9" s="9"/>
    </row>
    <row r="10" spans="1:134">
      <c r="A10" s="12"/>
      <c r="B10" s="25">
        <v>314.39999999999998</v>
      </c>
      <c r="C10" s="20" t="s">
        <v>14</v>
      </c>
      <c r="D10" s="46">
        <v>2815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2815</v>
      </c>
      <c r="P10" s="47">
        <f t="shared" si="1"/>
        <v>0.38451031279879799</v>
      </c>
      <c r="Q10" s="9"/>
    </row>
    <row r="11" spans="1:134">
      <c r="A11" s="12"/>
      <c r="B11" s="25">
        <v>315.10000000000002</v>
      </c>
      <c r="C11" s="20" t="s">
        <v>147</v>
      </c>
      <c r="D11" s="46">
        <v>103269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103269</v>
      </c>
      <c r="P11" s="47">
        <f t="shared" si="1"/>
        <v>14.105859855211037</v>
      </c>
      <c r="Q11" s="9"/>
    </row>
    <row r="12" spans="1:134">
      <c r="A12" s="12"/>
      <c r="B12" s="25">
        <v>316</v>
      </c>
      <c r="C12" s="20" t="s">
        <v>93</v>
      </c>
      <c r="D12" s="46">
        <v>3282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3282</v>
      </c>
      <c r="P12" s="47">
        <f t="shared" si="1"/>
        <v>0.44829941264854528</v>
      </c>
      <c r="Q12" s="9"/>
    </row>
    <row r="13" spans="1:134" ht="15.75">
      <c r="A13" s="29" t="s">
        <v>17</v>
      </c>
      <c r="B13" s="30"/>
      <c r="C13" s="31"/>
      <c r="D13" s="32">
        <f t="shared" ref="D13:N13" si="3">SUM(D14:D21)</f>
        <v>1568492</v>
      </c>
      <c r="E13" s="32">
        <f t="shared" si="3"/>
        <v>391286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32">
        <f t="shared" si="3"/>
        <v>0</v>
      </c>
      <c r="O13" s="44">
        <f>SUM(D13:N13)</f>
        <v>1959778</v>
      </c>
      <c r="P13" s="45">
        <f t="shared" si="1"/>
        <v>267.69266493648411</v>
      </c>
      <c r="Q13" s="10"/>
    </row>
    <row r="14" spans="1:134">
      <c r="A14" s="12"/>
      <c r="B14" s="25">
        <v>322</v>
      </c>
      <c r="C14" s="20" t="s">
        <v>148</v>
      </c>
      <c r="D14" s="46">
        <v>796204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>SUM(D14:N14)</f>
        <v>796204</v>
      </c>
      <c r="P14" s="47">
        <f t="shared" si="1"/>
        <v>108.75618084961071</v>
      </c>
      <c r="Q14" s="9"/>
    </row>
    <row r="15" spans="1:134">
      <c r="A15" s="12"/>
      <c r="B15" s="25">
        <v>323.10000000000002</v>
      </c>
      <c r="C15" s="20" t="s">
        <v>18</v>
      </c>
      <c r="D15" s="46">
        <v>253181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ref="O15:O21" si="4">SUM(D15:N15)</f>
        <v>253181</v>
      </c>
      <c r="P15" s="47">
        <f t="shared" si="1"/>
        <v>34.582843873787731</v>
      </c>
      <c r="Q15" s="9"/>
    </row>
    <row r="16" spans="1:134">
      <c r="A16" s="12"/>
      <c r="B16" s="25">
        <v>323.39999999999998</v>
      </c>
      <c r="C16" s="20" t="s">
        <v>19</v>
      </c>
      <c r="D16" s="46">
        <v>2630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4"/>
        <v>2630</v>
      </c>
      <c r="P16" s="47">
        <f t="shared" si="1"/>
        <v>0.3592405409097118</v>
      </c>
      <c r="Q16" s="9"/>
    </row>
    <row r="17" spans="1:17">
      <c r="A17" s="12"/>
      <c r="B17" s="25">
        <v>323.7</v>
      </c>
      <c r="C17" s="20" t="s">
        <v>20</v>
      </c>
      <c r="D17" s="46">
        <v>5815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5815</v>
      </c>
      <c r="P17" s="47">
        <f t="shared" si="1"/>
        <v>0.79429039748668218</v>
      </c>
      <c r="Q17" s="9"/>
    </row>
    <row r="18" spans="1:17">
      <c r="A18" s="12"/>
      <c r="B18" s="25">
        <v>324.11</v>
      </c>
      <c r="C18" s="20" t="s">
        <v>21</v>
      </c>
      <c r="D18" s="46">
        <v>0</v>
      </c>
      <c r="E18" s="46">
        <v>238868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238868</v>
      </c>
      <c r="P18" s="47">
        <f t="shared" si="1"/>
        <v>32.62778308974184</v>
      </c>
      <c r="Q18" s="9"/>
    </row>
    <row r="19" spans="1:17">
      <c r="A19" s="12"/>
      <c r="B19" s="25">
        <v>324.61</v>
      </c>
      <c r="C19" s="20" t="s">
        <v>24</v>
      </c>
      <c r="D19" s="46">
        <v>0</v>
      </c>
      <c r="E19" s="46">
        <v>152418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152418</v>
      </c>
      <c r="P19" s="47">
        <f t="shared" si="1"/>
        <v>20.819286982652642</v>
      </c>
      <c r="Q19" s="9"/>
    </row>
    <row r="20" spans="1:17">
      <c r="A20" s="12"/>
      <c r="B20" s="25">
        <v>325.2</v>
      </c>
      <c r="C20" s="20" t="s">
        <v>71</v>
      </c>
      <c r="D20" s="46">
        <v>449649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449649</v>
      </c>
      <c r="P20" s="47">
        <f t="shared" si="1"/>
        <v>61.419068433274141</v>
      </c>
      <c r="Q20" s="9"/>
    </row>
    <row r="21" spans="1:17">
      <c r="A21" s="12"/>
      <c r="B21" s="25">
        <v>329.5</v>
      </c>
      <c r="C21" s="20" t="s">
        <v>149</v>
      </c>
      <c r="D21" s="46">
        <v>61013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61013</v>
      </c>
      <c r="P21" s="47">
        <f t="shared" si="1"/>
        <v>8.3339707690206257</v>
      </c>
      <c r="Q21" s="9"/>
    </row>
    <row r="22" spans="1:17" ht="15.75">
      <c r="A22" s="29" t="s">
        <v>150</v>
      </c>
      <c r="B22" s="30"/>
      <c r="C22" s="31"/>
      <c r="D22" s="32">
        <f t="shared" ref="D22:N22" si="5">SUM(D23:D30)</f>
        <v>1000413</v>
      </c>
      <c r="E22" s="32">
        <f t="shared" si="5"/>
        <v>0</v>
      </c>
      <c r="F22" s="32">
        <f t="shared" si="5"/>
        <v>0</v>
      </c>
      <c r="G22" s="32">
        <f t="shared" si="5"/>
        <v>0</v>
      </c>
      <c r="H22" s="32">
        <f t="shared" si="5"/>
        <v>0</v>
      </c>
      <c r="I22" s="32">
        <f t="shared" si="5"/>
        <v>355219</v>
      </c>
      <c r="J22" s="32">
        <f t="shared" si="5"/>
        <v>0</v>
      </c>
      <c r="K22" s="32">
        <f t="shared" si="5"/>
        <v>0</v>
      </c>
      <c r="L22" s="32">
        <f t="shared" si="5"/>
        <v>0</v>
      </c>
      <c r="M22" s="32">
        <f t="shared" si="5"/>
        <v>0</v>
      </c>
      <c r="N22" s="32">
        <f t="shared" si="5"/>
        <v>0</v>
      </c>
      <c r="O22" s="44">
        <f>SUM(D22:N22)</f>
        <v>1355632</v>
      </c>
      <c r="P22" s="45">
        <f t="shared" si="1"/>
        <v>185.17033192186861</v>
      </c>
      <c r="Q22" s="10"/>
    </row>
    <row r="23" spans="1:17">
      <c r="A23" s="12"/>
      <c r="B23" s="25">
        <v>334.2</v>
      </c>
      <c r="C23" s="20" t="s">
        <v>29</v>
      </c>
      <c r="D23" s="46">
        <v>232665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ref="O23:O28" si="6">SUM(D23:N23)</f>
        <v>232665</v>
      </c>
      <c r="P23" s="47">
        <f t="shared" si="1"/>
        <v>31.780494467968857</v>
      </c>
      <c r="Q23" s="9"/>
    </row>
    <row r="24" spans="1:17">
      <c r="A24" s="12"/>
      <c r="B24" s="25">
        <v>334.31</v>
      </c>
      <c r="C24" s="20" t="s">
        <v>131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355219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6"/>
        <v>355219</v>
      </c>
      <c r="P24" s="47">
        <f t="shared" si="1"/>
        <v>48.520557300915172</v>
      </c>
      <c r="Q24" s="9"/>
    </row>
    <row r="25" spans="1:17">
      <c r="A25" s="12"/>
      <c r="B25" s="25">
        <v>335.125</v>
      </c>
      <c r="C25" s="20" t="s">
        <v>151</v>
      </c>
      <c r="D25" s="46">
        <v>734087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6"/>
        <v>734087</v>
      </c>
      <c r="P25" s="47">
        <f t="shared" si="1"/>
        <v>100.27141100942494</v>
      </c>
      <c r="Q25" s="9"/>
    </row>
    <row r="26" spans="1:17">
      <c r="A26" s="12"/>
      <c r="B26" s="25">
        <v>335.14</v>
      </c>
      <c r="C26" s="20" t="s">
        <v>96</v>
      </c>
      <c r="D26" s="46">
        <v>245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6"/>
        <v>245</v>
      </c>
      <c r="P26" s="47">
        <f t="shared" si="1"/>
        <v>3.3465373582843877E-2</v>
      </c>
      <c r="Q26" s="9"/>
    </row>
    <row r="27" spans="1:17">
      <c r="A27" s="12"/>
      <c r="B27" s="25">
        <v>335.15</v>
      </c>
      <c r="C27" s="20" t="s">
        <v>97</v>
      </c>
      <c r="D27" s="46">
        <v>1111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6"/>
        <v>1111</v>
      </c>
      <c r="P27" s="47">
        <f t="shared" si="1"/>
        <v>0.15175522469607977</v>
      </c>
      <c r="Q27" s="9"/>
    </row>
    <row r="28" spans="1:17">
      <c r="A28" s="12"/>
      <c r="B28" s="25">
        <v>335.21</v>
      </c>
      <c r="C28" s="20" t="s">
        <v>98</v>
      </c>
      <c r="D28" s="46">
        <v>520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6"/>
        <v>520</v>
      </c>
      <c r="P28" s="47">
        <f t="shared" si="1"/>
        <v>7.1028548012566584E-2</v>
      </c>
      <c r="Q28" s="9"/>
    </row>
    <row r="29" spans="1:17">
      <c r="A29" s="12"/>
      <c r="B29" s="25">
        <v>335.38</v>
      </c>
      <c r="C29" s="20" t="s">
        <v>82</v>
      </c>
      <c r="D29" s="46">
        <v>26944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>SUM(D29:N29)</f>
        <v>26944</v>
      </c>
      <c r="P29" s="47">
        <f t="shared" si="1"/>
        <v>3.6803715339434504</v>
      </c>
      <c r="Q29" s="9"/>
    </row>
    <row r="30" spans="1:17">
      <c r="A30" s="12"/>
      <c r="B30" s="25">
        <v>337.1</v>
      </c>
      <c r="C30" s="20" t="s">
        <v>83</v>
      </c>
      <c r="D30" s="46">
        <v>4841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>SUM(D30:N30)</f>
        <v>4841</v>
      </c>
      <c r="P30" s="47">
        <f t="shared" si="1"/>
        <v>0.66124846332468246</v>
      </c>
      <c r="Q30" s="9"/>
    </row>
    <row r="31" spans="1:17" ht="15.75">
      <c r="A31" s="29" t="s">
        <v>43</v>
      </c>
      <c r="B31" s="30"/>
      <c r="C31" s="31"/>
      <c r="D31" s="32">
        <f t="shared" ref="D31:N31" si="7">SUM(D32:D39)</f>
        <v>613319</v>
      </c>
      <c r="E31" s="32">
        <f t="shared" si="7"/>
        <v>0</v>
      </c>
      <c r="F31" s="32">
        <f t="shared" si="7"/>
        <v>0</v>
      </c>
      <c r="G31" s="32">
        <f t="shared" si="7"/>
        <v>0</v>
      </c>
      <c r="H31" s="32">
        <f t="shared" si="7"/>
        <v>0</v>
      </c>
      <c r="I31" s="32">
        <f t="shared" si="7"/>
        <v>3265764</v>
      </c>
      <c r="J31" s="32">
        <f t="shared" si="7"/>
        <v>0</v>
      </c>
      <c r="K31" s="32">
        <f t="shared" si="7"/>
        <v>0</v>
      </c>
      <c r="L31" s="32">
        <f t="shared" si="7"/>
        <v>0</v>
      </c>
      <c r="M31" s="32">
        <f t="shared" si="7"/>
        <v>0</v>
      </c>
      <c r="N31" s="32">
        <f t="shared" si="7"/>
        <v>0</v>
      </c>
      <c r="O31" s="32">
        <f>SUM(D31:N31)</f>
        <v>3879083</v>
      </c>
      <c r="P31" s="45">
        <f t="shared" si="1"/>
        <v>529.85698675044398</v>
      </c>
      <c r="Q31" s="10"/>
    </row>
    <row r="32" spans="1:17">
      <c r="A32" s="12"/>
      <c r="B32" s="25">
        <v>341.2</v>
      </c>
      <c r="C32" s="20" t="s">
        <v>99</v>
      </c>
      <c r="D32" s="46">
        <v>16297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ref="O32:O39" si="8">SUM(D32:N32)</f>
        <v>16297</v>
      </c>
      <c r="P32" s="47">
        <f t="shared" si="1"/>
        <v>2.2260620133861493</v>
      </c>
      <c r="Q32" s="9"/>
    </row>
    <row r="33" spans="1:120">
      <c r="A33" s="12"/>
      <c r="B33" s="25">
        <v>341.3</v>
      </c>
      <c r="C33" s="20" t="s">
        <v>100</v>
      </c>
      <c r="D33" s="46">
        <v>19205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8"/>
        <v>19205</v>
      </c>
      <c r="P33" s="47">
        <f t="shared" si="1"/>
        <v>2.6232755088102717</v>
      </c>
      <c r="Q33" s="9"/>
    </row>
    <row r="34" spans="1:120">
      <c r="A34" s="12"/>
      <c r="B34" s="25">
        <v>342.2</v>
      </c>
      <c r="C34" s="20" t="s">
        <v>48</v>
      </c>
      <c r="D34" s="46">
        <v>1367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8"/>
        <v>1367</v>
      </c>
      <c r="P34" s="47">
        <f t="shared" si="1"/>
        <v>0.18672312525611257</v>
      </c>
      <c r="Q34" s="9"/>
    </row>
    <row r="35" spans="1:120">
      <c r="A35" s="12"/>
      <c r="B35" s="25">
        <v>343.3</v>
      </c>
      <c r="C35" s="20" t="s">
        <v>49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3019162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8"/>
        <v>3019162</v>
      </c>
      <c r="P35" s="47">
        <f t="shared" si="1"/>
        <v>412.39748668214725</v>
      </c>
      <c r="Q35" s="9"/>
    </row>
    <row r="36" spans="1:120">
      <c r="A36" s="12"/>
      <c r="B36" s="25">
        <v>343.4</v>
      </c>
      <c r="C36" s="20" t="s">
        <v>50</v>
      </c>
      <c r="D36" s="46">
        <v>575373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8"/>
        <v>575373</v>
      </c>
      <c r="P36" s="47">
        <f t="shared" si="1"/>
        <v>78.592132222373991</v>
      </c>
      <c r="Q36" s="9"/>
    </row>
    <row r="37" spans="1:120">
      <c r="A37" s="12"/>
      <c r="B37" s="25">
        <v>343.8</v>
      </c>
      <c r="C37" s="20" t="s">
        <v>51</v>
      </c>
      <c r="D37" s="46">
        <v>902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8"/>
        <v>902</v>
      </c>
      <c r="P37" s="47">
        <f t="shared" si="1"/>
        <v>0.12320721212949051</v>
      </c>
      <c r="Q37" s="9"/>
    </row>
    <row r="38" spans="1:120">
      <c r="A38" s="12"/>
      <c r="B38" s="25">
        <v>343.9</v>
      </c>
      <c r="C38" s="20" t="s">
        <v>52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246602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8"/>
        <v>246602</v>
      </c>
      <c r="P38" s="47">
        <f t="shared" si="1"/>
        <v>33.684196148067201</v>
      </c>
      <c r="Q38" s="9"/>
    </row>
    <row r="39" spans="1:120">
      <c r="A39" s="12"/>
      <c r="B39" s="25">
        <v>347.3</v>
      </c>
      <c r="C39" s="20" t="s">
        <v>101</v>
      </c>
      <c r="D39" s="46">
        <v>175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8"/>
        <v>175</v>
      </c>
      <c r="P39" s="47">
        <f t="shared" si="1"/>
        <v>2.3903838273459911E-2</v>
      </c>
      <c r="Q39" s="9"/>
    </row>
    <row r="40" spans="1:120" ht="15.75">
      <c r="A40" s="29" t="s">
        <v>44</v>
      </c>
      <c r="B40" s="30"/>
      <c r="C40" s="31"/>
      <c r="D40" s="32">
        <f t="shared" ref="D40:N40" si="9">SUM(D41:D41)</f>
        <v>7965</v>
      </c>
      <c r="E40" s="32">
        <f t="shared" si="9"/>
        <v>1044</v>
      </c>
      <c r="F40" s="32">
        <f t="shared" si="9"/>
        <v>0</v>
      </c>
      <c r="G40" s="32">
        <f t="shared" si="9"/>
        <v>0</v>
      </c>
      <c r="H40" s="32">
        <f t="shared" si="9"/>
        <v>0</v>
      </c>
      <c r="I40" s="32">
        <f t="shared" si="9"/>
        <v>0</v>
      </c>
      <c r="J40" s="32">
        <f t="shared" si="9"/>
        <v>0</v>
      </c>
      <c r="K40" s="32">
        <f t="shared" si="9"/>
        <v>0</v>
      </c>
      <c r="L40" s="32">
        <f t="shared" si="9"/>
        <v>0</v>
      </c>
      <c r="M40" s="32">
        <f t="shared" si="9"/>
        <v>0</v>
      </c>
      <c r="N40" s="32">
        <f t="shared" si="9"/>
        <v>0</v>
      </c>
      <c r="O40" s="32">
        <f t="shared" ref="O40:O48" si="10">SUM(D40:N40)</f>
        <v>9009</v>
      </c>
      <c r="P40" s="45">
        <f t="shared" si="1"/>
        <v>1.2305695943177162</v>
      </c>
      <c r="Q40" s="10"/>
    </row>
    <row r="41" spans="1:120">
      <c r="A41" s="13"/>
      <c r="B41" s="39">
        <v>351.5</v>
      </c>
      <c r="C41" s="21" t="s">
        <v>84</v>
      </c>
      <c r="D41" s="46">
        <v>7965</v>
      </c>
      <c r="E41" s="46">
        <v>1044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si="10"/>
        <v>9009</v>
      </c>
      <c r="P41" s="47">
        <f t="shared" si="1"/>
        <v>1.2305695943177162</v>
      </c>
      <c r="Q41" s="9"/>
    </row>
    <row r="42" spans="1:120" ht="15.75">
      <c r="A42" s="29" t="s">
        <v>3</v>
      </c>
      <c r="B42" s="30"/>
      <c r="C42" s="31"/>
      <c r="D42" s="32">
        <f t="shared" ref="D42:N42" si="11">SUM(D43:D47)</f>
        <v>118816</v>
      </c>
      <c r="E42" s="32">
        <f t="shared" si="11"/>
        <v>4156</v>
      </c>
      <c r="F42" s="32">
        <f t="shared" si="11"/>
        <v>0</v>
      </c>
      <c r="G42" s="32">
        <f t="shared" si="11"/>
        <v>0</v>
      </c>
      <c r="H42" s="32">
        <f t="shared" si="11"/>
        <v>0</v>
      </c>
      <c r="I42" s="32">
        <f t="shared" si="11"/>
        <v>12602</v>
      </c>
      <c r="J42" s="32">
        <f t="shared" si="11"/>
        <v>0</v>
      </c>
      <c r="K42" s="32">
        <f t="shared" si="11"/>
        <v>0</v>
      </c>
      <c r="L42" s="32">
        <f t="shared" si="11"/>
        <v>0</v>
      </c>
      <c r="M42" s="32">
        <f t="shared" si="11"/>
        <v>0</v>
      </c>
      <c r="N42" s="32">
        <f t="shared" si="11"/>
        <v>1113</v>
      </c>
      <c r="O42" s="32">
        <f t="shared" si="10"/>
        <v>136687</v>
      </c>
      <c r="P42" s="45">
        <f t="shared" si="1"/>
        <v>18.670536811910942</v>
      </c>
      <c r="Q42" s="10"/>
    </row>
    <row r="43" spans="1:120">
      <c r="A43" s="12"/>
      <c r="B43" s="25">
        <v>361.1</v>
      </c>
      <c r="C43" s="20" t="s">
        <v>57</v>
      </c>
      <c r="D43" s="46">
        <v>8894</v>
      </c>
      <c r="E43" s="46">
        <v>4156</v>
      </c>
      <c r="F43" s="46">
        <v>0</v>
      </c>
      <c r="G43" s="46">
        <v>0</v>
      </c>
      <c r="H43" s="46">
        <v>0</v>
      </c>
      <c r="I43" s="46">
        <v>12602</v>
      </c>
      <c r="J43" s="46">
        <v>0</v>
      </c>
      <c r="K43" s="46">
        <v>0</v>
      </c>
      <c r="L43" s="46">
        <v>0</v>
      </c>
      <c r="M43" s="46">
        <v>0</v>
      </c>
      <c r="N43" s="46">
        <v>1113</v>
      </c>
      <c r="O43" s="46">
        <f t="shared" si="10"/>
        <v>26765</v>
      </c>
      <c r="P43" s="47">
        <f t="shared" si="1"/>
        <v>3.6559213222237399</v>
      </c>
      <c r="Q43" s="9"/>
    </row>
    <row r="44" spans="1:120">
      <c r="A44" s="12"/>
      <c r="B44" s="25">
        <v>362</v>
      </c>
      <c r="C44" s="20" t="s">
        <v>58</v>
      </c>
      <c r="D44" s="46">
        <v>12385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 t="shared" si="10"/>
        <v>12385</v>
      </c>
      <c r="P44" s="47">
        <f t="shared" si="1"/>
        <v>1.6917087829531485</v>
      </c>
      <c r="Q44" s="9"/>
    </row>
    <row r="45" spans="1:120">
      <c r="A45" s="12"/>
      <c r="B45" s="25">
        <v>364</v>
      </c>
      <c r="C45" s="20" t="s">
        <v>102</v>
      </c>
      <c r="D45" s="46">
        <v>5609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f t="shared" si="10"/>
        <v>5609</v>
      </c>
      <c r="P45" s="47">
        <f t="shared" si="1"/>
        <v>0.76615216500478078</v>
      </c>
      <c r="Q45" s="9"/>
    </row>
    <row r="46" spans="1:120">
      <c r="A46" s="12"/>
      <c r="B46" s="25">
        <v>369.3</v>
      </c>
      <c r="C46" s="20" t="s">
        <v>86</v>
      </c>
      <c r="D46" s="46">
        <v>10689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f t="shared" si="10"/>
        <v>10689</v>
      </c>
      <c r="P46" s="47">
        <f t="shared" si="1"/>
        <v>1.4600464417429313</v>
      </c>
      <c r="Q46" s="9"/>
    </row>
    <row r="47" spans="1:120" ht="15.75" thickBot="1">
      <c r="A47" s="12"/>
      <c r="B47" s="25">
        <v>369.9</v>
      </c>
      <c r="C47" s="20" t="s">
        <v>59</v>
      </c>
      <c r="D47" s="46">
        <v>81239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f t="shared" si="10"/>
        <v>81239</v>
      </c>
      <c r="P47" s="47">
        <f t="shared" si="1"/>
        <v>11.096708099986341</v>
      </c>
      <c r="Q47" s="9"/>
    </row>
    <row r="48" spans="1:120" ht="16.5" thickBot="1">
      <c r="A48" s="14" t="s">
        <v>54</v>
      </c>
      <c r="B48" s="23"/>
      <c r="C48" s="22"/>
      <c r="D48" s="15">
        <f>SUM(D5,D13,D22,D31,D40,D42)</f>
        <v>5028584</v>
      </c>
      <c r="E48" s="15">
        <f t="shared" ref="E48:N48" si="12">SUM(E5,E13,E22,E31,E40,E42)</f>
        <v>1042944</v>
      </c>
      <c r="F48" s="15">
        <f t="shared" si="12"/>
        <v>0</v>
      </c>
      <c r="G48" s="15">
        <f t="shared" si="12"/>
        <v>0</v>
      </c>
      <c r="H48" s="15">
        <f t="shared" si="12"/>
        <v>0</v>
      </c>
      <c r="I48" s="15">
        <f t="shared" si="12"/>
        <v>3633585</v>
      </c>
      <c r="J48" s="15">
        <f t="shared" si="12"/>
        <v>0</v>
      </c>
      <c r="K48" s="15">
        <f t="shared" si="12"/>
        <v>0</v>
      </c>
      <c r="L48" s="15">
        <f t="shared" si="12"/>
        <v>0</v>
      </c>
      <c r="M48" s="15">
        <f t="shared" si="12"/>
        <v>0</v>
      </c>
      <c r="N48" s="15">
        <f t="shared" si="12"/>
        <v>341079</v>
      </c>
      <c r="O48" s="15">
        <f t="shared" si="10"/>
        <v>10046192</v>
      </c>
      <c r="P48" s="38">
        <f t="shared" si="1"/>
        <v>1372.2431361835816</v>
      </c>
      <c r="Q48" s="6"/>
      <c r="R48" s="2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</row>
    <row r="49" spans="1:16">
      <c r="A49" s="16"/>
      <c r="B49" s="18"/>
      <c r="C49" s="18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9"/>
    </row>
    <row r="50" spans="1:16">
      <c r="A50" s="40"/>
      <c r="B50" s="41"/>
      <c r="C50" s="41"/>
      <c r="D50" s="42"/>
      <c r="E50" s="42"/>
      <c r="F50" s="42"/>
      <c r="G50" s="42"/>
      <c r="H50" s="42"/>
      <c r="I50" s="42"/>
      <c r="J50" s="42"/>
      <c r="K50" s="42"/>
      <c r="L50" s="42"/>
      <c r="M50" s="94" t="s">
        <v>152</v>
      </c>
      <c r="N50" s="94"/>
      <c r="O50" s="94"/>
      <c r="P50" s="43">
        <v>7321</v>
      </c>
    </row>
    <row r="51" spans="1:16">
      <c r="A51" s="95"/>
      <c r="B51" s="96"/>
      <c r="C51" s="96"/>
      <c r="D51" s="96"/>
      <c r="E51" s="96"/>
      <c r="F51" s="96"/>
      <c r="G51" s="96"/>
      <c r="H51" s="96"/>
      <c r="I51" s="96"/>
      <c r="J51" s="96"/>
      <c r="K51" s="96"/>
      <c r="L51" s="96"/>
      <c r="M51" s="96"/>
      <c r="N51" s="96"/>
      <c r="O51" s="96"/>
      <c r="P51" s="97"/>
    </row>
    <row r="52" spans="1:16" ht="15.75" customHeight="1" thickBot="1">
      <c r="A52" s="98" t="s">
        <v>79</v>
      </c>
      <c r="B52" s="99"/>
      <c r="C52" s="99"/>
      <c r="D52" s="99"/>
      <c r="E52" s="99"/>
      <c r="F52" s="99"/>
      <c r="G52" s="99"/>
      <c r="H52" s="99"/>
      <c r="I52" s="99"/>
      <c r="J52" s="99"/>
      <c r="K52" s="99"/>
      <c r="L52" s="99"/>
      <c r="M52" s="99"/>
      <c r="N52" s="99"/>
      <c r="O52" s="99"/>
      <c r="P52" s="100"/>
    </row>
  </sheetData>
  <mergeCells count="10">
    <mergeCell ref="M50:O50"/>
    <mergeCell ref="A51:P51"/>
    <mergeCell ref="A52:P52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C5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1" t="s">
        <v>68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3"/>
      <c r="P1" s="7"/>
      <c r="Q1"/>
    </row>
    <row r="2" spans="1:133" ht="24" thickBot="1">
      <c r="A2" s="104" t="s">
        <v>136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6"/>
      <c r="P2" s="7"/>
      <c r="Q2"/>
    </row>
    <row r="3" spans="1:133" ht="18" customHeight="1">
      <c r="A3" s="107" t="s">
        <v>61</v>
      </c>
      <c r="B3" s="108"/>
      <c r="C3" s="109"/>
      <c r="D3" s="113" t="s">
        <v>39</v>
      </c>
      <c r="E3" s="114"/>
      <c r="F3" s="114"/>
      <c r="G3" s="114"/>
      <c r="H3" s="115"/>
      <c r="I3" s="113" t="s">
        <v>40</v>
      </c>
      <c r="J3" s="115"/>
      <c r="K3" s="113" t="s">
        <v>42</v>
      </c>
      <c r="L3" s="115"/>
      <c r="M3" s="36"/>
      <c r="N3" s="37"/>
      <c r="O3" s="116" t="s">
        <v>66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62</v>
      </c>
      <c r="F4" s="34" t="s">
        <v>63</v>
      </c>
      <c r="G4" s="34" t="s">
        <v>64</v>
      </c>
      <c r="H4" s="34" t="s">
        <v>5</v>
      </c>
      <c r="I4" s="34" t="s">
        <v>6</v>
      </c>
      <c r="J4" s="35" t="s">
        <v>65</v>
      </c>
      <c r="K4" s="35" t="s">
        <v>7</v>
      </c>
      <c r="L4" s="35" t="s">
        <v>8</v>
      </c>
      <c r="M4" s="35" t="s">
        <v>9</v>
      </c>
      <c r="N4" s="35" t="s">
        <v>41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1516073</v>
      </c>
      <c r="E5" s="27">
        <f t="shared" si="0"/>
        <v>813769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2329842</v>
      </c>
      <c r="O5" s="33">
        <f t="shared" ref="O5:O49" si="1">(N5/O$51)</f>
        <v>361.38389948813403</v>
      </c>
      <c r="P5" s="6"/>
    </row>
    <row r="6" spans="1:133">
      <c r="A6" s="12"/>
      <c r="B6" s="25">
        <v>311</v>
      </c>
      <c r="C6" s="20" t="s">
        <v>2</v>
      </c>
      <c r="D6" s="46">
        <v>1084823</v>
      </c>
      <c r="E6" s="46">
        <v>273340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1358163</v>
      </c>
      <c r="O6" s="47">
        <f t="shared" si="1"/>
        <v>210.66589111214518</v>
      </c>
      <c r="P6" s="9"/>
    </row>
    <row r="7" spans="1:133">
      <c r="A7" s="12"/>
      <c r="B7" s="25">
        <v>312.42</v>
      </c>
      <c r="C7" s="20" t="s">
        <v>137</v>
      </c>
      <c r="D7" s="46">
        <v>123126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123126</v>
      </c>
      <c r="O7" s="47">
        <f t="shared" si="1"/>
        <v>19.098185202419732</v>
      </c>
      <c r="P7" s="9"/>
    </row>
    <row r="8" spans="1:133">
      <c r="A8" s="12"/>
      <c r="B8" s="25">
        <v>312.60000000000002</v>
      </c>
      <c r="C8" s="20" t="s">
        <v>12</v>
      </c>
      <c r="D8" s="46">
        <v>0</v>
      </c>
      <c r="E8" s="46">
        <v>540429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540429</v>
      </c>
      <c r="O8" s="47">
        <f t="shared" si="1"/>
        <v>83.826430898092141</v>
      </c>
      <c r="P8" s="9"/>
    </row>
    <row r="9" spans="1:133">
      <c r="A9" s="12"/>
      <c r="B9" s="25">
        <v>314.10000000000002</v>
      </c>
      <c r="C9" s="20" t="s">
        <v>13</v>
      </c>
      <c r="D9" s="46">
        <v>191775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191775</v>
      </c>
      <c r="O9" s="47">
        <f t="shared" si="1"/>
        <v>29.746393671475104</v>
      </c>
      <c r="P9" s="9"/>
    </row>
    <row r="10" spans="1:133">
      <c r="A10" s="12"/>
      <c r="B10" s="25">
        <v>314.39999999999998</v>
      </c>
      <c r="C10" s="20" t="s">
        <v>14</v>
      </c>
      <c r="D10" s="46">
        <v>3276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3276</v>
      </c>
      <c r="O10" s="47">
        <f t="shared" si="1"/>
        <v>0.50814332247557004</v>
      </c>
      <c r="P10" s="9"/>
    </row>
    <row r="11" spans="1:133">
      <c r="A11" s="12"/>
      <c r="B11" s="25">
        <v>315</v>
      </c>
      <c r="C11" s="20" t="s">
        <v>92</v>
      </c>
      <c r="D11" s="46">
        <v>99208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99208</v>
      </c>
      <c r="O11" s="47">
        <f t="shared" si="1"/>
        <v>15.38824259345432</v>
      </c>
      <c r="P11" s="9"/>
    </row>
    <row r="12" spans="1:133">
      <c r="A12" s="12"/>
      <c r="B12" s="25">
        <v>316</v>
      </c>
      <c r="C12" s="20" t="s">
        <v>93</v>
      </c>
      <c r="D12" s="46">
        <v>13865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13865</v>
      </c>
      <c r="O12" s="47">
        <f t="shared" si="1"/>
        <v>2.1506126880719716</v>
      </c>
      <c r="P12" s="9"/>
    </row>
    <row r="13" spans="1:133" ht="15.75">
      <c r="A13" s="29" t="s">
        <v>17</v>
      </c>
      <c r="B13" s="30"/>
      <c r="C13" s="31"/>
      <c r="D13" s="32">
        <f t="shared" ref="D13:M13" si="3">SUM(D14:D21)</f>
        <v>1141427</v>
      </c>
      <c r="E13" s="32">
        <f t="shared" si="3"/>
        <v>420150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>SUM(D13:M13)</f>
        <v>1561577</v>
      </c>
      <c r="O13" s="45">
        <f t="shared" si="1"/>
        <v>242.2176205987281</v>
      </c>
      <c r="P13" s="10"/>
    </row>
    <row r="14" spans="1:133">
      <c r="A14" s="12"/>
      <c r="B14" s="25">
        <v>322</v>
      </c>
      <c r="C14" s="20" t="s">
        <v>0</v>
      </c>
      <c r="D14" s="46">
        <v>428610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428610</v>
      </c>
      <c r="O14" s="47">
        <f t="shared" si="1"/>
        <v>66.482084690553748</v>
      </c>
      <c r="P14" s="9"/>
    </row>
    <row r="15" spans="1:133">
      <c r="A15" s="12"/>
      <c r="B15" s="25">
        <v>323.10000000000002</v>
      </c>
      <c r="C15" s="20" t="s">
        <v>18</v>
      </c>
      <c r="D15" s="46">
        <v>238697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0" si="4">SUM(D15:M15)</f>
        <v>238697</v>
      </c>
      <c r="O15" s="47">
        <f t="shared" si="1"/>
        <v>37.024507522878856</v>
      </c>
      <c r="P15" s="9"/>
    </row>
    <row r="16" spans="1:133">
      <c r="A16" s="12"/>
      <c r="B16" s="25">
        <v>323.39999999999998</v>
      </c>
      <c r="C16" s="20" t="s">
        <v>19</v>
      </c>
      <c r="D16" s="46">
        <v>3046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3046</v>
      </c>
      <c r="O16" s="47">
        <f t="shared" si="1"/>
        <v>0.47246781448735847</v>
      </c>
      <c r="P16" s="9"/>
    </row>
    <row r="17" spans="1:16">
      <c r="A17" s="12"/>
      <c r="B17" s="25">
        <v>323.7</v>
      </c>
      <c r="C17" s="20" t="s">
        <v>20</v>
      </c>
      <c r="D17" s="46">
        <v>6654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6654</v>
      </c>
      <c r="O17" s="47">
        <f t="shared" si="1"/>
        <v>1.0321079571893905</v>
      </c>
      <c r="P17" s="9"/>
    </row>
    <row r="18" spans="1:16">
      <c r="A18" s="12"/>
      <c r="B18" s="25">
        <v>324.11</v>
      </c>
      <c r="C18" s="20" t="s">
        <v>21</v>
      </c>
      <c r="D18" s="46">
        <v>0</v>
      </c>
      <c r="E18" s="46">
        <v>334200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334200</v>
      </c>
      <c r="O18" s="47">
        <f t="shared" si="1"/>
        <v>51.838064215914379</v>
      </c>
      <c r="P18" s="9"/>
    </row>
    <row r="19" spans="1:16">
      <c r="A19" s="12"/>
      <c r="B19" s="25">
        <v>324.61</v>
      </c>
      <c r="C19" s="20" t="s">
        <v>24</v>
      </c>
      <c r="D19" s="46">
        <v>0</v>
      </c>
      <c r="E19" s="46">
        <v>85950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85950</v>
      </c>
      <c r="O19" s="47">
        <f t="shared" si="1"/>
        <v>13.331782224290368</v>
      </c>
      <c r="P19" s="9"/>
    </row>
    <row r="20" spans="1:16">
      <c r="A20" s="12"/>
      <c r="B20" s="25">
        <v>325.2</v>
      </c>
      <c r="C20" s="20" t="s">
        <v>71</v>
      </c>
      <c r="D20" s="46">
        <v>416735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416735</v>
      </c>
      <c r="O20" s="47">
        <f t="shared" si="1"/>
        <v>64.640142702031952</v>
      </c>
      <c r="P20" s="9"/>
    </row>
    <row r="21" spans="1:16">
      <c r="A21" s="12"/>
      <c r="B21" s="25">
        <v>329</v>
      </c>
      <c r="C21" s="20" t="s">
        <v>25</v>
      </c>
      <c r="D21" s="46">
        <v>47685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ref="N21:N33" si="5">SUM(D21:M21)</f>
        <v>47685</v>
      </c>
      <c r="O21" s="47">
        <f t="shared" si="1"/>
        <v>7.3964634713820381</v>
      </c>
      <c r="P21" s="9"/>
    </row>
    <row r="22" spans="1:16" ht="15.75">
      <c r="A22" s="29" t="s">
        <v>27</v>
      </c>
      <c r="B22" s="30"/>
      <c r="C22" s="31"/>
      <c r="D22" s="32">
        <f t="shared" ref="D22:M22" si="6">SUM(D23:D32)</f>
        <v>832630</v>
      </c>
      <c r="E22" s="32">
        <f t="shared" si="6"/>
        <v>0</v>
      </c>
      <c r="F22" s="32">
        <f t="shared" si="6"/>
        <v>0</v>
      </c>
      <c r="G22" s="32">
        <f t="shared" si="6"/>
        <v>0</v>
      </c>
      <c r="H22" s="32">
        <f t="shared" si="6"/>
        <v>0</v>
      </c>
      <c r="I22" s="32">
        <f t="shared" si="6"/>
        <v>342281</v>
      </c>
      <c r="J22" s="32">
        <f t="shared" si="6"/>
        <v>0</v>
      </c>
      <c r="K22" s="32">
        <f t="shared" si="6"/>
        <v>0</v>
      </c>
      <c r="L22" s="32">
        <f t="shared" si="6"/>
        <v>0</v>
      </c>
      <c r="M22" s="32">
        <f t="shared" si="6"/>
        <v>0</v>
      </c>
      <c r="N22" s="44">
        <f t="shared" si="5"/>
        <v>1174911</v>
      </c>
      <c r="O22" s="45">
        <f t="shared" si="1"/>
        <v>182.24150767798977</v>
      </c>
      <c r="P22" s="10"/>
    </row>
    <row r="23" spans="1:16">
      <c r="A23" s="12"/>
      <c r="B23" s="25">
        <v>331.39</v>
      </c>
      <c r="C23" s="20" t="s">
        <v>30</v>
      </c>
      <c r="D23" s="46">
        <v>266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5"/>
        <v>266</v>
      </c>
      <c r="O23" s="47">
        <f t="shared" si="1"/>
        <v>4.1259500542888163E-2</v>
      </c>
      <c r="P23" s="9"/>
    </row>
    <row r="24" spans="1:16">
      <c r="A24" s="12"/>
      <c r="B24" s="25">
        <v>332</v>
      </c>
      <c r="C24" s="20" t="s">
        <v>138</v>
      </c>
      <c r="D24" s="46">
        <v>186817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5"/>
        <v>186817</v>
      </c>
      <c r="O24" s="47">
        <f t="shared" si="1"/>
        <v>28.977353807972701</v>
      </c>
      <c r="P24" s="9"/>
    </row>
    <row r="25" spans="1:16">
      <c r="A25" s="12"/>
      <c r="B25" s="25">
        <v>334.2</v>
      </c>
      <c r="C25" s="20" t="s">
        <v>29</v>
      </c>
      <c r="D25" s="46">
        <v>8020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5"/>
        <v>8020</v>
      </c>
      <c r="O25" s="47">
        <f t="shared" si="1"/>
        <v>1.2439894524585078</v>
      </c>
      <c r="P25" s="9"/>
    </row>
    <row r="26" spans="1:16">
      <c r="A26" s="12"/>
      <c r="B26" s="25">
        <v>334.31</v>
      </c>
      <c r="C26" s="20" t="s">
        <v>131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342281</v>
      </c>
      <c r="J26" s="46">
        <v>0</v>
      </c>
      <c r="K26" s="46">
        <v>0</v>
      </c>
      <c r="L26" s="46">
        <v>0</v>
      </c>
      <c r="M26" s="46">
        <v>0</v>
      </c>
      <c r="N26" s="46">
        <f t="shared" si="5"/>
        <v>342281</v>
      </c>
      <c r="O26" s="47">
        <f t="shared" si="1"/>
        <v>53.09151543353498</v>
      </c>
      <c r="P26" s="9"/>
    </row>
    <row r="27" spans="1:16">
      <c r="A27" s="12"/>
      <c r="B27" s="25">
        <v>335.12</v>
      </c>
      <c r="C27" s="20" t="s">
        <v>95</v>
      </c>
      <c r="D27" s="46">
        <v>602381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5"/>
        <v>602381</v>
      </c>
      <c r="O27" s="47">
        <f t="shared" si="1"/>
        <v>93.435861641073373</v>
      </c>
      <c r="P27" s="9"/>
    </row>
    <row r="28" spans="1:16">
      <c r="A28" s="12"/>
      <c r="B28" s="25">
        <v>335.14</v>
      </c>
      <c r="C28" s="20" t="s">
        <v>96</v>
      </c>
      <c r="D28" s="46">
        <v>218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5"/>
        <v>218</v>
      </c>
      <c r="O28" s="47">
        <f t="shared" si="1"/>
        <v>3.3814177136652704E-2</v>
      </c>
      <c r="P28" s="9"/>
    </row>
    <row r="29" spans="1:16">
      <c r="A29" s="12"/>
      <c r="B29" s="25">
        <v>335.15</v>
      </c>
      <c r="C29" s="20" t="s">
        <v>97</v>
      </c>
      <c r="D29" s="46">
        <v>98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5"/>
        <v>98</v>
      </c>
      <c r="O29" s="47">
        <f t="shared" si="1"/>
        <v>1.5200868621064061E-2</v>
      </c>
      <c r="P29" s="9"/>
    </row>
    <row r="30" spans="1:16">
      <c r="A30" s="12"/>
      <c r="B30" s="25">
        <v>335.21</v>
      </c>
      <c r="C30" s="20" t="s">
        <v>98</v>
      </c>
      <c r="D30" s="46">
        <v>3683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5"/>
        <v>3683</v>
      </c>
      <c r="O30" s="47">
        <f t="shared" si="1"/>
        <v>0.57127346052427486</v>
      </c>
      <c r="P30" s="9"/>
    </row>
    <row r="31" spans="1:16">
      <c r="A31" s="12"/>
      <c r="B31" s="25">
        <v>335.39</v>
      </c>
      <c r="C31" s="20" t="s">
        <v>82</v>
      </c>
      <c r="D31" s="46">
        <v>30100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5"/>
        <v>30100</v>
      </c>
      <c r="O31" s="47">
        <f t="shared" si="1"/>
        <v>4.668838219326819</v>
      </c>
      <c r="P31" s="9"/>
    </row>
    <row r="32" spans="1:16">
      <c r="A32" s="12"/>
      <c r="B32" s="25">
        <v>338</v>
      </c>
      <c r="C32" s="20" t="s">
        <v>38</v>
      </c>
      <c r="D32" s="46">
        <v>1047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5"/>
        <v>1047</v>
      </c>
      <c r="O32" s="47">
        <f t="shared" si="1"/>
        <v>0.16240111679851094</v>
      </c>
      <c r="P32" s="9"/>
    </row>
    <row r="33" spans="1:16" ht="15.75">
      <c r="A33" s="29" t="s">
        <v>43</v>
      </c>
      <c r="B33" s="30"/>
      <c r="C33" s="31"/>
      <c r="D33" s="32">
        <f t="shared" ref="D33:M33" si="7">SUM(D34:D40)</f>
        <v>603811</v>
      </c>
      <c r="E33" s="32">
        <f t="shared" si="7"/>
        <v>0</v>
      </c>
      <c r="F33" s="32">
        <f t="shared" si="7"/>
        <v>0</v>
      </c>
      <c r="G33" s="32">
        <f t="shared" si="7"/>
        <v>0</v>
      </c>
      <c r="H33" s="32">
        <f t="shared" si="7"/>
        <v>0</v>
      </c>
      <c r="I33" s="32">
        <f t="shared" si="7"/>
        <v>2375388</v>
      </c>
      <c r="J33" s="32">
        <f t="shared" si="7"/>
        <v>0</v>
      </c>
      <c r="K33" s="32">
        <f t="shared" si="7"/>
        <v>0</v>
      </c>
      <c r="L33" s="32">
        <f t="shared" si="7"/>
        <v>0</v>
      </c>
      <c r="M33" s="32">
        <f t="shared" si="7"/>
        <v>0</v>
      </c>
      <c r="N33" s="32">
        <f t="shared" si="5"/>
        <v>2979199</v>
      </c>
      <c r="O33" s="45">
        <f t="shared" si="1"/>
        <v>462.10625096944312</v>
      </c>
      <c r="P33" s="10"/>
    </row>
    <row r="34" spans="1:16">
      <c r="A34" s="12"/>
      <c r="B34" s="25">
        <v>341.2</v>
      </c>
      <c r="C34" s="20" t="s">
        <v>99</v>
      </c>
      <c r="D34" s="46">
        <v>14198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ref="N34:N40" si="8">SUM(D34:M34)</f>
        <v>14198</v>
      </c>
      <c r="O34" s="47">
        <f t="shared" si="1"/>
        <v>2.20226461920273</v>
      </c>
      <c r="P34" s="9"/>
    </row>
    <row r="35" spans="1:16">
      <c r="A35" s="12"/>
      <c r="B35" s="25">
        <v>341.3</v>
      </c>
      <c r="C35" s="20" t="s">
        <v>100</v>
      </c>
      <c r="D35" s="46">
        <v>12413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12413</v>
      </c>
      <c r="O35" s="47">
        <f t="shared" si="1"/>
        <v>1.9253916550333487</v>
      </c>
      <c r="P35" s="9"/>
    </row>
    <row r="36" spans="1:16">
      <c r="A36" s="12"/>
      <c r="B36" s="25">
        <v>342.2</v>
      </c>
      <c r="C36" s="20" t="s">
        <v>48</v>
      </c>
      <c r="D36" s="46">
        <v>49873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49873</v>
      </c>
      <c r="O36" s="47">
        <f t="shared" si="1"/>
        <v>7.7358461299829377</v>
      </c>
      <c r="P36" s="9"/>
    </row>
    <row r="37" spans="1:16">
      <c r="A37" s="12"/>
      <c r="B37" s="25">
        <v>343.3</v>
      </c>
      <c r="C37" s="20" t="s">
        <v>49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2161228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2161228</v>
      </c>
      <c r="O37" s="47">
        <f t="shared" si="1"/>
        <v>335.23002947107182</v>
      </c>
      <c r="P37" s="9"/>
    </row>
    <row r="38" spans="1:16">
      <c r="A38" s="12"/>
      <c r="B38" s="25">
        <v>343.4</v>
      </c>
      <c r="C38" s="20" t="s">
        <v>50</v>
      </c>
      <c r="D38" s="46">
        <v>526490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526490</v>
      </c>
      <c r="O38" s="47">
        <f t="shared" si="1"/>
        <v>81.664340003102211</v>
      </c>
      <c r="P38" s="9"/>
    </row>
    <row r="39" spans="1:16">
      <c r="A39" s="12"/>
      <c r="B39" s="25">
        <v>343.8</v>
      </c>
      <c r="C39" s="20" t="s">
        <v>51</v>
      </c>
      <c r="D39" s="46">
        <v>837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837</v>
      </c>
      <c r="O39" s="47">
        <f t="shared" si="1"/>
        <v>0.12982782689623079</v>
      </c>
      <c r="P39" s="9"/>
    </row>
    <row r="40" spans="1:16">
      <c r="A40" s="12"/>
      <c r="B40" s="25">
        <v>343.9</v>
      </c>
      <c r="C40" s="20" t="s">
        <v>52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214160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214160</v>
      </c>
      <c r="O40" s="47">
        <f t="shared" si="1"/>
        <v>33.218551264153866</v>
      </c>
      <c r="P40" s="9"/>
    </row>
    <row r="41" spans="1:16" ht="15.75">
      <c r="A41" s="29" t="s">
        <v>44</v>
      </c>
      <c r="B41" s="30"/>
      <c r="C41" s="31"/>
      <c r="D41" s="32">
        <f t="shared" ref="D41:M41" si="9">SUM(D42:D42)</f>
        <v>9374</v>
      </c>
      <c r="E41" s="32">
        <f t="shared" si="9"/>
        <v>1222</v>
      </c>
      <c r="F41" s="32">
        <f t="shared" si="9"/>
        <v>0</v>
      </c>
      <c r="G41" s="32">
        <f t="shared" si="9"/>
        <v>0</v>
      </c>
      <c r="H41" s="32">
        <f t="shared" si="9"/>
        <v>0</v>
      </c>
      <c r="I41" s="32">
        <f t="shared" si="9"/>
        <v>0</v>
      </c>
      <c r="J41" s="32">
        <f t="shared" si="9"/>
        <v>0</v>
      </c>
      <c r="K41" s="32">
        <f t="shared" si="9"/>
        <v>0</v>
      </c>
      <c r="L41" s="32">
        <f t="shared" si="9"/>
        <v>0</v>
      </c>
      <c r="M41" s="32">
        <f t="shared" si="9"/>
        <v>0</v>
      </c>
      <c r="N41" s="32">
        <f t="shared" ref="N41:N49" si="10">SUM(D41:M41)</f>
        <v>10596</v>
      </c>
      <c r="O41" s="45">
        <f t="shared" si="1"/>
        <v>1.6435551419264773</v>
      </c>
      <c r="P41" s="10"/>
    </row>
    <row r="42" spans="1:16">
      <c r="A42" s="13"/>
      <c r="B42" s="39">
        <v>351.5</v>
      </c>
      <c r="C42" s="21" t="s">
        <v>84</v>
      </c>
      <c r="D42" s="46">
        <v>9374</v>
      </c>
      <c r="E42" s="46">
        <v>1222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10596</v>
      </c>
      <c r="O42" s="47">
        <f t="shared" si="1"/>
        <v>1.6435551419264773</v>
      </c>
      <c r="P42" s="9"/>
    </row>
    <row r="43" spans="1:16" ht="15.75">
      <c r="A43" s="29" t="s">
        <v>3</v>
      </c>
      <c r="B43" s="30"/>
      <c r="C43" s="31"/>
      <c r="D43" s="32">
        <f t="shared" ref="D43:M43" si="11">SUM(D44:D48)</f>
        <v>38914</v>
      </c>
      <c r="E43" s="32">
        <f t="shared" si="11"/>
        <v>47300</v>
      </c>
      <c r="F43" s="32">
        <f t="shared" si="11"/>
        <v>0</v>
      </c>
      <c r="G43" s="32">
        <f t="shared" si="11"/>
        <v>0</v>
      </c>
      <c r="H43" s="32">
        <f t="shared" si="11"/>
        <v>0</v>
      </c>
      <c r="I43" s="32">
        <f t="shared" si="11"/>
        <v>30102</v>
      </c>
      <c r="J43" s="32">
        <f t="shared" si="11"/>
        <v>0</v>
      </c>
      <c r="K43" s="32">
        <f t="shared" si="11"/>
        <v>0</v>
      </c>
      <c r="L43" s="32">
        <f t="shared" si="11"/>
        <v>0</v>
      </c>
      <c r="M43" s="32">
        <f t="shared" si="11"/>
        <v>0</v>
      </c>
      <c r="N43" s="32">
        <f t="shared" si="10"/>
        <v>116316</v>
      </c>
      <c r="O43" s="45">
        <f t="shared" si="1"/>
        <v>18.041879944160076</v>
      </c>
      <c r="P43" s="10"/>
    </row>
    <row r="44" spans="1:16">
      <c r="A44" s="12"/>
      <c r="B44" s="25">
        <v>361.1</v>
      </c>
      <c r="C44" s="20" t="s">
        <v>57</v>
      </c>
      <c r="D44" s="46">
        <v>17527</v>
      </c>
      <c r="E44" s="46">
        <v>17702</v>
      </c>
      <c r="F44" s="46">
        <v>0</v>
      </c>
      <c r="G44" s="46">
        <v>0</v>
      </c>
      <c r="H44" s="46">
        <v>0</v>
      </c>
      <c r="I44" s="46">
        <v>22967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58196</v>
      </c>
      <c r="O44" s="47">
        <f t="shared" si="1"/>
        <v>9.0268341864433062</v>
      </c>
      <c r="P44" s="9"/>
    </row>
    <row r="45" spans="1:16">
      <c r="A45" s="12"/>
      <c r="B45" s="25">
        <v>362</v>
      </c>
      <c r="C45" s="20" t="s">
        <v>58</v>
      </c>
      <c r="D45" s="46">
        <v>1850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1850</v>
      </c>
      <c r="O45" s="47">
        <f t="shared" si="1"/>
        <v>0.2869551729486583</v>
      </c>
      <c r="P45" s="9"/>
    </row>
    <row r="46" spans="1:16">
      <c r="A46" s="12"/>
      <c r="B46" s="25">
        <v>364</v>
      </c>
      <c r="C46" s="20" t="s">
        <v>102</v>
      </c>
      <c r="D46" s="46">
        <v>10800</v>
      </c>
      <c r="E46" s="46">
        <v>0</v>
      </c>
      <c r="F46" s="46">
        <v>0</v>
      </c>
      <c r="G46" s="46">
        <v>0</v>
      </c>
      <c r="H46" s="46">
        <v>0</v>
      </c>
      <c r="I46" s="46">
        <v>7135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0"/>
        <v>17935</v>
      </c>
      <c r="O46" s="47">
        <f t="shared" si="1"/>
        <v>2.7819140685590198</v>
      </c>
      <c r="P46" s="9"/>
    </row>
    <row r="47" spans="1:16">
      <c r="A47" s="12"/>
      <c r="B47" s="25">
        <v>369.3</v>
      </c>
      <c r="C47" s="20" t="s">
        <v>86</v>
      </c>
      <c r="D47" s="46">
        <v>7292</v>
      </c>
      <c r="E47" s="46">
        <v>29598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0"/>
        <v>36890</v>
      </c>
      <c r="O47" s="47">
        <f t="shared" si="1"/>
        <v>5.7220412595005428</v>
      </c>
      <c r="P47" s="9"/>
    </row>
    <row r="48" spans="1:16" ht="15.75" thickBot="1">
      <c r="A48" s="12"/>
      <c r="B48" s="25">
        <v>369.9</v>
      </c>
      <c r="C48" s="20" t="s">
        <v>59</v>
      </c>
      <c r="D48" s="46">
        <v>1445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0"/>
        <v>1445</v>
      </c>
      <c r="O48" s="47">
        <f t="shared" si="1"/>
        <v>0.22413525670854662</v>
      </c>
      <c r="P48" s="9"/>
    </row>
    <row r="49" spans="1:119" ht="16.5" thickBot="1">
      <c r="A49" s="14" t="s">
        <v>54</v>
      </c>
      <c r="B49" s="23"/>
      <c r="C49" s="22"/>
      <c r="D49" s="15">
        <f>SUM(D5,D13,D22,D33,D41,D43)</f>
        <v>4142229</v>
      </c>
      <c r="E49" s="15">
        <f t="shared" ref="E49:M49" si="12">SUM(E5,E13,E22,E33,E41,E43)</f>
        <v>1282441</v>
      </c>
      <c r="F49" s="15">
        <f t="shared" si="12"/>
        <v>0</v>
      </c>
      <c r="G49" s="15">
        <f t="shared" si="12"/>
        <v>0</v>
      </c>
      <c r="H49" s="15">
        <f t="shared" si="12"/>
        <v>0</v>
      </c>
      <c r="I49" s="15">
        <f t="shared" si="12"/>
        <v>2747771</v>
      </c>
      <c r="J49" s="15">
        <f t="shared" si="12"/>
        <v>0</v>
      </c>
      <c r="K49" s="15">
        <f t="shared" si="12"/>
        <v>0</v>
      </c>
      <c r="L49" s="15">
        <f t="shared" si="12"/>
        <v>0</v>
      </c>
      <c r="M49" s="15">
        <f t="shared" si="12"/>
        <v>0</v>
      </c>
      <c r="N49" s="15">
        <f t="shared" si="10"/>
        <v>8172441</v>
      </c>
      <c r="O49" s="38">
        <f t="shared" si="1"/>
        <v>1267.6347138203816</v>
      </c>
      <c r="P49" s="6"/>
      <c r="Q49" s="2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</row>
    <row r="50" spans="1:119">
      <c r="A50" s="16"/>
      <c r="B50" s="18"/>
      <c r="C50" s="18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9"/>
    </row>
    <row r="51" spans="1:119">
      <c r="A51" s="40"/>
      <c r="B51" s="41"/>
      <c r="C51" s="41"/>
      <c r="D51" s="42"/>
      <c r="E51" s="42"/>
      <c r="F51" s="42"/>
      <c r="G51" s="42"/>
      <c r="H51" s="42"/>
      <c r="I51" s="42"/>
      <c r="J51" s="42"/>
      <c r="K51" s="42"/>
      <c r="L51" s="94" t="s">
        <v>139</v>
      </c>
      <c r="M51" s="94"/>
      <c r="N51" s="94"/>
      <c r="O51" s="43">
        <v>6447</v>
      </c>
    </row>
    <row r="52" spans="1:119">
      <c r="A52" s="95"/>
      <c r="B52" s="96"/>
      <c r="C52" s="96"/>
      <c r="D52" s="96"/>
      <c r="E52" s="96"/>
      <c r="F52" s="96"/>
      <c r="G52" s="96"/>
      <c r="H52" s="96"/>
      <c r="I52" s="96"/>
      <c r="J52" s="96"/>
      <c r="K52" s="96"/>
      <c r="L52" s="96"/>
      <c r="M52" s="96"/>
      <c r="N52" s="96"/>
      <c r="O52" s="97"/>
    </row>
    <row r="53" spans="1:119" ht="15.75" customHeight="1" thickBot="1">
      <c r="A53" s="98" t="s">
        <v>79</v>
      </c>
      <c r="B53" s="99"/>
      <c r="C53" s="99"/>
      <c r="D53" s="99"/>
      <c r="E53" s="99"/>
      <c r="F53" s="99"/>
      <c r="G53" s="99"/>
      <c r="H53" s="99"/>
      <c r="I53" s="99"/>
      <c r="J53" s="99"/>
      <c r="K53" s="99"/>
      <c r="L53" s="99"/>
      <c r="M53" s="99"/>
      <c r="N53" s="99"/>
      <c r="O53" s="100"/>
    </row>
  </sheetData>
  <mergeCells count="10">
    <mergeCell ref="L51:N51"/>
    <mergeCell ref="A52:O52"/>
    <mergeCell ref="A53:O5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C5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1" t="s">
        <v>68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3"/>
      <c r="P1" s="7"/>
      <c r="Q1"/>
    </row>
    <row r="2" spans="1:133" ht="24" thickBot="1">
      <c r="A2" s="104" t="s">
        <v>134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6"/>
      <c r="P2" s="7"/>
      <c r="Q2"/>
    </row>
    <row r="3" spans="1:133" ht="18" customHeight="1">
      <c r="A3" s="107" t="s">
        <v>61</v>
      </c>
      <c r="B3" s="108"/>
      <c r="C3" s="109"/>
      <c r="D3" s="113" t="s">
        <v>39</v>
      </c>
      <c r="E3" s="114"/>
      <c r="F3" s="114"/>
      <c r="G3" s="114"/>
      <c r="H3" s="115"/>
      <c r="I3" s="113" t="s">
        <v>40</v>
      </c>
      <c r="J3" s="115"/>
      <c r="K3" s="113" t="s">
        <v>42</v>
      </c>
      <c r="L3" s="115"/>
      <c r="M3" s="36"/>
      <c r="N3" s="37"/>
      <c r="O3" s="116" t="s">
        <v>66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62</v>
      </c>
      <c r="F4" s="34" t="s">
        <v>63</v>
      </c>
      <c r="G4" s="34" t="s">
        <v>64</v>
      </c>
      <c r="H4" s="34" t="s">
        <v>5</v>
      </c>
      <c r="I4" s="34" t="s">
        <v>6</v>
      </c>
      <c r="J4" s="35" t="s">
        <v>65</v>
      </c>
      <c r="K4" s="35" t="s">
        <v>7</v>
      </c>
      <c r="L4" s="35" t="s">
        <v>8</v>
      </c>
      <c r="M4" s="35" t="s">
        <v>9</v>
      </c>
      <c r="N4" s="35" t="s">
        <v>41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SUM(D6:D11)</f>
        <v>1397619</v>
      </c>
      <c r="E5" s="27">
        <f t="shared" si="0"/>
        <v>543911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121171</v>
      </c>
      <c r="N5" s="28">
        <f t="shared" ref="N5:N13" si="1">SUM(D5:M5)</f>
        <v>2062701</v>
      </c>
      <c r="O5" s="33">
        <f t="shared" ref="O5:O51" si="2">(N5/O$53)</f>
        <v>332.42562449637387</v>
      </c>
      <c r="P5" s="6"/>
    </row>
    <row r="6" spans="1:133">
      <c r="A6" s="12"/>
      <c r="B6" s="25">
        <v>311</v>
      </c>
      <c r="C6" s="20" t="s">
        <v>2</v>
      </c>
      <c r="D6" s="46">
        <v>976043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121171</v>
      </c>
      <c r="N6" s="46">
        <f t="shared" si="1"/>
        <v>1097214</v>
      </c>
      <c r="O6" s="47">
        <f t="shared" si="2"/>
        <v>176.82739726027398</v>
      </c>
      <c r="P6" s="9"/>
    </row>
    <row r="7" spans="1:133">
      <c r="A7" s="12"/>
      <c r="B7" s="25">
        <v>312.10000000000002</v>
      </c>
      <c r="C7" s="20" t="s">
        <v>81</v>
      </c>
      <c r="D7" s="46">
        <v>135745</v>
      </c>
      <c r="E7" s="46">
        <v>543911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679656</v>
      </c>
      <c r="O7" s="47">
        <f t="shared" si="2"/>
        <v>109.53360193392426</v>
      </c>
      <c r="P7" s="9"/>
    </row>
    <row r="8" spans="1:133">
      <c r="A8" s="12"/>
      <c r="B8" s="25">
        <v>314.10000000000002</v>
      </c>
      <c r="C8" s="20" t="s">
        <v>13</v>
      </c>
      <c r="D8" s="46">
        <v>180286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180286</v>
      </c>
      <c r="O8" s="47">
        <f t="shared" si="2"/>
        <v>29.054955680902498</v>
      </c>
      <c r="P8" s="9"/>
    </row>
    <row r="9" spans="1:133">
      <c r="A9" s="12"/>
      <c r="B9" s="25">
        <v>314.39999999999998</v>
      </c>
      <c r="C9" s="20" t="s">
        <v>14</v>
      </c>
      <c r="D9" s="46">
        <v>3431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3431</v>
      </c>
      <c r="O9" s="47">
        <f t="shared" si="2"/>
        <v>0.55294117647058827</v>
      </c>
      <c r="P9" s="9"/>
    </row>
    <row r="10" spans="1:133">
      <c r="A10" s="12"/>
      <c r="B10" s="25">
        <v>315</v>
      </c>
      <c r="C10" s="20" t="s">
        <v>92</v>
      </c>
      <c r="D10" s="46">
        <v>86047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86047</v>
      </c>
      <c r="O10" s="47">
        <f t="shared" si="2"/>
        <v>13.867365028203062</v>
      </c>
      <c r="P10" s="9"/>
    </row>
    <row r="11" spans="1:133">
      <c r="A11" s="12"/>
      <c r="B11" s="25">
        <v>316</v>
      </c>
      <c r="C11" s="20" t="s">
        <v>93</v>
      </c>
      <c r="D11" s="46">
        <v>16067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16067</v>
      </c>
      <c r="O11" s="47">
        <f t="shared" si="2"/>
        <v>2.5893634165995163</v>
      </c>
      <c r="P11" s="9"/>
    </row>
    <row r="12" spans="1:133" ht="15.75">
      <c r="A12" s="29" t="s">
        <v>17</v>
      </c>
      <c r="B12" s="30"/>
      <c r="C12" s="31"/>
      <c r="D12" s="32">
        <f t="shared" ref="D12:M12" si="3">SUM(D13:D20)</f>
        <v>1310873</v>
      </c>
      <c r="E12" s="32">
        <f t="shared" si="3"/>
        <v>467767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4">
        <f t="shared" si="1"/>
        <v>1778640</v>
      </c>
      <c r="O12" s="45">
        <f t="shared" si="2"/>
        <v>286.64625302175665</v>
      </c>
      <c r="P12" s="10"/>
    </row>
    <row r="13" spans="1:133">
      <c r="A13" s="12"/>
      <c r="B13" s="25">
        <v>322</v>
      </c>
      <c r="C13" s="20" t="s">
        <v>0</v>
      </c>
      <c r="D13" s="46">
        <v>620288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620288</v>
      </c>
      <c r="O13" s="47">
        <f t="shared" si="2"/>
        <v>99.965834004834804</v>
      </c>
      <c r="P13" s="9"/>
    </row>
    <row r="14" spans="1:133">
      <c r="A14" s="12"/>
      <c r="B14" s="25">
        <v>323.10000000000002</v>
      </c>
      <c r="C14" s="20" t="s">
        <v>18</v>
      </c>
      <c r="D14" s="46">
        <v>230642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ref="N14:N19" si="4">SUM(D14:M14)</f>
        <v>230642</v>
      </c>
      <c r="O14" s="47">
        <f t="shared" si="2"/>
        <v>37.170346494762292</v>
      </c>
      <c r="P14" s="9"/>
    </row>
    <row r="15" spans="1:133">
      <c r="A15" s="12"/>
      <c r="B15" s="25">
        <v>323.39999999999998</v>
      </c>
      <c r="C15" s="20" t="s">
        <v>19</v>
      </c>
      <c r="D15" s="46">
        <v>3244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3244</v>
      </c>
      <c r="O15" s="47">
        <f t="shared" si="2"/>
        <v>0.52280419016921842</v>
      </c>
      <c r="P15" s="9"/>
    </row>
    <row r="16" spans="1:133">
      <c r="A16" s="12"/>
      <c r="B16" s="25">
        <v>323.7</v>
      </c>
      <c r="C16" s="20" t="s">
        <v>20</v>
      </c>
      <c r="D16" s="46">
        <v>5397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5397</v>
      </c>
      <c r="O16" s="47">
        <f t="shared" si="2"/>
        <v>0.86978243352135376</v>
      </c>
      <c r="P16" s="9"/>
    </row>
    <row r="17" spans="1:16">
      <c r="A17" s="12"/>
      <c r="B17" s="25">
        <v>324.11</v>
      </c>
      <c r="C17" s="20" t="s">
        <v>21</v>
      </c>
      <c r="D17" s="46">
        <v>0</v>
      </c>
      <c r="E17" s="46">
        <v>372076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372076</v>
      </c>
      <c r="O17" s="47">
        <f t="shared" si="2"/>
        <v>59.963900080580174</v>
      </c>
      <c r="P17" s="9"/>
    </row>
    <row r="18" spans="1:16">
      <c r="A18" s="12"/>
      <c r="B18" s="25">
        <v>324.61</v>
      </c>
      <c r="C18" s="20" t="s">
        <v>24</v>
      </c>
      <c r="D18" s="46">
        <v>0</v>
      </c>
      <c r="E18" s="46">
        <v>95691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95691</v>
      </c>
      <c r="O18" s="47">
        <f t="shared" si="2"/>
        <v>15.421595487510073</v>
      </c>
      <c r="P18" s="9"/>
    </row>
    <row r="19" spans="1:16">
      <c r="A19" s="12"/>
      <c r="B19" s="25">
        <v>325.2</v>
      </c>
      <c r="C19" s="20" t="s">
        <v>71</v>
      </c>
      <c r="D19" s="46">
        <v>400262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400262</v>
      </c>
      <c r="O19" s="47">
        <f t="shared" si="2"/>
        <v>64.506365834004839</v>
      </c>
      <c r="P19" s="9"/>
    </row>
    <row r="20" spans="1:16">
      <c r="A20" s="12"/>
      <c r="B20" s="25">
        <v>329</v>
      </c>
      <c r="C20" s="20" t="s">
        <v>25</v>
      </c>
      <c r="D20" s="46">
        <v>51040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ref="N20:N32" si="5">SUM(D20:M20)</f>
        <v>51040</v>
      </c>
      <c r="O20" s="47">
        <f t="shared" si="2"/>
        <v>8.2256244963738911</v>
      </c>
      <c r="P20" s="9"/>
    </row>
    <row r="21" spans="1:16" ht="15.75">
      <c r="A21" s="29" t="s">
        <v>27</v>
      </c>
      <c r="B21" s="30"/>
      <c r="C21" s="31"/>
      <c r="D21" s="32">
        <f t="shared" ref="D21:M21" si="6">SUM(D22:D31)</f>
        <v>695226</v>
      </c>
      <c r="E21" s="32">
        <f t="shared" si="6"/>
        <v>0</v>
      </c>
      <c r="F21" s="32">
        <f t="shared" si="6"/>
        <v>0</v>
      </c>
      <c r="G21" s="32">
        <f t="shared" si="6"/>
        <v>0</v>
      </c>
      <c r="H21" s="32">
        <f t="shared" si="6"/>
        <v>0</v>
      </c>
      <c r="I21" s="32">
        <f t="shared" si="6"/>
        <v>341260</v>
      </c>
      <c r="J21" s="32">
        <f t="shared" si="6"/>
        <v>0</v>
      </c>
      <c r="K21" s="32">
        <f t="shared" si="6"/>
        <v>0</v>
      </c>
      <c r="L21" s="32">
        <f t="shared" si="6"/>
        <v>0</v>
      </c>
      <c r="M21" s="32">
        <f t="shared" si="6"/>
        <v>0</v>
      </c>
      <c r="N21" s="44">
        <f t="shared" si="5"/>
        <v>1036486</v>
      </c>
      <c r="O21" s="45">
        <f t="shared" si="2"/>
        <v>167.04045124899275</v>
      </c>
      <c r="P21" s="10"/>
    </row>
    <row r="22" spans="1:16">
      <c r="A22" s="12"/>
      <c r="B22" s="25">
        <v>331.39</v>
      </c>
      <c r="C22" s="20" t="s">
        <v>30</v>
      </c>
      <c r="D22" s="46">
        <v>41049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5"/>
        <v>41049</v>
      </c>
      <c r="O22" s="47">
        <f t="shared" si="2"/>
        <v>6.6154713940370673</v>
      </c>
      <c r="P22" s="9"/>
    </row>
    <row r="23" spans="1:16">
      <c r="A23" s="12"/>
      <c r="B23" s="25">
        <v>334.2</v>
      </c>
      <c r="C23" s="20" t="s">
        <v>29</v>
      </c>
      <c r="D23" s="46">
        <v>2687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5"/>
        <v>2687</v>
      </c>
      <c r="O23" s="47">
        <f t="shared" si="2"/>
        <v>0.43303787268331989</v>
      </c>
      <c r="P23" s="9"/>
    </row>
    <row r="24" spans="1:16">
      <c r="A24" s="12"/>
      <c r="B24" s="25">
        <v>334.31</v>
      </c>
      <c r="C24" s="20" t="s">
        <v>131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341260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5"/>
        <v>341260</v>
      </c>
      <c r="O24" s="47">
        <f t="shared" si="2"/>
        <v>54.99758259468171</v>
      </c>
      <c r="P24" s="9"/>
    </row>
    <row r="25" spans="1:16">
      <c r="A25" s="12"/>
      <c r="B25" s="25">
        <v>335.12</v>
      </c>
      <c r="C25" s="20" t="s">
        <v>95</v>
      </c>
      <c r="D25" s="46">
        <v>608056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5"/>
        <v>608056</v>
      </c>
      <c r="O25" s="47">
        <f t="shared" si="2"/>
        <v>97.9945205479452</v>
      </c>
      <c r="P25" s="9"/>
    </row>
    <row r="26" spans="1:16">
      <c r="A26" s="12"/>
      <c r="B26" s="25">
        <v>335.14</v>
      </c>
      <c r="C26" s="20" t="s">
        <v>96</v>
      </c>
      <c r="D26" s="46">
        <v>140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5"/>
        <v>140</v>
      </c>
      <c r="O26" s="47">
        <f t="shared" si="2"/>
        <v>2.2562449637389202E-2</v>
      </c>
      <c r="P26" s="9"/>
    </row>
    <row r="27" spans="1:16">
      <c r="A27" s="12"/>
      <c r="B27" s="25">
        <v>335.15</v>
      </c>
      <c r="C27" s="20" t="s">
        <v>97</v>
      </c>
      <c r="D27" s="46">
        <v>2370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5"/>
        <v>2370</v>
      </c>
      <c r="O27" s="47">
        <f t="shared" si="2"/>
        <v>0.38195004029008861</v>
      </c>
      <c r="P27" s="9"/>
    </row>
    <row r="28" spans="1:16">
      <c r="A28" s="12"/>
      <c r="B28" s="25">
        <v>335.21</v>
      </c>
      <c r="C28" s="20" t="s">
        <v>98</v>
      </c>
      <c r="D28" s="46">
        <v>3840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5"/>
        <v>3840</v>
      </c>
      <c r="O28" s="47">
        <f t="shared" si="2"/>
        <v>0.61885576148267529</v>
      </c>
      <c r="P28" s="9"/>
    </row>
    <row r="29" spans="1:16">
      <c r="A29" s="12"/>
      <c r="B29" s="25">
        <v>335.39</v>
      </c>
      <c r="C29" s="20" t="s">
        <v>82</v>
      </c>
      <c r="D29" s="46">
        <v>25749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5"/>
        <v>25749</v>
      </c>
      <c r="O29" s="47">
        <f t="shared" si="2"/>
        <v>4.149717969379533</v>
      </c>
      <c r="P29" s="9"/>
    </row>
    <row r="30" spans="1:16">
      <c r="A30" s="12"/>
      <c r="B30" s="25">
        <v>337.1</v>
      </c>
      <c r="C30" s="20" t="s">
        <v>83</v>
      </c>
      <c r="D30" s="46">
        <v>6000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5"/>
        <v>6000</v>
      </c>
      <c r="O30" s="47">
        <f t="shared" si="2"/>
        <v>0.96696212731668008</v>
      </c>
      <c r="P30" s="9"/>
    </row>
    <row r="31" spans="1:16">
      <c r="A31" s="12"/>
      <c r="B31" s="25">
        <v>338</v>
      </c>
      <c r="C31" s="20" t="s">
        <v>38</v>
      </c>
      <c r="D31" s="46">
        <v>5335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5"/>
        <v>5335</v>
      </c>
      <c r="O31" s="47">
        <f t="shared" si="2"/>
        <v>0.85979049153908138</v>
      </c>
      <c r="P31" s="9"/>
    </row>
    <row r="32" spans="1:16" ht="15.75">
      <c r="A32" s="29" t="s">
        <v>43</v>
      </c>
      <c r="B32" s="30"/>
      <c r="C32" s="31"/>
      <c r="D32" s="32">
        <f t="shared" ref="D32:M32" si="7">SUM(D33:D40)</f>
        <v>576225</v>
      </c>
      <c r="E32" s="32">
        <f t="shared" si="7"/>
        <v>0</v>
      </c>
      <c r="F32" s="32">
        <f t="shared" si="7"/>
        <v>0</v>
      </c>
      <c r="G32" s="32">
        <f t="shared" si="7"/>
        <v>0</v>
      </c>
      <c r="H32" s="32">
        <f t="shared" si="7"/>
        <v>0</v>
      </c>
      <c r="I32" s="32">
        <f t="shared" si="7"/>
        <v>2236552</v>
      </c>
      <c r="J32" s="32">
        <f t="shared" si="7"/>
        <v>0</v>
      </c>
      <c r="K32" s="32">
        <f t="shared" si="7"/>
        <v>0</v>
      </c>
      <c r="L32" s="32">
        <f t="shared" si="7"/>
        <v>0</v>
      </c>
      <c r="M32" s="32">
        <f t="shared" si="7"/>
        <v>0</v>
      </c>
      <c r="N32" s="32">
        <f t="shared" si="5"/>
        <v>2812777</v>
      </c>
      <c r="O32" s="45">
        <f t="shared" si="2"/>
        <v>453.30813859790493</v>
      </c>
      <c r="P32" s="10"/>
    </row>
    <row r="33" spans="1:16">
      <c r="A33" s="12"/>
      <c r="B33" s="25">
        <v>341.2</v>
      </c>
      <c r="C33" s="20" t="s">
        <v>99</v>
      </c>
      <c r="D33" s="46">
        <v>17283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ref="N33:N40" si="8">SUM(D33:M33)</f>
        <v>17283</v>
      </c>
      <c r="O33" s="47">
        <f t="shared" si="2"/>
        <v>2.785334407735697</v>
      </c>
      <c r="P33" s="9"/>
    </row>
    <row r="34" spans="1:16">
      <c r="A34" s="12"/>
      <c r="B34" s="25">
        <v>341.3</v>
      </c>
      <c r="C34" s="20" t="s">
        <v>100</v>
      </c>
      <c r="D34" s="46">
        <v>28774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28774</v>
      </c>
      <c r="O34" s="47">
        <f t="shared" si="2"/>
        <v>4.6372280419016922</v>
      </c>
      <c r="P34" s="9"/>
    </row>
    <row r="35" spans="1:16">
      <c r="A35" s="12"/>
      <c r="B35" s="25">
        <v>342.2</v>
      </c>
      <c r="C35" s="20" t="s">
        <v>48</v>
      </c>
      <c r="D35" s="46">
        <v>52551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52551</v>
      </c>
      <c r="O35" s="47">
        <f t="shared" si="2"/>
        <v>8.4691377921031421</v>
      </c>
      <c r="P35" s="9"/>
    </row>
    <row r="36" spans="1:16">
      <c r="A36" s="12"/>
      <c r="B36" s="25">
        <v>343.3</v>
      </c>
      <c r="C36" s="20" t="s">
        <v>49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2035089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2035089</v>
      </c>
      <c r="O36" s="47">
        <f t="shared" si="2"/>
        <v>327.97566478646252</v>
      </c>
      <c r="P36" s="9"/>
    </row>
    <row r="37" spans="1:16">
      <c r="A37" s="12"/>
      <c r="B37" s="25">
        <v>343.4</v>
      </c>
      <c r="C37" s="20" t="s">
        <v>50</v>
      </c>
      <c r="D37" s="46">
        <v>477232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477232</v>
      </c>
      <c r="O37" s="47">
        <f t="shared" si="2"/>
        <v>76.910878323932309</v>
      </c>
      <c r="P37" s="9"/>
    </row>
    <row r="38" spans="1:16">
      <c r="A38" s="12"/>
      <c r="B38" s="25">
        <v>343.8</v>
      </c>
      <c r="C38" s="20" t="s">
        <v>51</v>
      </c>
      <c r="D38" s="46">
        <v>335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335</v>
      </c>
      <c r="O38" s="47">
        <f t="shared" si="2"/>
        <v>5.3988718775181306E-2</v>
      </c>
      <c r="P38" s="9"/>
    </row>
    <row r="39" spans="1:16">
      <c r="A39" s="12"/>
      <c r="B39" s="25">
        <v>343.9</v>
      </c>
      <c r="C39" s="20" t="s">
        <v>52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201463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201463</v>
      </c>
      <c r="O39" s="47">
        <f t="shared" si="2"/>
        <v>32.467848509266723</v>
      </c>
      <c r="P39" s="9"/>
    </row>
    <row r="40" spans="1:16">
      <c r="A40" s="12"/>
      <c r="B40" s="25">
        <v>347.3</v>
      </c>
      <c r="C40" s="20" t="s">
        <v>101</v>
      </c>
      <c r="D40" s="46">
        <v>50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50</v>
      </c>
      <c r="O40" s="47">
        <f t="shared" si="2"/>
        <v>8.0580177276390001E-3</v>
      </c>
      <c r="P40" s="9"/>
    </row>
    <row r="41" spans="1:16" ht="15.75">
      <c r="A41" s="29" t="s">
        <v>44</v>
      </c>
      <c r="B41" s="30"/>
      <c r="C41" s="31"/>
      <c r="D41" s="32">
        <f t="shared" ref="D41:M41" si="9">SUM(D42:D42)</f>
        <v>10813</v>
      </c>
      <c r="E41" s="32">
        <f t="shared" si="9"/>
        <v>3754</v>
      </c>
      <c r="F41" s="32">
        <f t="shared" si="9"/>
        <v>0</v>
      </c>
      <c r="G41" s="32">
        <f t="shared" si="9"/>
        <v>0</v>
      </c>
      <c r="H41" s="32">
        <f t="shared" si="9"/>
        <v>0</v>
      </c>
      <c r="I41" s="32">
        <f t="shared" si="9"/>
        <v>0</v>
      </c>
      <c r="J41" s="32">
        <f t="shared" si="9"/>
        <v>0</v>
      </c>
      <c r="K41" s="32">
        <f t="shared" si="9"/>
        <v>0</v>
      </c>
      <c r="L41" s="32">
        <f t="shared" si="9"/>
        <v>0</v>
      </c>
      <c r="M41" s="32">
        <f t="shared" si="9"/>
        <v>0</v>
      </c>
      <c r="N41" s="32">
        <f t="shared" ref="N41:N51" si="10">SUM(D41:M41)</f>
        <v>14567</v>
      </c>
      <c r="O41" s="45">
        <f t="shared" si="2"/>
        <v>2.3476228847703466</v>
      </c>
      <c r="P41" s="10"/>
    </row>
    <row r="42" spans="1:16">
      <c r="A42" s="13"/>
      <c r="B42" s="39">
        <v>351.5</v>
      </c>
      <c r="C42" s="21" t="s">
        <v>84</v>
      </c>
      <c r="D42" s="46">
        <v>10813</v>
      </c>
      <c r="E42" s="46">
        <v>3754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14567</v>
      </c>
      <c r="O42" s="47">
        <f t="shared" si="2"/>
        <v>2.3476228847703466</v>
      </c>
      <c r="P42" s="9"/>
    </row>
    <row r="43" spans="1:16" ht="15.75">
      <c r="A43" s="29" t="s">
        <v>3</v>
      </c>
      <c r="B43" s="30"/>
      <c r="C43" s="31"/>
      <c r="D43" s="32">
        <f t="shared" ref="D43:M43" si="11">SUM(D44:D48)</f>
        <v>102190</v>
      </c>
      <c r="E43" s="32">
        <f t="shared" si="11"/>
        <v>22210</v>
      </c>
      <c r="F43" s="32">
        <f t="shared" si="11"/>
        <v>0</v>
      </c>
      <c r="G43" s="32">
        <f t="shared" si="11"/>
        <v>0</v>
      </c>
      <c r="H43" s="32">
        <f t="shared" si="11"/>
        <v>0</v>
      </c>
      <c r="I43" s="32">
        <f t="shared" si="11"/>
        <v>26200</v>
      </c>
      <c r="J43" s="32">
        <f t="shared" si="11"/>
        <v>0</v>
      </c>
      <c r="K43" s="32">
        <f t="shared" si="11"/>
        <v>0</v>
      </c>
      <c r="L43" s="32">
        <f t="shared" si="11"/>
        <v>0</v>
      </c>
      <c r="M43" s="32">
        <f t="shared" si="11"/>
        <v>537</v>
      </c>
      <c r="N43" s="32">
        <f t="shared" si="10"/>
        <v>151137</v>
      </c>
      <c r="O43" s="45">
        <f t="shared" si="2"/>
        <v>24.357292506043514</v>
      </c>
      <c r="P43" s="10"/>
    </row>
    <row r="44" spans="1:16">
      <c r="A44" s="12"/>
      <c r="B44" s="25">
        <v>361.1</v>
      </c>
      <c r="C44" s="20" t="s">
        <v>57</v>
      </c>
      <c r="D44" s="46">
        <v>18716</v>
      </c>
      <c r="E44" s="46">
        <v>22210</v>
      </c>
      <c r="F44" s="46">
        <v>0</v>
      </c>
      <c r="G44" s="46">
        <v>0</v>
      </c>
      <c r="H44" s="46">
        <v>0</v>
      </c>
      <c r="I44" s="46">
        <v>20463</v>
      </c>
      <c r="J44" s="46">
        <v>0</v>
      </c>
      <c r="K44" s="46">
        <v>0</v>
      </c>
      <c r="L44" s="46">
        <v>0</v>
      </c>
      <c r="M44" s="46">
        <v>537</v>
      </c>
      <c r="N44" s="46">
        <f t="shared" si="10"/>
        <v>61926</v>
      </c>
      <c r="O44" s="47">
        <f t="shared" si="2"/>
        <v>9.9800161160354559</v>
      </c>
      <c r="P44" s="9"/>
    </row>
    <row r="45" spans="1:16">
      <c r="A45" s="12"/>
      <c r="B45" s="25">
        <v>362</v>
      </c>
      <c r="C45" s="20" t="s">
        <v>58</v>
      </c>
      <c r="D45" s="46">
        <v>12218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12218</v>
      </c>
      <c r="O45" s="47">
        <f t="shared" si="2"/>
        <v>1.9690572119258662</v>
      </c>
      <c r="P45" s="9"/>
    </row>
    <row r="46" spans="1:16">
      <c r="A46" s="12"/>
      <c r="B46" s="25">
        <v>364</v>
      </c>
      <c r="C46" s="20" t="s">
        <v>102</v>
      </c>
      <c r="D46" s="46">
        <v>36977</v>
      </c>
      <c r="E46" s="46">
        <v>0</v>
      </c>
      <c r="F46" s="46">
        <v>0</v>
      </c>
      <c r="G46" s="46">
        <v>0</v>
      </c>
      <c r="H46" s="46">
        <v>0</v>
      </c>
      <c r="I46" s="46">
        <v>4317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0"/>
        <v>41294</v>
      </c>
      <c r="O46" s="47">
        <f t="shared" si="2"/>
        <v>6.6549556809024981</v>
      </c>
      <c r="P46" s="9"/>
    </row>
    <row r="47" spans="1:16">
      <c r="A47" s="12"/>
      <c r="B47" s="25">
        <v>369.3</v>
      </c>
      <c r="C47" s="20" t="s">
        <v>86</v>
      </c>
      <c r="D47" s="46">
        <v>273</v>
      </c>
      <c r="E47" s="46">
        <v>0</v>
      </c>
      <c r="F47" s="46">
        <v>0</v>
      </c>
      <c r="G47" s="46">
        <v>0</v>
      </c>
      <c r="H47" s="46">
        <v>0</v>
      </c>
      <c r="I47" s="46">
        <v>1420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0"/>
        <v>1693</v>
      </c>
      <c r="O47" s="47">
        <f t="shared" si="2"/>
        <v>0.27284448025785657</v>
      </c>
      <c r="P47" s="9"/>
    </row>
    <row r="48" spans="1:16">
      <c r="A48" s="12"/>
      <c r="B48" s="25">
        <v>369.9</v>
      </c>
      <c r="C48" s="20" t="s">
        <v>59</v>
      </c>
      <c r="D48" s="46">
        <v>34006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0"/>
        <v>34006</v>
      </c>
      <c r="O48" s="47">
        <f t="shared" si="2"/>
        <v>5.4804190169218376</v>
      </c>
      <c r="P48" s="9"/>
    </row>
    <row r="49" spans="1:119" ht="15.75">
      <c r="A49" s="29" t="s">
        <v>45</v>
      </c>
      <c r="B49" s="30"/>
      <c r="C49" s="31"/>
      <c r="D49" s="32">
        <f t="shared" ref="D49:M49" si="12">SUM(D50:D50)</f>
        <v>0</v>
      </c>
      <c r="E49" s="32">
        <f t="shared" si="12"/>
        <v>2461325</v>
      </c>
      <c r="F49" s="32">
        <f t="shared" si="12"/>
        <v>0</v>
      </c>
      <c r="G49" s="32">
        <f t="shared" si="12"/>
        <v>0</v>
      </c>
      <c r="H49" s="32">
        <f t="shared" si="12"/>
        <v>0</v>
      </c>
      <c r="I49" s="32">
        <f t="shared" si="12"/>
        <v>0</v>
      </c>
      <c r="J49" s="32">
        <f t="shared" si="12"/>
        <v>0</v>
      </c>
      <c r="K49" s="32">
        <f t="shared" si="12"/>
        <v>0</v>
      </c>
      <c r="L49" s="32">
        <f t="shared" si="12"/>
        <v>0</v>
      </c>
      <c r="M49" s="32">
        <f t="shared" si="12"/>
        <v>0</v>
      </c>
      <c r="N49" s="32">
        <f t="shared" si="10"/>
        <v>2461325</v>
      </c>
      <c r="O49" s="45">
        <f t="shared" si="2"/>
        <v>396.66800966962126</v>
      </c>
      <c r="P49" s="9"/>
    </row>
    <row r="50" spans="1:119" ht="15.75" thickBot="1">
      <c r="A50" s="12"/>
      <c r="B50" s="25">
        <v>384</v>
      </c>
      <c r="C50" s="20" t="s">
        <v>116</v>
      </c>
      <c r="D50" s="46">
        <v>0</v>
      </c>
      <c r="E50" s="46">
        <v>2461325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0"/>
        <v>2461325</v>
      </c>
      <c r="O50" s="47">
        <f t="shared" si="2"/>
        <v>396.66800966962126</v>
      </c>
      <c r="P50" s="9"/>
    </row>
    <row r="51" spans="1:119" ht="16.5" thickBot="1">
      <c r="A51" s="14" t="s">
        <v>54</v>
      </c>
      <c r="B51" s="23"/>
      <c r="C51" s="22"/>
      <c r="D51" s="15">
        <f t="shared" ref="D51:M51" si="13">SUM(D5,D12,D21,D32,D41,D43,D49)</f>
        <v>4092946</v>
      </c>
      <c r="E51" s="15">
        <f t="shared" si="13"/>
        <v>3498967</v>
      </c>
      <c r="F51" s="15">
        <f t="shared" si="13"/>
        <v>0</v>
      </c>
      <c r="G51" s="15">
        <f t="shared" si="13"/>
        <v>0</v>
      </c>
      <c r="H51" s="15">
        <f t="shared" si="13"/>
        <v>0</v>
      </c>
      <c r="I51" s="15">
        <f t="shared" si="13"/>
        <v>2604012</v>
      </c>
      <c r="J51" s="15">
        <f t="shared" si="13"/>
        <v>0</v>
      </c>
      <c r="K51" s="15">
        <f t="shared" si="13"/>
        <v>0</v>
      </c>
      <c r="L51" s="15">
        <f t="shared" si="13"/>
        <v>0</v>
      </c>
      <c r="M51" s="15">
        <f t="shared" si="13"/>
        <v>121708</v>
      </c>
      <c r="N51" s="15">
        <f t="shared" si="10"/>
        <v>10317633</v>
      </c>
      <c r="O51" s="38">
        <f t="shared" si="2"/>
        <v>1662.7933924254633</v>
      </c>
      <c r="P51" s="6"/>
      <c r="Q51" s="2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</row>
    <row r="52" spans="1:119">
      <c r="A52" s="16"/>
      <c r="B52" s="18"/>
      <c r="C52" s="18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9"/>
    </row>
    <row r="53" spans="1:119">
      <c r="A53" s="40"/>
      <c r="B53" s="41"/>
      <c r="C53" s="41"/>
      <c r="D53" s="42"/>
      <c r="E53" s="42"/>
      <c r="F53" s="42"/>
      <c r="G53" s="42"/>
      <c r="H53" s="42"/>
      <c r="I53" s="42"/>
      <c r="J53" s="42"/>
      <c r="K53" s="42"/>
      <c r="L53" s="94" t="s">
        <v>135</v>
      </c>
      <c r="M53" s="94"/>
      <c r="N53" s="94"/>
      <c r="O53" s="43">
        <v>6205</v>
      </c>
    </row>
    <row r="54" spans="1:119">
      <c r="A54" s="95"/>
      <c r="B54" s="96"/>
      <c r="C54" s="96"/>
      <c r="D54" s="96"/>
      <c r="E54" s="96"/>
      <c r="F54" s="96"/>
      <c r="G54" s="96"/>
      <c r="H54" s="96"/>
      <c r="I54" s="96"/>
      <c r="J54" s="96"/>
      <c r="K54" s="96"/>
      <c r="L54" s="96"/>
      <c r="M54" s="96"/>
      <c r="N54" s="96"/>
      <c r="O54" s="97"/>
    </row>
    <row r="55" spans="1:119" ht="15.75" customHeight="1" thickBot="1">
      <c r="A55" s="98" t="s">
        <v>79</v>
      </c>
      <c r="B55" s="99"/>
      <c r="C55" s="99"/>
      <c r="D55" s="99"/>
      <c r="E55" s="99"/>
      <c r="F55" s="99"/>
      <c r="G55" s="99"/>
      <c r="H55" s="99"/>
      <c r="I55" s="99"/>
      <c r="J55" s="99"/>
      <c r="K55" s="99"/>
      <c r="L55" s="99"/>
      <c r="M55" s="99"/>
      <c r="N55" s="99"/>
      <c r="O55" s="100"/>
    </row>
  </sheetData>
  <mergeCells count="10">
    <mergeCell ref="L53:N53"/>
    <mergeCell ref="A54:O54"/>
    <mergeCell ref="A55:O5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C5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1" t="s">
        <v>68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3"/>
      <c r="P1" s="7"/>
      <c r="Q1"/>
    </row>
    <row r="2" spans="1:133" ht="24" thickBot="1">
      <c r="A2" s="104" t="s">
        <v>130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6"/>
      <c r="P2" s="7"/>
      <c r="Q2"/>
    </row>
    <row r="3" spans="1:133" ht="18" customHeight="1">
      <c r="A3" s="107" t="s">
        <v>61</v>
      </c>
      <c r="B3" s="108"/>
      <c r="C3" s="109"/>
      <c r="D3" s="113" t="s">
        <v>39</v>
      </c>
      <c r="E3" s="114"/>
      <c r="F3" s="114"/>
      <c r="G3" s="114"/>
      <c r="H3" s="115"/>
      <c r="I3" s="113" t="s">
        <v>40</v>
      </c>
      <c r="J3" s="115"/>
      <c r="K3" s="113" t="s">
        <v>42</v>
      </c>
      <c r="L3" s="115"/>
      <c r="M3" s="36"/>
      <c r="N3" s="37"/>
      <c r="O3" s="116" t="s">
        <v>66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62</v>
      </c>
      <c r="F4" s="34" t="s">
        <v>63</v>
      </c>
      <c r="G4" s="34" t="s">
        <v>64</v>
      </c>
      <c r="H4" s="34" t="s">
        <v>5</v>
      </c>
      <c r="I4" s="34" t="s">
        <v>6</v>
      </c>
      <c r="J4" s="35" t="s">
        <v>65</v>
      </c>
      <c r="K4" s="35" t="s">
        <v>7</v>
      </c>
      <c r="L4" s="35" t="s">
        <v>8</v>
      </c>
      <c r="M4" s="35" t="s">
        <v>9</v>
      </c>
      <c r="N4" s="35" t="s">
        <v>41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SUM(D6:D11)</f>
        <v>1308950</v>
      </c>
      <c r="E5" s="27">
        <f t="shared" si="0"/>
        <v>537870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37265</v>
      </c>
      <c r="N5" s="28">
        <f t="shared" ref="N5:N13" si="1">SUM(D5:M5)</f>
        <v>1884085</v>
      </c>
      <c r="O5" s="33">
        <f t="shared" ref="O5:O49" si="2">(N5/O$51)</f>
        <v>323.22611082518443</v>
      </c>
      <c r="P5" s="6"/>
    </row>
    <row r="6" spans="1:133">
      <c r="A6" s="12"/>
      <c r="B6" s="25">
        <v>311</v>
      </c>
      <c r="C6" s="20" t="s">
        <v>2</v>
      </c>
      <c r="D6" s="46">
        <v>916199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37265</v>
      </c>
      <c r="N6" s="46">
        <f t="shared" si="1"/>
        <v>953464</v>
      </c>
      <c r="O6" s="47">
        <f t="shared" si="2"/>
        <v>163.57248241550866</v>
      </c>
      <c r="P6" s="9"/>
    </row>
    <row r="7" spans="1:133">
      <c r="A7" s="12"/>
      <c r="B7" s="25">
        <v>312.10000000000002</v>
      </c>
      <c r="C7" s="20" t="s">
        <v>81</v>
      </c>
      <c r="D7" s="46">
        <v>133858</v>
      </c>
      <c r="E7" s="46">
        <v>537870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671728</v>
      </c>
      <c r="O7" s="47">
        <f t="shared" si="2"/>
        <v>115.23897752616229</v>
      </c>
      <c r="P7" s="9"/>
    </row>
    <row r="8" spans="1:133">
      <c r="A8" s="12"/>
      <c r="B8" s="25">
        <v>314.10000000000002</v>
      </c>
      <c r="C8" s="20" t="s">
        <v>13</v>
      </c>
      <c r="D8" s="46">
        <v>161086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161086</v>
      </c>
      <c r="O8" s="47">
        <f t="shared" si="2"/>
        <v>27.635271916280665</v>
      </c>
      <c r="P8" s="9"/>
    </row>
    <row r="9" spans="1:133">
      <c r="A9" s="12"/>
      <c r="B9" s="25">
        <v>314.39999999999998</v>
      </c>
      <c r="C9" s="20" t="s">
        <v>14</v>
      </c>
      <c r="D9" s="46">
        <v>3225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3225</v>
      </c>
      <c r="O9" s="47">
        <f t="shared" si="2"/>
        <v>0.55326814204837882</v>
      </c>
      <c r="P9" s="9"/>
    </row>
    <row r="10" spans="1:133">
      <c r="A10" s="12"/>
      <c r="B10" s="25">
        <v>315</v>
      </c>
      <c r="C10" s="20" t="s">
        <v>92</v>
      </c>
      <c r="D10" s="46">
        <v>84975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84975</v>
      </c>
      <c r="O10" s="47">
        <f t="shared" si="2"/>
        <v>14.577972207925887</v>
      </c>
      <c r="P10" s="9"/>
    </row>
    <row r="11" spans="1:133">
      <c r="A11" s="12"/>
      <c r="B11" s="25">
        <v>316</v>
      </c>
      <c r="C11" s="20" t="s">
        <v>93</v>
      </c>
      <c r="D11" s="46">
        <v>9607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9607</v>
      </c>
      <c r="O11" s="47">
        <f t="shared" si="2"/>
        <v>1.6481386172585348</v>
      </c>
      <c r="P11" s="9"/>
    </row>
    <row r="12" spans="1:133" ht="15.75">
      <c r="A12" s="29" t="s">
        <v>17</v>
      </c>
      <c r="B12" s="30"/>
      <c r="C12" s="31"/>
      <c r="D12" s="32">
        <f t="shared" ref="D12:M12" si="3">SUM(D13:D21)</f>
        <v>1125654</v>
      </c>
      <c r="E12" s="32">
        <f t="shared" si="3"/>
        <v>289107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4">
        <f t="shared" si="1"/>
        <v>1414761</v>
      </c>
      <c r="O12" s="45">
        <f t="shared" si="2"/>
        <v>242.71075656201751</v>
      </c>
      <c r="P12" s="10"/>
    </row>
    <row r="13" spans="1:133">
      <c r="A13" s="12"/>
      <c r="B13" s="25">
        <v>322</v>
      </c>
      <c r="C13" s="20" t="s">
        <v>0</v>
      </c>
      <c r="D13" s="46">
        <v>495192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495192</v>
      </c>
      <c r="O13" s="47">
        <f t="shared" si="2"/>
        <v>84.953165208440552</v>
      </c>
      <c r="P13" s="9"/>
    </row>
    <row r="14" spans="1:133">
      <c r="A14" s="12"/>
      <c r="B14" s="25">
        <v>323.10000000000002</v>
      </c>
      <c r="C14" s="20" t="s">
        <v>18</v>
      </c>
      <c r="D14" s="46">
        <v>211666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ref="N14:N20" si="4">SUM(D14:M14)</f>
        <v>211666</v>
      </c>
      <c r="O14" s="47">
        <f t="shared" si="2"/>
        <v>36.312575055755701</v>
      </c>
      <c r="P14" s="9"/>
    </row>
    <row r="15" spans="1:133">
      <c r="A15" s="12"/>
      <c r="B15" s="25">
        <v>323.39999999999998</v>
      </c>
      <c r="C15" s="20" t="s">
        <v>19</v>
      </c>
      <c r="D15" s="46">
        <v>3157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3157</v>
      </c>
      <c r="O15" s="47">
        <f t="shared" si="2"/>
        <v>0.54160233316177731</v>
      </c>
      <c r="P15" s="9"/>
    </row>
    <row r="16" spans="1:133">
      <c r="A16" s="12"/>
      <c r="B16" s="25">
        <v>323.7</v>
      </c>
      <c r="C16" s="20" t="s">
        <v>20</v>
      </c>
      <c r="D16" s="46">
        <v>4321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4321</v>
      </c>
      <c r="O16" s="47">
        <f t="shared" si="2"/>
        <v>0.74129353233830841</v>
      </c>
      <c r="P16" s="9"/>
    </row>
    <row r="17" spans="1:16">
      <c r="A17" s="12"/>
      <c r="B17" s="25">
        <v>324.11</v>
      </c>
      <c r="C17" s="20" t="s">
        <v>21</v>
      </c>
      <c r="D17" s="46">
        <v>0</v>
      </c>
      <c r="E17" s="46">
        <v>214204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214204</v>
      </c>
      <c r="O17" s="47">
        <f t="shared" si="2"/>
        <v>36.747984216846802</v>
      </c>
      <c r="P17" s="9"/>
    </row>
    <row r="18" spans="1:16">
      <c r="A18" s="12"/>
      <c r="B18" s="25">
        <v>324.31</v>
      </c>
      <c r="C18" s="20" t="s">
        <v>23</v>
      </c>
      <c r="D18" s="46">
        <v>0</v>
      </c>
      <c r="E18" s="46">
        <v>12500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12500</v>
      </c>
      <c r="O18" s="47">
        <f t="shared" si="2"/>
        <v>2.1444501629782122</v>
      </c>
      <c r="P18" s="9"/>
    </row>
    <row r="19" spans="1:16">
      <c r="A19" s="12"/>
      <c r="B19" s="25">
        <v>324.61</v>
      </c>
      <c r="C19" s="20" t="s">
        <v>24</v>
      </c>
      <c r="D19" s="46">
        <v>0</v>
      </c>
      <c r="E19" s="46">
        <v>62403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62403</v>
      </c>
      <c r="O19" s="47">
        <f t="shared" si="2"/>
        <v>10.705609881626351</v>
      </c>
      <c r="P19" s="9"/>
    </row>
    <row r="20" spans="1:16">
      <c r="A20" s="12"/>
      <c r="B20" s="25">
        <v>325.2</v>
      </c>
      <c r="C20" s="20" t="s">
        <v>71</v>
      </c>
      <c r="D20" s="46">
        <v>371518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371518</v>
      </c>
      <c r="O20" s="47">
        <f t="shared" si="2"/>
        <v>63.736146851947161</v>
      </c>
      <c r="P20" s="9"/>
    </row>
    <row r="21" spans="1:16">
      <c r="A21" s="12"/>
      <c r="B21" s="25">
        <v>329</v>
      </c>
      <c r="C21" s="20" t="s">
        <v>25</v>
      </c>
      <c r="D21" s="46">
        <v>39800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ref="N21:N30" si="5">SUM(D21:M21)</f>
        <v>39800</v>
      </c>
      <c r="O21" s="47">
        <f t="shared" si="2"/>
        <v>6.827929318922628</v>
      </c>
      <c r="P21" s="9"/>
    </row>
    <row r="22" spans="1:16" ht="15.75">
      <c r="A22" s="29" t="s">
        <v>27</v>
      </c>
      <c r="B22" s="30"/>
      <c r="C22" s="31"/>
      <c r="D22" s="32">
        <f t="shared" ref="D22:M22" si="6">SUM(D23:D29)</f>
        <v>642864</v>
      </c>
      <c r="E22" s="32">
        <f t="shared" si="6"/>
        <v>0</v>
      </c>
      <c r="F22" s="32">
        <f t="shared" si="6"/>
        <v>0</v>
      </c>
      <c r="G22" s="32">
        <f t="shared" si="6"/>
        <v>0</v>
      </c>
      <c r="H22" s="32">
        <f t="shared" si="6"/>
        <v>0</v>
      </c>
      <c r="I22" s="32">
        <f t="shared" si="6"/>
        <v>138063</v>
      </c>
      <c r="J22" s="32">
        <f t="shared" si="6"/>
        <v>0</v>
      </c>
      <c r="K22" s="32">
        <f t="shared" si="6"/>
        <v>0</v>
      </c>
      <c r="L22" s="32">
        <f t="shared" si="6"/>
        <v>0</v>
      </c>
      <c r="M22" s="32">
        <f t="shared" si="6"/>
        <v>0</v>
      </c>
      <c r="N22" s="44">
        <f t="shared" si="5"/>
        <v>780927</v>
      </c>
      <c r="O22" s="45">
        <f t="shared" si="2"/>
        <v>133.9727225939269</v>
      </c>
      <c r="P22" s="10"/>
    </row>
    <row r="23" spans="1:16">
      <c r="A23" s="12"/>
      <c r="B23" s="25">
        <v>334.31</v>
      </c>
      <c r="C23" s="20" t="s">
        <v>131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138063</v>
      </c>
      <c r="J23" s="46">
        <v>0</v>
      </c>
      <c r="K23" s="46">
        <v>0</v>
      </c>
      <c r="L23" s="46">
        <v>0</v>
      </c>
      <c r="M23" s="46">
        <v>0</v>
      </c>
      <c r="N23" s="46">
        <f t="shared" si="5"/>
        <v>138063</v>
      </c>
      <c r="O23" s="47">
        <f t="shared" si="2"/>
        <v>23.685537828100873</v>
      </c>
      <c r="P23" s="9"/>
    </row>
    <row r="24" spans="1:16">
      <c r="A24" s="12"/>
      <c r="B24" s="25">
        <v>335.12</v>
      </c>
      <c r="C24" s="20" t="s">
        <v>95</v>
      </c>
      <c r="D24" s="46">
        <v>608613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5"/>
        <v>608613</v>
      </c>
      <c r="O24" s="47">
        <f t="shared" si="2"/>
        <v>104.4112197632527</v>
      </c>
      <c r="P24" s="9"/>
    </row>
    <row r="25" spans="1:16">
      <c r="A25" s="12"/>
      <c r="B25" s="25">
        <v>335.14</v>
      </c>
      <c r="C25" s="20" t="s">
        <v>96</v>
      </c>
      <c r="D25" s="46">
        <v>213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5"/>
        <v>213</v>
      </c>
      <c r="O25" s="47">
        <f t="shared" si="2"/>
        <v>3.6541430777148741E-2</v>
      </c>
      <c r="P25" s="9"/>
    </row>
    <row r="26" spans="1:16">
      <c r="A26" s="12"/>
      <c r="B26" s="25">
        <v>335.15</v>
      </c>
      <c r="C26" s="20" t="s">
        <v>97</v>
      </c>
      <c r="D26" s="46">
        <v>965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5"/>
        <v>965</v>
      </c>
      <c r="O26" s="47">
        <f t="shared" si="2"/>
        <v>0.165551552581918</v>
      </c>
      <c r="P26" s="9"/>
    </row>
    <row r="27" spans="1:16">
      <c r="A27" s="12"/>
      <c r="B27" s="25">
        <v>335.21</v>
      </c>
      <c r="C27" s="20" t="s">
        <v>98</v>
      </c>
      <c r="D27" s="46">
        <v>2340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5"/>
        <v>2340</v>
      </c>
      <c r="O27" s="47">
        <f t="shared" si="2"/>
        <v>0.40144107050952138</v>
      </c>
      <c r="P27" s="9"/>
    </row>
    <row r="28" spans="1:16">
      <c r="A28" s="12"/>
      <c r="B28" s="25">
        <v>335.39</v>
      </c>
      <c r="C28" s="20" t="s">
        <v>82</v>
      </c>
      <c r="D28" s="46">
        <v>25169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5"/>
        <v>25169</v>
      </c>
      <c r="O28" s="47">
        <f t="shared" si="2"/>
        <v>4.3178932921598898</v>
      </c>
      <c r="P28" s="9"/>
    </row>
    <row r="29" spans="1:16">
      <c r="A29" s="12"/>
      <c r="B29" s="25">
        <v>338</v>
      </c>
      <c r="C29" s="20" t="s">
        <v>38</v>
      </c>
      <c r="D29" s="46">
        <v>5564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5"/>
        <v>5564</v>
      </c>
      <c r="O29" s="47">
        <f t="shared" si="2"/>
        <v>0.95453765654486189</v>
      </c>
      <c r="P29" s="9"/>
    </row>
    <row r="30" spans="1:16" ht="15.75">
      <c r="A30" s="29" t="s">
        <v>43</v>
      </c>
      <c r="B30" s="30"/>
      <c r="C30" s="31"/>
      <c r="D30" s="32">
        <f t="shared" ref="D30:M30" si="7">SUM(D31:D38)</f>
        <v>484577</v>
      </c>
      <c r="E30" s="32">
        <f t="shared" si="7"/>
        <v>0</v>
      </c>
      <c r="F30" s="32">
        <f t="shared" si="7"/>
        <v>0</v>
      </c>
      <c r="G30" s="32">
        <f t="shared" si="7"/>
        <v>0</v>
      </c>
      <c r="H30" s="32">
        <f t="shared" si="7"/>
        <v>0</v>
      </c>
      <c r="I30" s="32">
        <f t="shared" si="7"/>
        <v>1862119</v>
      </c>
      <c r="J30" s="32">
        <f t="shared" si="7"/>
        <v>0</v>
      </c>
      <c r="K30" s="32">
        <f t="shared" si="7"/>
        <v>0</v>
      </c>
      <c r="L30" s="32">
        <f t="shared" si="7"/>
        <v>0</v>
      </c>
      <c r="M30" s="32">
        <f t="shared" si="7"/>
        <v>0</v>
      </c>
      <c r="N30" s="32">
        <f t="shared" si="5"/>
        <v>2346696</v>
      </c>
      <c r="O30" s="45">
        <f t="shared" si="2"/>
        <v>402.58980957282552</v>
      </c>
      <c r="P30" s="10"/>
    </row>
    <row r="31" spans="1:16">
      <c r="A31" s="12"/>
      <c r="B31" s="25">
        <v>341.2</v>
      </c>
      <c r="C31" s="20" t="s">
        <v>99</v>
      </c>
      <c r="D31" s="46">
        <v>17885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ref="N31:N38" si="8">SUM(D31:M31)</f>
        <v>17885</v>
      </c>
      <c r="O31" s="47">
        <f t="shared" si="2"/>
        <v>3.0682792931892262</v>
      </c>
      <c r="P31" s="9"/>
    </row>
    <row r="32" spans="1:16">
      <c r="A32" s="12"/>
      <c r="B32" s="25">
        <v>341.3</v>
      </c>
      <c r="C32" s="20" t="s">
        <v>100</v>
      </c>
      <c r="D32" s="46">
        <v>8399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8399</v>
      </c>
      <c r="O32" s="47">
        <f t="shared" si="2"/>
        <v>1.4408989535083205</v>
      </c>
      <c r="P32" s="9"/>
    </row>
    <row r="33" spans="1:16">
      <c r="A33" s="12"/>
      <c r="B33" s="25">
        <v>342.2</v>
      </c>
      <c r="C33" s="20" t="s">
        <v>48</v>
      </c>
      <c r="D33" s="46">
        <v>44566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44566</v>
      </c>
      <c r="O33" s="47">
        <f t="shared" si="2"/>
        <v>7.6455652770629614</v>
      </c>
      <c r="P33" s="9"/>
    </row>
    <row r="34" spans="1:16">
      <c r="A34" s="12"/>
      <c r="B34" s="25">
        <v>343.3</v>
      </c>
      <c r="C34" s="20" t="s">
        <v>49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1712569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1712569</v>
      </c>
      <c r="O34" s="47">
        <f t="shared" si="2"/>
        <v>293.80150969291475</v>
      </c>
      <c r="P34" s="9"/>
    </row>
    <row r="35" spans="1:16">
      <c r="A35" s="12"/>
      <c r="B35" s="25">
        <v>343.4</v>
      </c>
      <c r="C35" s="20" t="s">
        <v>50</v>
      </c>
      <c r="D35" s="46">
        <v>408964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408964</v>
      </c>
      <c r="O35" s="47">
        <f t="shared" si="2"/>
        <v>70.160233316177738</v>
      </c>
      <c r="P35" s="9"/>
    </row>
    <row r="36" spans="1:16">
      <c r="A36" s="12"/>
      <c r="B36" s="25">
        <v>343.8</v>
      </c>
      <c r="C36" s="20" t="s">
        <v>51</v>
      </c>
      <c r="D36" s="46">
        <v>2195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2195</v>
      </c>
      <c r="O36" s="47">
        <f t="shared" si="2"/>
        <v>0.37656544861897412</v>
      </c>
      <c r="P36" s="9"/>
    </row>
    <row r="37" spans="1:16">
      <c r="A37" s="12"/>
      <c r="B37" s="25">
        <v>343.9</v>
      </c>
      <c r="C37" s="20" t="s">
        <v>52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149550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149550</v>
      </c>
      <c r="O37" s="47">
        <f t="shared" si="2"/>
        <v>25.656201749871332</v>
      </c>
      <c r="P37" s="9"/>
    </row>
    <row r="38" spans="1:16">
      <c r="A38" s="12"/>
      <c r="B38" s="25">
        <v>347.3</v>
      </c>
      <c r="C38" s="20" t="s">
        <v>101</v>
      </c>
      <c r="D38" s="46">
        <v>2568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2568</v>
      </c>
      <c r="O38" s="47">
        <f t="shared" si="2"/>
        <v>0.44055584148224397</v>
      </c>
      <c r="P38" s="9"/>
    </row>
    <row r="39" spans="1:16" ht="15.75">
      <c r="A39" s="29" t="s">
        <v>44</v>
      </c>
      <c r="B39" s="30"/>
      <c r="C39" s="31"/>
      <c r="D39" s="32">
        <f t="shared" ref="D39:M39" si="9">SUM(D40:D40)</f>
        <v>12858</v>
      </c>
      <c r="E39" s="32">
        <f t="shared" si="9"/>
        <v>976</v>
      </c>
      <c r="F39" s="32">
        <f t="shared" si="9"/>
        <v>0</v>
      </c>
      <c r="G39" s="32">
        <f t="shared" si="9"/>
        <v>0</v>
      </c>
      <c r="H39" s="32">
        <f t="shared" si="9"/>
        <v>0</v>
      </c>
      <c r="I39" s="32">
        <f t="shared" si="9"/>
        <v>0</v>
      </c>
      <c r="J39" s="32">
        <f t="shared" si="9"/>
        <v>0</v>
      </c>
      <c r="K39" s="32">
        <f t="shared" si="9"/>
        <v>0</v>
      </c>
      <c r="L39" s="32">
        <f t="shared" si="9"/>
        <v>0</v>
      </c>
      <c r="M39" s="32">
        <f t="shared" si="9"/>
        <v>0</v>
      </c>
      <c r="N39" s="32">
        <f t="shared" ref="N39:N49" si="10">SUM(D39:M39)</f>
        <v>13834</v>
      </c>
      <c r="O39" s="45">
        <f t="shared" si="2"/>
        <v>2.3733058843712471</v>
      </c>
      <c r="P39" s="10"/>
    </row>
    <row r="40" spans="1:16">
      <c r="A40" s="13"/>
      <c r="B40" s="39">
        <v>351.5</v>
      </c>
      <c r="C40" s="21" t="s">
        <v>84</v>
      </c>
      <c r="D40" s="46">
        <v>12858</v>
      </c>
      <c r="E40" s="46">
        <v>976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13834</v>
      </c>
      <c r="O40" s="47">
        <f t="shared" si="2"/>
        <v>2.3733058843712471</v>
      </c>
      <c r="P40" s="9"/>
    </row>
    <row r="41" spans="1:16" ht="15.75">
      <c r="A41" s="29" t="s">
        <v>3</v>
      </c>
      <c r="B41" s="30"/>
      <c r="C41" s="31"/>
      <c r="D41" s="32">
        <f t="shared" ref="D41:M41" si="11">SUM(D42:D46)</f>
        <v>30509</v>
      </c>
      <c r="E41" s="32">
        <f t="shared" si="11"/>
        <v>5219</v>
      </c>
      <c r="F41" s="32">
        <f t="shared" si="11"/>
        <v>0</v>
      </c>
      <c r="G41" s="32">
        <f t="shared" si="11"/>
        <v>0</v>
      </c>
      <c r="H41" s="32">
        <f t="shared" si="11"/>
        <v>0</v>
      </c>
      <c r="I41" s="32">
        <f t="shared" si="11"/>
        <v>14142</v>
      </c>
      <c r="J41" s="32">
        <f t="shared" si="11"/>
        <v>0</v>
      </c>
      <c r="K41" s="32">
        <f t="shared" si="11"/>
        <v>0</v>
      </c>
      <c r="L41" s="32">
        <f t="shared" si="11"/>
        <v>0</v>
      </c>
      <c r="M41" s="32">
        <f t="shared" si="11"/>
        <v>140</v>
      </c>
      <c r="N41" s="32">
        <f t="shared" si="10"/>
        <v>50010</v>
      </c>
      <c r="O41" s="45">
        <f t="shared" si="2"/>
        <v>8.5795162120432327</v>
      </c>
      <c r="P41" s="10"/>
    </row>
    <row r="42" spans="1:16">
      <c r="A42" s="12"/>
      <c r="B42" s="25">
        <v>361.1</v>
      </c>
      <c r="C42" s="20" t="s">
        <v>57</v>
      </c>
      <c r="D42" s="46">
        <v>15729</v>
      </c>
      <c r="E42" s="46">
        <v>5219</v>
      </c>
      <c r="F42" s="46">
        <v>0</v>
      </c>
      <c r="G42" s="46">
        <v>0</v>
      </c>
      <c r="H42" s="46">
        <v>0</v>
      </c>
      <c r="I42" s="46">
        <v>14142</v>
      </c>
      <c r="J42" s="46">
        <v>0</v>
      </c>
      <c r="K42" s="46">
        <v>0</v>
      </c>
      <c r="L42" s="46">
        <v>0</v>
      </c>
      <c r="M42" s="46">
        <v>140</v>
      </c>
      <c r="N42" s="46">
        <f t="shared" si="10"/>
        <v>35230</v>
      </c>
      <c r="O42" s="47">
        <f t="shared" si="2"/>
        <v>6.043918339337794</v>
      </c>
      <c r="P42" s="9"/>
    </row>
    <row r="43" spans="1:16">
      <c r="A43" s="12"/>
      <c r="B43" s="25">
        <v>362</v>
      </c>
      <c r="C43" s="20" t="s">
        <v>58</v>
      </c>
      <c r="D43" s="46">
        <v>9199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9199</v>
      </c>
      <c r="O43" s="47">
        <f t="shared" si="2"/>
        <v>1.578143763938926</v>
      </c>
      <c r="P43" s="9"/>
    </row>
    <row r="44" spans="1:16">
      <c r="A44" s="12"/>
      <c r="B44" s="25">
        <v>364</v>
      </c>
      <c r="C44" s="20" t="s">
        <v>102</v>
      </c>
      <c r="D44" s="46">
        <v>388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388</v>
      </c>
      <c r="O44" s="47">
        <f t="shared" si="2"/>
        <v>6.6563733058843708E-2</v>
      </c>
      <c r="P44" s="9"/>
    </row>
    <row r="45" spans="1:16">
      <c r="A45" s="12"/>
      <c r="B45" s="25">
        <v>369.3</v>
      </c>
      <c r="C45" s="20" t="s">
        <v>86</v>
      </c>
      <c r="D45" s="46">
        <v>907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907</v>
      </c>
      <c r="O45" s="47">
        <f t="shared" si="2"/>
        <v>0.15560130382569909</v>
      </c>
      <c r="P45" s="9"/>
    </row>
    <row r="46" spans="1:16">
      <c r="A46" s="12"/>
      <c r="B46" s="25">
        <v>369.9</v>
      </c>
      <c r="C46" s="20" t="s">
        <v>59</v>
      </c>
      <c r="D46" s="46">
        <v>4286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0"/>
        <v>4286</v>
      </c>
      <c r="O46" s="47">
        <f t="shared" si="2"/>
        <v>0.73528907188196946</v>
      </c>
      <c r="P46" s="9"/>
    </row>
    <row r="47" spans="1:16" ht="15.75">
      <c r="A47" s="29" t="s">
        <v>45</v>
      </c>
      <c r="B47" s="30"/>
      <c r="C47" s="31"/>
      <c r="D47" s="32">
        <f t="shared" ref="D47:M47" si="12">SUM(D48:D48)</f>
        <v>0</v>
      </c>
      <c r="E47" s="32">
        <f t="shared" si="12"/>
        <v>0</v>
      </c>
      <c r="F47" s="32">
        <f t="shared" si="12"/>
        <v>0</v>
      </c>
      <c r="G47" s="32">
        <f t="shared" si="12"/>
        <v>0</v>
      </c>
      <c r="H47" s="32">
        <f t="shared" si="12"/>
        <v>0</v>
      </c>
      <c r="I47" s="32">
        <f t="shared" si="12"/>
        <v>316504</v>
      </c>
      <c r="J47" s="32">
        <f t="shared" si="12"/>
        <v>0</v>
      </c>
      <c r="K47" s="32">
        <f t="shared" si="12"/>
        <v>0</v>
      </c>
      <c r="L47" s="32">
        <f t="shared" si="12"/>
        <v>0</v>
      </c>
      <c r="M47" s="32">
        <f t="shared" si="12"/>
        <v>0</v>
      </c>
      <c r="N47" s="32">
        <f t="shared" si="10"/>
        <v>316504</v>
      </c>
      <c r="O47" s="45">
        <f t="shared" si="2"/>
        <v>54.298164350660493</v>
      </c>
      <c r="P47" s="9"/>
    </row>
    <row r="48" spans="1:16" ht="15.75" thickBot="1">
      <c r="A48" s="12"/>
      <c r="B48" s="25">
        <v>389.7</v>
      </c>
      <c r="C48" s="20" t="s">
        <v>132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316504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0"/>
        <v>316504</v>
      </c>
      <c r="O48" s="47">
        <f t="shared" si="2"/>
        <v>54.298164350660493</v>
      </c>
      <c r="P48" s="9"/>
    </row>
    <row r="49" spans="1:119" ht="16.5" thickBot="1">
      <c r="A49" s="14" t="s">
        <v>54</v>
      </c>
      <c r="B49" s="23"/>
      <c r="C49" s="22"/>
      <c r="D49" s="15">
        <f t="shared" ref="D49:M49" si="13">SUM(D5,D12,D22,D30,D39,D41,D47)</f>
        <v>3605412</v>
      </c>
      <c r="E49" s="15">
        <f t="shared" si="13"/>
        <v>833172</v>
      </c>
      <c r="F49" s="15">
        <f t="shared" si="13"/>
        <v>0</v>
      </c>
      <c r="G49" s="15">
        <f t="shared" si="13"/>
        <v>0</v>
      </c>
      <c r="H49" s="15">
        <f t="shared" si="13"/>
        <v>0</v>
      </c>
      <c r="I49" s="15">
        <f t="shared" si="13"/>
        <v>2330828</v>
      </c>
      <c r="J49" s="15">
        <f t="shared" si="13"/>
        <v>0</v>
      </c>
      <c r="K49" s="15">
        <f t="shared" si="13"/>
        <v>0</v>
      </c>
      <c r="L49" s="15">
        <f t="shared" si="13"/>
        <v>0</v>
      </c>
      <c r="M49" s="15">
        <f t="shared" si="13"/>
        <v>37405</v>
      </c>
      <c r="N49" s="15">
        <f t="shared" si="10"/>
        <v>6806817</v>
      </c>
      <c r="O49" s="38">
        <f t="shared" si="2"/>
        <v>1167.7503860010293</v>
      </c>
      <c r="P49" s="6"/>
      <c r="Q49" s="2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</row>
    <row r="50" spans="1:119">
      <c r="A50" s="16"/>
      <c r="B50" s="18"/>
      <c r="C50" s="18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9"/>
    </row>
    <row r="51" spans="1:119">
      <c r="A51" s="40"/>
      <c r="B51" s="41"/>
      <c r="C51" s="41"/>
      <c r="D51" s="42"/>
      <c r="E51" s="42"/>
      <c r="F51" s="42"/>
      <c r="G51" s="42"/>
      <c r="H51" s="42"/>
      <c r="I51" s="42"/>
      <c r="J51" s="42"/>
      <c r="K51" s="42"/>
      <c r="L51" s="94" t="s">
        <v>133</v>
      </c>
      <c r="M51" s="94"/>
      <c r="N51" s="94"/>
      <c r="O51" s="43">
        <v>5829</v>
      </c>
    </row>
    <row r="52" spans="1:119">
      <c r="A52" s="95"/>
      <c r="B52" s="96"/>
      <c r="C52" s="96"/>
      <c r="D52" s="96"/>
      <c r="E52" s="96"/>
      <c r="F52" s="96"/>
      <c r="G52" s="96"/>
      <c r="H52" s="96"/>
      <c r="I52" s="96"/>
      <c r="J52" s="96"/>
      <c r="K52" s="96"/>
      <c r="L52" s="96"/>
      <c r="M52" s="96"/>
      <c r="N52" s="96"/>
      <c r="O52" s="97"/>
    </row>
    <row r="53" spans="1:119" ht="15.75" customHeight="1" thickBot="1">
      <c r="A53" s="98" t="s">
        <v>79</v>
      </c>
      <c r="B53" s="99"/>
      <c r="C53" s="99"/>
      <c r="D53" s="99"/>
      <c r="E53" s="99"/>
      <c r="F53" s="99"/>
      <c r="G53" s="99"/>
      <c r="H53" s="99"/>
      <c r="I53" s="99"/>
      <c r="J53" s="99"/>
      <c r="K53" s="99"/>
      <c r="L53" s="99"/>
      <c r="M53" s="99"/>
      <c r="N53" s="99"/>
      <c r="O53" s="100"/>
    </row>
  </sheetData>
  <mergeCells count="10">
    <mergeCell ref="L51:N51"/>
    <mergeCell ref="A52:O52"/>
    <mergeCell ref="A53:O5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C5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1" t="s">
        <v>68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3"/>
      <c r="P1" s="7"/>
      <c r="Q1"/>
    </row>
    <row r="2" spans="1:133" ht="24" thickBot="1">
      <c r="A2" s="104" t="s">
        <v>127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6"/>
      <c r="P2" s="7"/>
      <c r="Q2"/>
    </row>
    <row r="3" spans="1:133" ht="18" customHeight="1">
      <c r="A3" s="107" t="s">
        <v>61</v>
      </c>
      <c r="B3" s="108"/>
      <c r="C3" s="109"/>
      <c r="D3" s="113" t="s">
        <v>39</v>
      </c>
      <c r="E3" s="114"/>
      <c r="F3" s="114"/>
      <c r="G3" s="114"/>
      <c r="H3" s="115"/>
      <c r="I3" s="113" t="s">
        <v>40</v>
      </c>
      <c r="J3" s="115"/>
      <c r="K3" s="113" t="s">
        <v>42</v>
      </c>
      <c r="L3" s="115"/>
      <c r="M3" s="36"/>
      <c r="N3" s="37"/>
      <c r="O3" s="116" t="s">
        <v>66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62</v>
      </c>
      <c r="F4" s="34" t="s">
        <v>63</v>
      </c>
      <c r="G4" s="34" t="s">
        <v>64</v>
      </c>
      <c r="H4" s="34" t="s">
        <v>5</v>
      </c>
      <c r="I4" s="34" t="s">
        <v>6</v>
      </c>
      <c r="J4" s="35" t="s">
        <v>65</v>
      </c>
      <c r="K4" s="35" t="s">
        <v>7</v>
      </c>
      <c r="L4" s="35" t="s">
        <v>8</v>
      </c>
      <c r="M4" s="35" t="s">
        <v>9</v>
      </c>
      <c r="N4" s="35" t="s">
        <v>41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SUM(D6:D11)</f>
        <v>1293807</v>
      </c>
      <c r="E5" s="27">
        <f t="shared" si="0"/>
        <v>518509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13" si="1">SUM(D5:M5)</f>
        <v>1812316</v>
      </c>
      <c r="O5" s="33">
        <f t="shared" ref="O5:O48" si="2">(N5/O$50)</f>
        <v>322.30410812733419</v>
      </c>
      <c r="P5" s="6"/>
    </row>
    <row r="6" spans="1:133">
      <c r="A6" s="12"/>
      <c r="B6" s="25">
        <v>311</v>
      </c>
      <c r="C6" s="20" t="s">
        <v>2</v>
      </c>
      <c r="D6" s="46">
        <v>905607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905607</v>
      </c>
      <c r="O6" s="47">
        <f t="shared" si="2"/>
        <v>161.05406366708164</v>
      </c>
      <c r="P6" s="9"/>
    </row>
    <row r="7" spans="1:133">
      <c r="A7" s="12"/>
      <c r="B7" s="25">
        <v>312.10000000000002</v>
      </c>
      <c r="C7" s="20" t="s">
        <v>81</v>
      </c>
      <c r="D7" s="46">
        <v>132047</v>
      </c>
      <c r="E7" s="46">
        <v>518509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650556</v>
      </c>
      <c r="O7" s="47">
        <f t="shared" si="2"/>
        <v>115.69553619064557</v>
      </c>
      <c r="P7" s="9"/>
    </row>
    <row r="8" spans="1:133">
      <c r="A8" s="12"/>
      <c r="B8" s="25">
        <v>314.10000000000002</v>
      </c>
      <c r="C8" s="20" t="s">
        <v>13</v>
      </c>
      <c r="D8" s="46">
        <v>156526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156526</v>
      </c>
      <c r="O8" s="47">
        <f t="shared" si="2"/>
        <v>27.83674195269429</v>
      </c>
      <c r="P8" s="9"/>
    </row>
    <row r="9" spans="1:133">
      <c r="A9" s="12"/>
      <c r="B9" s="25">
        <v>314.39999999999998</v>
      </c>
      <c r="C9" s="20" t="s">
        <v>14</v>
      </c>
      <c r="D9" s="46">
        <v>3020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3020</v>
      </c>
      <c r="O9" s="47">
        <f t="shared" si="2"/>
        <v>0.53707985061355146</v>
      </c>
      <c r="P9" s="9"/>
    </row>
    <row r="10" spans="1:133">
      <c r="A10" s="12"/>
      <c r="B10" s="25">
        <v>315</v>
      </c>
      <c r="C10" s="20" t="s">
        <v>92</v>
      </c>
      <c r="D10" s="46">
        <v>83378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83378</v>
      </c>
      <c r="O10" s="47">
        <f t="shared" si="2"/>
        <v>14.828027743197582</v>
      </c>
      <c r="P10" s="9"/>
    </row>
    <row r="11" spans="1:133">
      <c r="A11" s="12"/>
      <c r="B11" s="25">
        <v>316</v>
      </c>
      <c r="C11" s="20" t="s">
        <v>93</v>
      </c>
      <c r="D11" s="46">
        <v>13229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13229</v>
      </c>
      <c r="O11" s="47">
        <f t="shared" si="2"/>
        <v>2.352658723101547</v>
      </c>
      <c r="P11" s="9"/>
    </row>
    <row r="12" spans="1:133" ht="15.75">
      <c r="A12" s="29" t="s">
        <v>17</v>
      </c>
      <c r="B12" s="30"/>
      <c r="C12" s="31"/>
      <c r="D12" s="32">
        <f t="shared" ref="D12:M12" si="3">SUM(D13:D21)</f>
        <v>943262</v>
      </c>
      <c r="E12" s="32">
        <f t="shared" si="3"/>
        <v>158589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4">
        <f t="shared" si="1"/>
        <v>1101851</v>
      </c>
      <c r="O12" s="45">
        <f t="shared" si="2"/>
        <v>195.95429486039481</v>
      </c>
      <c r="P12" s="10"/>
    </row>
    <row r="13" spans="1:133">
      <c r="A13" s="12"/>
      <c r="B13" s="25">
        <v>322</v>
      </c>
      <c r="C13" s="20" t="s">
        <v>0</v>
      </c>
      <c r="D13" s="46">
        <v>357791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357791</v>
      </c>
      <c r="O13" s="47">
        <f t="shared" si="2"/>
        <v>63.629912857905033</v>
      </c>
      <c r="P13" s="9"/>
    </row>
    <row r="14" spans="1:133">
      <c r="A14" s="12"/>
      <c r="B14" s="25">
        <v>323.10000000000002</v>
      </c>
      <c r="C14" s="20" t="s">
        <v>18</v>
      </c>
      <c r="D14" s="46">
        <v>193265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ref="N14:N20" si="4">SUM(D14:M14)</f>
        <v>193265</v>
      </c>
      <c r="O14" s="47">
        <f t="shared" si="2"/>
        <v>34.370442824115244</v>
      </c>
      <c r="P14" s="9"/>
    </row>
    <row r="15" spans="1:133">
      <c r="A15" s="12"/>
      <c r="B15" s="25">
        <v>323.39999999999998</v>
      </c>
      <c r="C15" s="20" t="s">
        <v>19</v>
      </c>
      <c r="D15" s="46">
        <v>2615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2615</v>
      </c>
      <c r="O15" s="47">
        <f t="shared" si="2"/>
        <v>0.46505424150809177</v>
      </c>
      <c r="P15" s="9"/>
    </row>
    <row r="16" spans="1:133">
      <c r="A16" s="12"/>
      <c r="B16" s="25">
        <v>323.7</v>
      </c>
      <c r="C16" s="20" t="s">
        <v>20</v>
      </c>
      <c r="D16" s="46">
        <v>4136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4136</v>
      </c>
      <c r="O16" s="47">
        <f t="shared" si="2"/>
        <v>0.73555041792637377</v>
      </c>
      <c r="P16" s="9"/>
    </row>
    <row r="17" spans="1:16">
      <c r="A17" s="12"/>
      <c r="B17" s="25">
        <v>324.11</v>
      </c>
      <c r="C17" s="20" t="s">
        <v>21</v>
      </c>
      <c r="D17" s="46">
        <v>0</v>
      </c>
      <c r="E17" s="46">
        <v>71634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71634</v>
      </c>
      <c r="O17" s="47">
        <f t="shared" si="2"/>
        <v>12.739462920149386</v>
      </c>
      <c r="P17" s="9"/>
    </row>
    <row r="18" spans="1:16">
      <c r="A18" s="12"/>
      <c r="B18" s="25">
        <v>324.31</v>
      </c>
      <c r="C18" s="20" t="s">
        <v>23</v>
      </c>
      <c r="D18" s="46">
        <v>0</v>
      </c>
      <c r="E18" s="46">
        <v>42500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42500</v>
      </c>
      <c r="O18" s="47">
        <f t="shared" si="2"/>
        <v>7.5582429308198469</v>
      </c>
      <c r="P18" s="9"/>
    </row>
    <row r="19" spans="1:16">
      <c r="A19" s="12"/>
      <c r="B19" s="25">
        <v>324.61</v>
      </c>
      <c r="C19" s="20" t="s">
        <v>24</v>
      </c>
      <c r="D19" s="46">
        <v>0</v>
      </c>
      <c r="E19" s="46">
        <v>44455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44455</v>
      </c>
      <c r="O19" s="47">
        <f t="shared" si="2"/>
        <v>7.9059221056375604</v>
      </c>
      <c r="P19" s="9"/>
    </row>
    <row r="20" spans="1:16">
      <c r="A20" s="12"/>
      <c r="B20" s="25">
        <v>325.2</v>
      </c>
      <c r="C20" s="20" t="s">
        <v>71</v>
      </c>
      <c r="D20" s="46">
        <v>364448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364448</v>
      </c>
      <c r="O20" s="47">
        <f t="shared" si="2"/>
        <v>64.813800462386624</v>
      </c>
      <c r="P20" s="9"/>
    </row>
    <row r="21" spans="1:16">
      <c r="A21" s="12"/>
      <c r="B21" s="25">
        <v>329</v>
      </c>
      <c r="C21" s="20" t="s">
        <v>25</v>
      </c>
      <c r="D21" s="46">
        <v>21007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>SUM(D21:M21)</f>
        <v>21007</v>
      </c>
      <c r="O21" s="47">
        <f t="shared" si="2"/>
        <v>3.7359060999466478</v>
      </c>
      <c r="P21" s="9"/>
    </row>
    <row r="22" spans="1:16" ht="15.75">
      <c r="A22" s="29" t="s">
        <v>27</v>
      </c>
      <c r="B22" s="30"/>
      <c r="C22" s="31"/>
      <c r="D22" s="32">
        <f t="shared" ref="D22:M22" si="5">SUM(D23:D31)</f>
        <v>739410</v>
      </c>
      <c r="E22" s="32">
        <f t="shared" si="5"/>
        <v>0</v>
      </c>
      <c r="F22" s="32">
        <f t="shared" si="5"/>
        <v>0</v>
      </c>
      <c r="G22" s="32">
        <f t="shared" si="5"/>
        <v>0</v>
      </c>
      <c r="H22" s="32">
        <f t="shared" si="5"/>
        <v>0</v>
      </c>
      <c r="I22" s="32">
        <f t="shared" si="5"/>
        <v>0</v>
      </c>
      <c r="J22" s="32">
        <f t="shared" si="5"/>
        <v>0</v>
      </c>
      <c r="K22" s="32">
        <f t="shared" si="5"/>
        <v>0</v>
      </c>
      <c r="L22" s="32">
        <f t="shared" si="5"/>
        <v>0</v>
      </c>
      <c r="M22" s="32">
        <f t="shared" si="5"/>
        <v>0</v>
      </c>
      <c r="N22" s="44">
        <f>SUM(D22:M22)</f>
        <v>739410</v>
      </c>
      <c r="O22" s="45">
        <f t="shared" si="2"/>
        <v>131.49742130535301</v>
      </c>
      <c r="P22" s="10"/>
    </row>
    <row r="23" spans="1:16">
      <c r="A23" s="12"/>
      <c r="B23" s="25">
        <v>331.2</v>
      </c>
      <c r="C23" s="20" t="s">
        <v>26</v>
      </c>
      <c r="D23" s="46">
        <v>24976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24976</v>
      </c>
      <c r="O23" s="47">
        <f t="shared" si="2"/>
        <v>4.4417570691801531</v>
      </c>
      <c r="P23" s="9"/>
    </row>
    <row r="24" spans="1:16">
      <c r="A24" s="12"/>
      <c r="B24" s="25">
        <v>334.2</v>
      </c>
      <c r="C24" s="20" t="s">
        <v>29</v>
      </c>
      <c r="D24" s="46">
        <v>3873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3873</v>
      </c>
      <c r="O24" s="47">
        <f t="shared" si="2"/>
        <v>0.68877823226035928</v>
      </c>
      <c r="P24" s="9"/>
    </row>
    <row r="25" spans="1:16">
      <c r="A25" s="12"/>
      <c r="B25" s="25">
        <v>334.7</v>
      </c>
      <c r="C25" s="20" t="s">
        <v>128</v>
      </c>
      <c r="D25" s="46">
        <v>100000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ref="N25:N30" si="6">SUM(D25:M25)</f>
        <v>100000</v>
      </c>
      <c r="O25" s="47">
        <f t="shared" si="2"/>
        <v>17.784101013693757</v>
      </c>
      <c r="P25" s="9"/>
    </row>
    <row r="26" spans="1:16">
      <c r="A26" s="12"/>
      <c r="B26" s="25">
        <v>335.12</v>
      </c>
      <c r="C26" s="20" t="s">
        <v>95</v>
      </c>
      <c r="D26" s="46">
        <v>574329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574329</v>
      </c>
      <c r="O26" s="47">
        <f t="shared" si="2"/>
        <v>102.13924951093722</v>
      </c>
      <c r="P26" s="9"/>
    </row>
    <row r="27" spans="1:16">
      <c r="A27" s="12"/>
      <c r="B27" s="25">
        <v>335.14</v>
      </c>
      <c r="C27" s="20" t="s">
        <v>96</v>
      </c>
      <c r="D27" s="46">
        <v>176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176</v>
      </c>
      <c r="O27" s="47">
        <f t="shared" si="2"/>
        <v>3.1300017784101013E-2</v>
      </c>
      <c r="P27" s="9"/>
    </row>
    <row r="28" spans="1:16">
      <c r="A28" s="12"/>
      <c r="B28" s="25">
        <v>335.15</v>
      </c>
      <c r="C28" s="20" t="s">
        <v>97</v>
      </c>
      <c r="D28" s="46">
        <v>1014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1014</v>
      </c>
      <c r="O28" s="47">
        <f t="shared" si="2"/>
        <v>0.18033078427885471</v>
      </c>
      <c r="P28" s="9"/>
    </row>
    <row r="29" spans="1:16">
      <c r="A29" s="12"/>
      <c r="B29" s="25">
        <v>335.21</v>
      </c>
      <c r="C29" s="20" t="s">
        <v>98</v>
      </c>
      <c r="D29" s="46">
        <v>3600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3600</v>
      </c>
      <c r="O29" s="47">
        <f t="shared" si="2"/>
        <v>0.64022763649297532</v>
      </c>
      <c r="P29" s="9"/>
    </row>
    <row r="30" spans="1:16">
      <c r="A30" s="12"/>
      <c r="B30" s="25">
        <v>335.39</v>
      </c>
      <c r="C30" s="20" t="s">
        <v>82</v>
      </c>
      <c r="D30" s="46">
        <v>26489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26489</v>
      </c>
      <c r="O30" s="47">
        <f t="shared" si="2"/>
        <v>4.7108305175173397</v>
      </c>
      <c r="P30" s="9"/>
    </row>
    <row r="31" spans="1:16">
      <c r="A31" s="12"/>
      <c r="B31" s="25">
        <v>338</v>
      </c>
      <c r="C31" s="20" t="s">
        <v>38</v>
      </c>
      <c r="D31" s="46">
        <v>4953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>SUM(D31:M31)</f>
        <v>4953</v>
      </c>
      <c r="O31" s="47">
        <f t="shared" si="2"/>
        <v>0.88084652320825185</v>
      </c>
      <c r="P31" s="9"/>
    </row>
    <row r="32" spans="1:16" ht="15.75">
      <c r="A32" s="29" t="s">
        <v>43</v>
      </c>
      <c r="B32" s="30"/>
      <c r="C32" s="31"/>
      <c r="D32" s="32">
        <f t="shared" ref="D32:M32" si="7">SUM(D33:D40)</f>
        <v>452472</v>
      </c>
      <c r="E32" s="32">
        <f t="shared" si="7"/>
        <v>0</v>
      </c>
      <c r="F32" s="32">
        <f t="shared" si="7"/>
        <v>0</v>
      </c>
      <c r="G32" s="32">
        <f t="shared" si="7"/>
        <v>0</v>
      </c>
      <c r="H32" s="32">
        <f t="shared" si="7"/>
        <v>0</v>
      </c>
      <c r="I32" s="32">
        <f t="shared" si="7"/>
        <v>1800604</v>
      </c>
      <c r="J32" s="32">
        <f t="shared" si="7"/>
        <v>0</v>
      </c>
      <c r="K32" s="32">
        <f t="shared" si="7"/>
        <v>0</v>
      </c>
      <c r="L32" s="32">
        <f t="shared" si="7"/>
        <v>0</v>
      </c>
      <c r="M32" s="32">
        <f t="shared" si="7"/>
        <v>0</v>
      </c>
      <c r="N32" s="32">
        <f>SUM(D32:M32)</f>
        <v>2253076</v>
      </c>
      <c r="O32" s="45">
        <f t="shared" si="2"/>
        <v>400.68931175529076</v>
      </c>
      <c r="P32" s="10"/>
    </row>
    <row r="33" spans="1:119">
      <c r="A33" s="12"/>
      <c r="B33" s="25">
        <v>341.2</v>
      </c>
      <c r="C33" s="20" t="s">
        <v>99</v>
      </c>
      <c r="D33" s="46">
        <v>18687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ref="N33:N40" si="8">SUM(D33:M33)</f>
        <v>18687</v>
      </c>
      <c r="O33" s="47">
        <f t="shared" si="2"/>
        <v>3.3233149564289524</v>
      </c>
      <c r="P33" s="9"/>
    </row>
    <row r="34" spans="1:119">
      <c r="A34" s="12"/>
      <c r="B34" s="25">
        <v>341.3</v>
      </c>
      <c r="C34" s="20" t="s">
        <v>100</v>
      </c>
      <c r="D34" s="46">
        <v>4300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4300</v>
      </c>
      <c r="O34" s="47">
        <f t="shared" si="2"/>
        <v>0.76471634358883156</v>
      </c>
      <c r="P34" s="9"/>
    </row>
    <row r="35" spans="1:119">
      <c r="A35" s="12"/>
      <c r="B35" s="25">
        <v>342.2</v>
      </c>
      <c r="C35" s="20" t="s">
        <v>48</v>
      </c>
      <c r="D35" s="46">
        <v>37731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37731</v>
      </c>
      <c r="O35" s="47">
        <f t="shared" si="2"/>
        <v>6.7101191534767919</v>
      </c>
      <c r="P35" s="9"/>
    </row>
    <row r="36" spans="1:119">
      <c r="A36" s="12"/>
      <c r="B36" s="25">
        <v>343.3</v>
      </c>
      <c r="C36" s="20" t="s">
        <v>49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1621426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1621426</v>
      </c>
      <c r="O36" s="47">
        <f t="shared" si="2"/>
        <v>288.35603770229415</v>
      </c>
      <c r="P36" s="9"/>
    </row>
    <row r="37" spans="1:119">
      <c r="A37" s="12"/>
      <c r="B37" s="25">
        <v>343.4</v>
      </c>
      <c r="C37" s="20" t="s">
        <v>50</v>
      </c>
      <c r="D37" s="46">
        <v>387230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387230</v>
      </c>
      <c r="O37" s="47">
        <f t="shared" si="2"/>
        <v>68.865374355326338</v>
      </c>
      <c r="P37" s="9"/>
    </row>
    <row r="38" spans="1:119">
      <c r="A38" s="12"/>
      <c r="B38" s="25">
        <v>343.8</v>
      </c>
      <c r="C38" s="20" t="s">
        <v>51</v>
      </c>
      <c r="D38" s="46">
        <v>1675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1675</v>
      </c>
      <c r="O38" s="47">
        <f t="shared" si="2"/>
        <v>0.29788369197937042</v>
      </c>
      <c r="P38" s="9"/>
    </row>
    <row r="39" spans="1:119">
      <c r="A39" s="12"/>
      <c r="B39" s="25">
        <v>343.9</v>
      </c>
      <c r="C39" s="20" t="s">
        <v>52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179178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179178</v>
      </c>
      <c r="O39" s="47">
        <f t="shared" si="2"/>
        <v>31.865196514316203</v>
      </c>
      <c r="P39" s="9"/>
    </row>
    <row r="40" spans="1:119">
      <c r="A40" s="12"/>
      <c r="B40" s="25">
        <v>347.3</v>
      </c>
      <c r="C40" s="20" t="s">
        <v>101</v>
      </c>
      <c r="D40" s="46">
        <v>2849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2849</v>
      </c>
      <c r="O40" s="47">
        <f t="shared" si="2"/>
        <v>0.50666903788013518</v>
      </c>
      <c r="P40" s="9"/>
    </row>
    <row r="41" spans="1:119" ht="15.75">
      <c r="A41" s="29" t="s">
        <v>44</v>
      </c>
      <c r="B41" s="30"/>
      <c r="C41" s="31"/>
      <c r="D41" s="32">
        <f t="shared" ref="D41:M41" si="9">SUM(D42:D42)</f>
        <v>16441</v>
      </c>
      <c r="E41" s="32">
        <f t="shared" si="9"/>
        <v>1436</v>
      </c>
      <c r="F41" s="32">
        <f t="shared" si="9"/>
        <v>0</v>
      </c>
      <c r="G41" s="32">
        <f t="shared" si="9"/>
        <v>0</v>
      </c>
      <c r="H41" s="32">
        <f t="shared" si="9"/>
        <v>0</v>
      </c>
      <c r="I41" s="32">
        <f t="shared" si="9"/>
        <v>0</v>
      </c>
      <c r="J41" s="32">
        <f t="shared" si="9"/>
        <v>0</v>
      </c>
      <c r="K41" s="32">
        <f t="shared" si="9"/>
        <v>0</v>
      </c>
      <c r="L41" s="32">
        <f t="shared" si="9"/>
        <v>0</v>
      </c>
      <c r="M41" s="32">
        <f t="shared" si="9"/>
        <v>0</v>
      </c>
      <c r="N41" s="32">
        <f t="shared" ref="N41:N48" si="10">SUM(D41:M41)</f>
        <v>17877</v>
      </c>
      <c r="O41" s="45">
        <f t="shared" si="2"/>
        <v>3.1792637382180331</v>
      </c>
      <c r="P41" s="10"/>
    </row>
    <row r="42" spans="1:119">
      <c r="A42" s="13"/>
      <c r="B42" s="39">
        <v>351.5</v>
      </c>
      <c r="C42" s="21" t="s">
        <v>84</v>
      </c>
      <c r="D42" s="46">
        <v>16441</v>
      </c>
      <c r="E42" s="46">
        <v>1436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17877</v>
      </c>
      <c r="O42" s="47">
        <f t="shared" si="2"/>
        <v>3.1792637382180331</v>
      </c>
      <c r="P42" s="9"/>
    </row>
    <row r="43" spans="1:119" ht="15.75">
      <c r="A43" s="29" t="s">
        <v>3</v>
      </c>
      <c r="B43" s="30"/>
      <c r="C43" s="31"/>
      <c r="D43" s="32">
        <f t="shared" ref="D43:M43" si="11">SUM(D44:D47)</f>
        <v>69076</v>
      </c>
      <c r="E43" s="32">
        <f t="shared" si="11"/>
        <v>3298</v>
      </c>
      <c r="F43" s="32">
        <f t="shared" si="11"/>
        <v>0</v>
      </c>
      <c r="G43" s="32">
        <f t="shared" si="11"/>
        <v>0</v>
      </c>
      <c r="H43" s="32">
        <f t="shared" si="11"/>
        <v>0</v>
      </c>
      <c r="I43" s="32">
        <f t="shared" si="11"/>
        <v>12343</v>
      </c>
      <c r="J43" s="32">
        <f t="shared" si="11"/>
        <v>0</v>
      </c>
      <c r="K43" s="32">
        <f t="shared" si="11"/>
        <v>0</v>
      </c>
      <c r="L43" s="32">
        <f t="shared" si="11"/>
        <v>0</v>
      </c>
      <c r="M43" s="32">
        <f t="shared" si="11"/>
        <v>1</v>
      </c>
      <c r="N43" s="32">
        <f t="shared" si="10"/>
        <v>84718</v>
      </c>
      <c r="O43" s="45">
        <f t="shared" si="2"/>
        <v>15.066334696781079</v>
      </c>
      <c r="P43" s="10"/>
    </row>
    <row r="44" spans="1:119">
      <c r="A44" s="12"/>
      <c r="B44" s="25">
        <v>361.1</v>
      </c>
      <c r="C44" s="20" t="s">
        <v>57</v>
      </c>
      <c r="D44" s="46">
        <v>14925</v>
      </c>
      <c r="E44" s="46">
        <v>3298</v>
      </c>
      <c r="F44" s="46">
        <v>0</v>
      </c>
      <c r="G44" s="46">
        <v>0</v>
      </c>
      <c r="H44" s="46">
        <v>0</v>
      </c>
      <c r="I44" s="46">
        <v>10650</v>
      </c>
      <c r="J44" s="46">
        <v>0</v>
      </c>
      <c r="K44" s="46">
        <v>0</v>
      </c>
      <c r="L44" s="46">
        <v>0</v>
      </c>
      <c r="M44" s="46">
        <v>1</v>
      </c>
      <c r="N44" s="46">
        <f t="shared" si="10"/>
        <v>28874</v>
      </c>
      <c r="O44" s="47">
        <f t="shared" si="2"/>
        <v>5.1349813266939357</v>
      </c>
      <c r="P44" s="9"/>
    </row>
    <row r="45" spans="1:119">
      <c r="A45" s="12"/>
      <c r="B45" s="25">
        <v>362</v>
      </c>
      <c r="C45" s="20" t="s">
        <v>58</v>
      </c>
      <c r="D45" s="46">
        <v>4929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4929</v>
      </c>
      <c r="O45" s="47">
        <f t="shared" si="2"/>
        <v>0.87657833896496529</v>
      </c>
      <c r="P45" s="9"/>
    </row>
    <row r="46" spans="1:119">
      <c r="A46" s="12"/>
      <c r="B46" s="25">
        <v>364</v>
      </c>
      <c r="C46" s="20" t="s">
        <v>102</v>
      </c>
      <c r="D46" s="46">
        <v>8883</v>
      </c>
      <c r="E46" s="46">
        <v>0</v>
      </c>
      <c r="F46" s="46">
        <v>0</v>
      </c>
      <c r="G46" s="46">
        <v>0</v>
      </c>
      <c r="H46" s="46">
        <v>0</v>
      </c>
      <c r="I46" s="46">
        <v>1693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0"/>
        <v>10576</v>
      </c>
      <c r="O46" s="47">
        <f t="shared" si="2"/>
        <v>1.8808465232082519</v>
      </c>
      <c r="P46" s="9"/>
    </row>
    <row r="47" spans="1:119" ht="15.75" thickBot="1">
      <c r="A47" s="12"/>
      <c r="B47" s="25">
        <v>369.9</v>
      </c>
      <c r="C47" s="20" t="s">
        <v>59</v>
      </c>
      <c r="D47" s="46">
        <v>40339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0"/>
        <v>40339</v>
      </c>
      <c r="O47" s="47">
        <f t="shared" si="2"/>
        <v>7.1739285079139252</v>
      </c>
      <c r="P47" s="9"/>
    </row>
    <row r="48" spans="1:119" ht="16.5" thickBot="1">
      <c r="A48" s="14" t="s">
        <v>54</v>
      </c>
      <c r="B48" s="23"/>
      <c r="C48" s="22"/>
      <c r="D48" s="15">
        <f>SUM(D5,D12,D22,D32,D41,D43)</f>
        <v>3514468</v>
      </c>
      <c r="E48" s="15">
        <f t="shared" ref="E48:M48" si="12">SUM(E5,E12,E22,E32,E41,E43)</f>
        <v>681832</v>
      </c>
      <c r="F48" s="15">
        <f t="shared" si="12"/>
        <v>0</v>
      </c>
      <c r="G48" s="15">
        <f t="shared" si="12"/>
        <v>0</v>
      </c>
      <c r="H48" s="15">
        <f t="shared" si="12"/>
        <v>0</v>
      </c>
      <c r="I48" s="15">
        <f t="shared" si="12"/>
        <v>1812947</v>
      </c>
      <c r="J48" s="15">
        <f t="shared" si="12"/>
        <v>0</v>
      </c>
      <c r="K48" s="15">
        <f t="shared" si="12"/>
        <v>0</v>
      </c>
      <c r="L48" s="15">
        <f t="shared" si="12"/>
        <v>0</v>
      </c>
      <c r="M48" s="15">
        <f t="shared" si="12"/>
        <v>1</v>
      </c>
      <c r="N48" s="15">
        <f t="shared" si="10"/>
        <v>6009248</v>
      </c>
      <c r="O48" s="38">
        <f t="shared" si="2"/>
        <v>1068.6907344833719</v>
      </c>
      <c r="P48" s="6"/>
      <c r="Q48" s="2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</row>
    <row r="49" spans="1:15">
      <c r="A49" s="16"/>
      <c r="B49" s="18"/>
      <c r="C49" s="18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9"/>
    </row>
    <row r="50" spans="1:15">
      <c r="A50" s="40"/>
      <c r="B50" s="41"/>
      <c r="C50" s="41"/>
      <c r="D50" s="42"/>
      <c r="E50" s="42"/>
      <c r="F50" s="42"/>
      <c r="G50" s="42"/>
      <c r="H50" s="42"/>
      <c r="I50" s="42"/>
      <c r="J50" s="42"/>
      <c r="K50" s="42"/>
      <c r="L50" s="94" t="s">
        <v>129</v>
      </c>
      <c r="M50" s="94"/>
      <c r="N50" s="94"/>
      <c r="O50" s="43">
        <v>5623</v>
      </c>
    </row>
    <row r="51" spans="1:15">
      <c r="A51" s="95"/>
      <c r="B51" s="96"/>
      <c r="C51" s="96"/>
      <c r="D51" s="96"/>
      <c r="E51" s="96"/>
      <c r="F51" s="96"/>
      <c r="G51" s="96"/>
      <c r="H51" s="96"/>
      <c r="I51" s="96"/>
      <c r="J51" s="96"/>
      <c r="K51" s="96"/>
      <c r="L51" s="96"/>
      <c r="M51" s="96"/>
      <c r="N51" s="96"/>
      <c r="O51" s="97"/>
    </row>
    <row r="52" spans="1:15" ht="15.75" customHeight="1" thickBot="1">
      <c r="A52" s="98" t="s">
        <v>79</v>
      </c>
      <c r="B52" s="99"/>
      <c r="C52" s="99"/>
      <c r="D52" s="99"/>
      <c r="E52" s="99"/>
      <c r="F52" s="99"/>
      <c r="G52" s="99"/>
      <c r="H52" s="99"/>
      <c r="I52" s="99"/>
      <c r="J52" s="99"/>
      <c r="K52" s="99"/>
      <c r="L52" s="99"/>
      <c r="M52" s="99"/>
      <c r="N52" s="99"/>
      <c r="O52" s="100"/>
    </row>
  </sheetData>
  <mergeCells count="10">
    <mergeCell ref="L50:N50"/>
    <mergeCell ref="A51:O51"/>
    <mergeCell ref="A52:O5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C5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1" t="s">
        <v>68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3"/>
      <c r="P1" s="7"/>
      <c r="Q1"/>
    </row>
    <row r="2" spans="1:133" ht="24" thickBot="1">
      <c r="A2" s="104" t="s">
        <v>125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6"/>
      <c r="P2" s="7"/>
      <c r="Q2"/>
    </row>
    <row r="3" spans="1:133" ht="18" customHeight="1">
      <c r="A3" s="107" t="s">
        <v>61</v>
      </c>
      <c r="B3" s="108"/>
      <c r="C3" s="109"/>
      <c r="D3" s="113" t="s">
        <v>39</v>
      </c>
      <c r="E3" s="114"/>
      <c r="F3" s="114"/>
      <c r="G3" s="114"/>
      <c r="H3" s="115"/>
      <c r="I3" s="113" t="s">
        <v>40</v>
      </c>
      <c r="J3" s="115"/>
      <c r="K3" s="113" t="s">
        <v>42</v>
      </c>
      <c r="L3" s="115"/>
      <c r="M3" s="36"/>
      <c r="N3" s="37"/>
      <c r="O3" s="116" t="s">
        <v>66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62</v>
      </c>
      <c r="F4" s="34" t="s">
        <v>63</v>
      </c>
      <c r="G4" s="34" t="s">
        <v>64</v>
      </c>
      <c r="H4" s="34" t="s">
        <v>5</v>
      </c>
      <c r="I4" s="34" t="s">
        <v>6</v>
      </c>
      <c r="J4" s="35" t="s">
        <v>65</v>
      </c>
      <c r="K4" s="35" t="s">
        <v>7</v>
      </c>
      <c r="L4" s="35" t="s">
        <v>8</v>
      </c>
      <c r="M4" s="35" t="s">
        <v>9</v>
      </c>
      <c r="N4" s="35" t="s">
        <v>41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SUM(D6:D11)</f>
        <v>1311449</v>
      </c>
      <c r="E5" s="27">
        <f t="shared" si="0"/>
        <v>497545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13" si="1">SUM(D5:M5)</f>
        <v>1808994</v>
      </c>
      <c r="O5" s="33">
        <f t="shared" ref="O5:O51" si="2">(N5/O$53)</f>
        <v>328.01341795104258</v>
      </c>
      <c r="P5" s="6"/>
    </row>
    <row r="6" spans="1:133">
      <c r="A6" s="12"/>
      <c r="B6" s="25">
        <v>311</v>
      </c>
      <c r="C6" s="20" t="s">
        <v>2</v>
      </c>
      <c r="D6" s="46">
        <v>917646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917646</v>
      </c>
      <c r="O6" s="47">
        <f t="shared" si="2"/>
        <v>166.39093381686311</v>
      </c>
      <c r="P6" s="9"/>
    </row>
    <row r="7" spans="1:133">
      <c r="A7" s="12"/>
      <c r="B7" s="25">
        <v>312.10000000000002</v>
      </c>
      <c r="C7" s="20" t="s">
        <v>81</v>
      </c>
      <c r="D7" s="46">
        <v>124111</v>
      </c>
      <c r="E7" s="46">
        <v>497545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621656</v>
      </c>
      <c r="O7" s="47">
        <f t="shared" si="2"/>
        <v>112.72094288304623</v>
      </c>
      <c r="P7" s="9"/>
    </row>
    <row r="8" spans="1:133">
      <c r="A8" s="12"/>
      <c r="B8" s="25">
        <v>314.10000000000002</v>
      </c>
      <c r="C8" s="20" t="s">
        <v>13</v>
      </c>
      <c r="D8" s="46">
        <v>170084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170084</v>
      </c>
      <c r="O8" s="47">
        <f t="shared" si="2"/>
        <v>30.840253853127834</v>
      </c>
      <c r="P8" s="9"/>
    </row>
    <row r="9" spans="1:133">
      <c r="A9" s="12"/>
      <c r="B9" s="25">
        <v>314.39999999999998</v>
      </c>
      <c r="C9" s="20" t="s">
        <v>14</v>
      </c>
      <c r="D9" s="46">
        <v>2937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2937</v>
      </c>
      <c r="O9" s="47">
        <f t="shared" si="2"/>
        <v>0.53254759746146874</v>
      </c>
      <c r="P9" s="9"/>
    </row>
    <row r="10" spans="1:133">
      <c r="A10" s="12"/>
      <c r="B10" s="25">
        <v>315</v>
      </c>
      <c r="C10" s="20" t="s">
        <v>92</v>
      </c>
      <c r="D10" s="46">
        <v>84556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84556</v>
      </c>
      <c r="O10" s="47">
        <f t="shared" si="2"/>
        <v>15.332003626473254</v>
      </c>
      <c r="P10" s="9"/>
    </row>
    <row r="11" spans="1:133">
      <c r="A11" s="12"/>
      <c r="B11" s="25">
        <v>316</v>
      </c>
      <c r="C11" s="20" t="s">
        <v>93</v>
      </c>
      <c r="D11" s="46">
        <v>12115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12115</v>
      </c>
      <c r="O11" s="47">
        <f t="shared" si="2"/>
        <v>2.1967361740707161</v>
      </c>
      <c r="P11" s="9"/>
    </row>
    <row r="12" spans="1:133" ht="15.75">
      <c r="A12" s="29" t="s">
        <v>17</v>
      </c>
      <c r="B12" s="30"/>
      <c r="C12" s="31"/>
      <c r="D12" s="32">
        <f t="shared" ref="D12:M12" si="3">SUM(D13:D21)</f>
        <v>600737</v>
      </c>
      <c r="E12" s="32">
        <f t="shared" si="3"/>
        <v>14974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4">
        <f t="shared" si="1"/>
        <v>615711</v>
      </c>
      <c r="O12" s="45">
        <f t="shared" si="2"/>
        <v>111.64297370806891</v>
      </c>
      <c r="P12" s="10"/>
    </row>
    <row r="13" spans="1:133">
      <c r="A13" s="12"/>
      <c r="B13" s="25">
        <v>322</v>
      </c>
      <c r="C13" s="20" t="s">
        <v>0</v>
      </c>
      <c r="D13" s="46">
        <v>106879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106879</v>
      </c>
      <c r="O13" s="47">
        <f t="shared" si="2"/>
        <v>19.379691749773347</v>
      </c>
      <c r="P13" s="9"/>
    </row>
    <row r="14" spans="1:133">
      <c r="A14" s="12"/>
      <c r="B14" s="25">
        <v>323.10000000000002</v>
      </c>
      <c r="C14" s="20" t="s">
        <v>18</v>
      </c>
      <c r="D14" s="46">
        <v>221722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ref="N14:N20" si="4">SUM(D14:M14)</f>
        <v>221722</v>
      </c>
      <c r="O14" s="47">
        <f t="shared" si="2"/>
        <v>40.203445149592021</v>
      </c>
      <c r="P14" s="9"/>
    </row>
    <row r="15" spans="1:133">
      <c r="A15" s="12"/>
      <c r="B15" s="25">
        <v>323.39999999999998</v>
      </c>
      <c r="C15" s="20" t="s">
        <v>19</v>
      </c>
      <c r="D15" s="46">
        <v>3033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3033</v>
      </c>
      <c r="O15" s="47">
        <f t="shared" si="2"/>
        <v>0.54995466908431545</v>
      </c>
      <c r="P15" s="9"/>
    </row>
    <row r="16" spans="1:133">
      <c r="A16" s="12"/>
      <c r="B16" s="25">
        <v>323.7</v>
      </c>
      <c r="C16" s="20" t="s">
        <v>20</v>
      </c>
      <c r="D16" s="46">
        <v>4688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4688</v>
      </c>
      <c r="O16" s="47">
        <f t="shared" si="2"/>
        <v>0.85004533091568446</v>
      </c>
      <c r="P16" s="9"/>
    </row>
    <row r="17" spans="1:16">
      <c r="A17" s="12"/>
      <c r="B17" s="25">
        <v>324.11</v>
      </c>
      <c r="C17" s="20" t="s">
        <v>21</v>
      </c>
      <c r="D17" s="46">
        <v>0</v>
      </c>
      <c r="E17" s="46">
        <v>6790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6790</v>
      </c>
      <c r="O17" s="47">
        <f t="shared" si="2"/>
        <v>1.2311876699909339</v>
      </c>
      <c r="P17" s="9"/>
    </row>
    <row r="18" spans="1:16">
      <c r="A18" s="12"/>
      <c r="B18" s="25">
        <v>324.31</v>
      </c>
      <c r="C18" s="20" t="s">
        <v>23</v>
      </c>
      <c r="D18" s="46">
        <v>0</v>
      </c>
      <c r="E18" s="46">
        <v>4000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4000</v>
      </c>
      <c r="O18" s="47">
        <f t="shared" si="2"/>
        <v>0.72529465095194923</v>
      </c>
      <c r="P18" s="9"/>
    </row>
    <row r="19" spans="1:16">
      <c r="A19" s="12"/>
      <c r="B19" s="25">
        <v>324.61</v>
      </c>
      <c r="C19" s="20" t="s">
        <v>24</v>
      </c>
      <c r="D19" s="46">
        <v>0</v>
      </c>
      <c r="E19" s="46">
        <v>4184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4184</v>
      </c>
      <c r="O19" s="47">
        <f t="shared" si="2"/>
        <v>0.75865820489573887</v>
      </c>
      <c r="P19" s="9"/>
    </row>
    <row r="20" spans="1:16">
      <c r="A20" s="12"/>
      <c r="B20" s="25">
        <v>325.2</v>
      </c>
      <c r="C20" s="20" t="s">
        <v>71</v>
      </c>
      <c r="D20" s="46">
        <v>254540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254540</v>
      </c>
      <c r="O20" s="47">
        <f t="shared" si="2"/>
        <v>46.154125113327289</v>
      </c>
      <c r="P20" s="9"/>
    </row>
    <row r="21" spans="1:16">
      <c r="A21" s="12"/>
      <c r="B21" s="25">
        <v>329</v>
      </c>
      <c r="C21" s="20" t="s">
        <v>25</v>
      </c>
      <c r="D21" s="46">
        <v>9875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ref="N21:N32" si="5">SUM(D21:M21)</f>
        <v>9875</v>
      </c>
      <c r="O21" s="47">
        <f t="shared" si="2"/>
        <v>1.7905711695376247</v>
      </c>
      <c r="P21" s="9"/>
    </row>
    <row r="22" spans="1:16" ht="15.75">
      <c r="A22" s="29" t="s">
        <v>27</v>
      </c>
      <c r="B22" s="30"/>
      <c r="C22" s="31"/>
      <c r="D22" s="32">
        <f t="shared" ref="D22:M22" si="6">SUM(D23:D31)</f>
        <v>585124</v>
      </c>
      <c r="E22" s="32">
        <f t="shared" si="6"/>
        <v>0</v>
      </c>
      <c r="F22" s="32">
        <f t="shared" si="6"/>
        <v>0</v>
      </c>
      <c r="G22" s="32">
        <f t="shared" si="6"/>
        <v>0</v>
      </c>
      <c r="H22" s="32">
        <f t="shared" si="6"/>
        <v>0</v>
      </c>
      <c r="I22" s="32">
        <f t="shared" si="6"/>
        <v>47656</v>
      </c>
      <c r="J22" s="32">
        <f t="shared" si="6"/>
        <v>0</v>
      </c>
      <c r="K22" s="32">
        <f t="shared" si="6"/>
        <v>0</v>
      </c>
      <c r="L22" s="32">
        <f t="shared" si="6"/>
        <v>0</v>
      </c>
      <c r="M22" s="32">
        <f t="shared" si="6"/>
        <v>0</v>
      </c>
      <c r="N22" s="44">
        <f t="shared" si="5"/>
        <v>632780</v>
      </c>
      <c r="O22" s="45">
        <f t="shared" si="2"/>
        <v>114.7379873073436</v>
      </c>
      <c r="P22" s="10"/>
    </row>
    <row r="23" spans="1:16">
      <c r="A23" s="12"/>
      <c r="B23" s="25">
        <v>331.31</v>
      </c>
      <c r="C23" s="20" t="s">
        <v>122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47656</v>
      </c>
      <c r="J23" s="46">
        <v>0</v>
      </c>
      <c r="K23" s="46">
        <v>0</v>
      </c>
      <c r="L23" s="46">
        <v>0</v>
      </c>
      <c r="M23" s="46">
        <v>0</v>
      </c>
      <c r="N23" s="46">
        <f t="shared" si="5"/>
        <v>47656</v>
      </c>
      <c r="O23" s="47">
        <f t="shared" si="2"/>
        <v>8.6411604714415233</v>
      </c>
      <c r="P23" s="9"/>
    </row>
    <row r="24" spans="1:16">
      <c r="A24" s="12"/>
      <c r="B24" s="25">
        <v>334.1</v>
      </c>
      <c r="C24" s="20" t="s">
        <v>108</v>
      </c>
      <c r="D24" s="46">
        <v>10000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5"/>
        <v>10000</v>
      </c>
      <c r="O24" s="47">
        <f t="shared" si="2"/>
        <v>1.813236627379873</v>
      </c>
      <c r="P24" s="9"/>
    </row>
    <row r="25" spans="1:16">
      <c r="A25" s="12"/>
      <c r="B25" s="25">
        <v>335.12</v>
      </c>
      <c r="C25" s="20" t="s">
        <v>95</v>
      </c>
      <c r="D25" s="46">
        <v>535015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5"/>
        <v>535015</v>
      </c>
      <c r="O25" s="47">
        <f t="shared" si="2"/>
        <v>97.010879419764279</v>
      </c>
      <c r="P25" s="9"/>
    </row>
    <row r="26" spans="1:16">
      <c r="A26" s="12"/>
      <c r="B26" s="25">
        <v>335.14</v>
      </c>
      <c r="C26" s="20" t="s">
        <v>96</v>
      </c>
      <c r="D26" s="46">
        <v>238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5"/>
        <v>238</v>
      </c>
      <c r="O26" s="47">
        <f t="shared" si="2"/>
        <v>4.315503173164098E-2</v>
      </c>
      <c r="P26" s="9"/>
    </row>
    <row r="27" spans="1:16">
      <c r="A27" s="12"/>
      <c r="B27" s="25">
        <v>335.15</v>
      </c>
      <c r="C27" s="20" t="s">
        <v>97</v>
      </c>
      <c r="D27" s="46">
        <v>1014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5"/>
        <v>1014</v>
      </c>
      <c r="O27" s="47">
        <f t="shared" si="2"/>
        <v>0.18386219401631912</v>
      </c>
      <c r="P27" s="9"/>
    </row>
    <row r="28" spans="1:16">
      <c r="A28" s="12"/>
      <c r="B28" s="25">
        <v>335.21</v>
      </c>
      <c r="C28" s="20" t="s">
        <v>98</v>
      </c>
      <c r="D28" s="46">
        <v>1900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5"/>
        <v>1900</v>
      </c>
      <c r="O28" s="47">
        <f t="shared" si="2"/>
        <v>0.3445149592021759</v>
      </c>
      <c r="P28" s="9"/>
    </row>
    <row r="29" spans="1:16">
      <c r="A29" s="12"/>
      <c r="B29" s="25">
        <v>335.39</v>
      </c>
      <c r="C29" s="20" t="s">
        <v>82</v>
      </c>
      <c r="D29" s="46">
        <v>25470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5"/>
        <v>25470</v>
      </c>
      <c r="O29" s="47">
        <f t="shared" si="2"/>
        <v>4.6183136899365369</v>
      </c>
      <c r="P29" s="9"/>
    </row>
    <row r="30" spans="1:16">
      <c r="A30" s="12"/>
      <c r="B30" s="25">
        <v>337.1</v>
      </c>
      <c r="C30" s="20" t="s">
        <v>83</v>
      </c>
      <c r="D30" s="46">
        <v>5000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5"/>
        <v>5000</v>
      </c>
      <c r="O30" s="47">
        <f t="shared" si="2"/>
        <v>0.90661831368993651</v>
      </c>
      <c r="P30" s="9"/>
    </row>
    <row r="31" spans="1:16">
      <c r="A31" s="12"/>
      <c r="B31" s="25">
        <v>338</v>
      </c>
      <c r="C31" s="20" t="s">
        <v>38</v>
      </c>
      <c r="D31" s="46">
        <v>6487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5"/>
        <v>6487</v>
      </c>
      <c r="O31" s="47">
        <f t="shared" si="2"/>
        <v>1.1762466001813237</v>
      </c>
      <c r="P31" s="9"/>
    </row>
    <row r="32" spans="1:16" ht="15.75">
      <c r="A32" s="29" t="s">
        <v>43</v>
      </c>
      <c r="B32" s="30"/>
      <c r="C32" s="31"/>
      <c r="D32" s="32">
        <f t="shared" ref="D32:M32" si="7">SUM(D33:D40)</f>
        <v>471660</v>
      </c>
      <c r="E32" s="32">
        <f t="shared" si="7"/>
        <v>0</v>
      </c>
      <c r="F32" s="32">
        <f t="shared" si="7"/>
        <v>0</v>
      </c>
      <c r="G32" s="32">
        <f t="shared" si="7"/>
        <v>0</v>
      </c>
      <c r="H32" s="32">
        <f t="shared" si="7"/>
        <v>0</v>
      </c>
      <c r="I32" s="32">
        <f t="shared" si="7"/>
        <v>1496446</v>
      </c>
      <c r="J32" s="32">
        <f t="shared" si="7"/>
        <v>0</v>
      </c>
      <c r="K32" s="32">
        <f t="shared" si="7"/>
        <v>0</v>
      </c>
      <c r="L32" s="32">
        <f t="shared" si="7"/>
        <v>0</v>
      </c>
      <c r="M32" s="32">
        <f t="shared" si="7"/>
        <v>0</v>
      </c>
      <c r="N32" s="32">
        <f t="shared" si="5"/>
        <v>1968106</v>
      </c>
      <c r="O32" s="45">
        <f t="shared" si="2"/>
        <v>356.86418857660925</v>
      </c>
      <c r="P32" s="10"/>
    </row>
    <row r="33" spans="1:16">
      <c r="A33" s="12"/>
      <c r="B33" s="25">
        <v>341.2</v>
      </c>
      <c r="C33" s="20" t="s">
        <v>99</v>
      </c>
      <c r="D33" s="46">
        <v>22466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ref="N33:N40" si="8">SUM(D33:M33)</f>
        <v>22466</v>
      </c>
      <c r="O33" s="47">
        <f t="shared" si="2"/>
        <v>4.0736174070716231</v>
      </c>
      <c r="P33" s="9"/>
    </row>
    <row r="34" spans="1:16">
      <c r="A34" s="12"/>
      <c r="B34" s="25">
        <v>341.3</v>
      </c>
      <c r="C34" s="20" t="s">
        <v>100</v>
      </c>
      <c r="D34" s="46">
        <v>2200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2200</v>
      </c>
      <c r="O34" s="47">
        <f t="shared" si="2"/>
        <v>0.3989120580235721</v>
      </c>
      <c r="P34" s="9"/>
    </row>
    <row r="35" spans="1:16">
      <c r="A35" s="12"/>
      <c r="B35" s="25">
        <v>342.2</v>
      </c>
      <c r="C35" s="20" t="s">
        <v>48</v>
      </c>
      <c r="D35" s="46">
        <v>41891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41891</v>
      </c>
      <c r="O35" s="47">
        <f t="shared" si="2"/>
        <v>7.5958295557570263</v>
      </c>
      <c r="P35" s="9"/>
    </row>
    <row r="36" spans="1:16">
      <c r="A36" s="12"/>
      <c r="B36" s="25">
        <v>343.3</v>
      </c>
      <c r="C36" s="20" t="s">
        <v>49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1322151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1322151</v>
      </c>
      <c r="O36" s="47">
        <f t="shared" si="2"/>
        <v>239.73726201269267</v>
      </c>
      <c r="P36" s="9"/>
    </row>
    <row r="37" spans="1:16">
      <c r="A37" s="12"/>
      <c r="B37" s="25">
        <v>343.4</v>
      </c>
      <c r="C37" s="20" t="s">
        <v>50</v>
      </c>
      <c r="D37" s="46">
        <v>396857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396857</v>
      </c>
      <c r="O37" s="47">
        <f t="shared" si="2"/>
        <v>71.959564823209433</v>
      </c>
      <c r="P37" s="9"/>
    </row>
    <row r="38" spans="1:16">
      <c r="A38" s="12"/>
      <c r="B38" s="25">
        <v>343.8</v>
      </c>
      <c r="C38" s="20" t="s">
        <v>51</v>
      </c>
      <c r="D38" s="46">
        <v>4900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4900</v>
      </c>
      <c r="O38" s="47">
        <f t="shared" si="2"/>
        <v>0.88848594741613784</v>
      </c>
      <c r="P38" s="9"/>
    </row>
    <row r="39" spans="1:16">
      <c r="A39" s="12"/>
      <c r="B39" s="25">
        <v>343.9</v>
      </c>
      <c r="C39" s="20" t="s">
        <v>52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174295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174295</v>
      </c>
      <c r="O39" s="47">
        <f t="shared" si="2"/>
        <v>31.603807796917497</v>
      </c>
      <c r="P39" s="9"/>
    </row>
    <row r="40" spans="1:16">
      <c r="A40" s="12"/>
      <c r="B40" s="25">
        <v>347.3</v>
      </c>
      <c r="C40" s="20" t="s">
        <v>101</v>
      </c>
      <c r="D40" s="46">
        <v>3346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3346</v>
      </c>
      <c r="O40" s="47">
        <f t="shared" si="2"/>
        <v>0.60670897552130554</v>
      </c>
      <c r="P40" s="9"/>
    </row>
    <row r="41" spans="1:16" ht="15.75">
      <c r="A41" s="29" t="s">
        <v>44</v>
      </c>
      <c r="B41" s="30"/>
      <c r="C41" s="31"/>
      <c r="D41" s="32">
        <f t="shared" ref="D41:M41" si="9">SUM(D42:D42)</f>
        <v>9367</v>
      </c>
      <c r="E41" s="32">
        <f t="shared" si="9"/>
        <v>1010</v>
      </c>
      <c r="F41" s="32">
        <f t="shared" si="9"/>
        <v>0</v>
      </c>
      <c r="G41" s="32">
        <f t="shared" si="9"/>
        <v>0</v>
      </c>
      <c r="H41" s="32">
        <f t="shared" si="9"/>
        <v>0</v>
      </c>
      <c r="I41" s="32">
        <f t="shared" si="9"/>
        <v>0</v>
      </c>
      <c r="J41" s="32">
        <f t="shared" si="9"/>
        <v>0</v>
      </c>
      <c r="K41" s="32">
        <f t="shared" si="9"/>
        <v>0</v>
      </c>
      <c r="L41" s="32">
        <f t="shared" si="9"/>
        <v>0</v>
      </c>
      <c r="M41" s="32">
        <f t="shared" si="9"/>
        <v>0</v>
      </c>
      <c r="N41" s="32">
        <f t="shared" ref="N41:N51" si="10">SUM(D41:M41)</f>
        <v>10377</v>
      </c>
      <c r="O41" s="45">
        <f t="shared" si="2"/>
        <v>1.8815956482320944</v>
      </c>
      <c r="P41" s="10"/>
    </row>
    <row r="42" spans="1:16">
      <c r="A42" s="13"/>
      <c r="B42" s="39">
        <v>351.5</v>
      </c>
      <c r="C42" s="21" t="s">
        <v>84</v>
      </c>
      <c r="D42" s="46">
        <v>9367</v>
      </c>
      <c r="E42" s="46">
        <v>1010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10377</v>
      </c>
      <c r="O42" s="47">
        <f t="shared" si="2"/>
        <v>1.8815956482320944</v>
      </c>
      <c r="P42" s="9"/>
    </row>
    <row r="43" spans="1:16" ht="15.75">
      <c r="A43" s="29" t="s">
        <v>3</v>
      </c>
      <c r="B43" s="30"/>
      <c r="C43" s="31"/>
      <c r="D43" s="32">
        <f t="shared" ref="D43:M43" si="11">SUM(D44:D48)</f>
        <v>65538</v>
      </c>
      <c r="E43" s="32">
        <f t="shared" si="11"/>
        <v>5341</v>
      </c>
      <c r="F43" s="32">
        <f t="shared" si="11"/>
        <v>0</v>
      </c>
      <c r="G43" s="32">
        <f t="shared" si="11"/>
        <v>0</v>
      </c>
      <c r="H43" s="32">
        <f t="shared" si="11"/>
        <v>0</v>
      </c>
      <c r="I43" s="32">
        <f t="shared" si="11"/>
        <v>-739887</v>
      </c>
      <c r="J43" s="32">
        <f t="shared" si="11"/>
        <v>0</v>
      </c>
      <c r="K43" s="32">
        <f t="shared" si="11"/>
        <v>0</v>
      </c>
      <c r="L43" s="32">
        <f t="shared" si="11"/>
        <v>0</v>
      </c>
      <c r="M43" s="32">
        <f t="shared" si="11"/>
        <v>2</v>
      </c>
      <c r="N43" s="32">
        <f t="shared" si="10"/>
        <v>-669006</v>
      </c>
      <c r="O43" s="45">
        <f t="shared" si="2"/>
        <v>-121.30661831368994</v>
      </c>
      <c r="P43" s="10"/>
    </row>
    <row r="44" spans="1:16">
      <c r="A44" s="12"/>
      <c r="B44" s="25">
        <v>361.1</v>
      </c>
      <c r="C44" s="20" t="s">
        <v>57</v>
      </c>
      <c r="D44" s="46">
        <v>14546</v>
      </c>
      <c r="E44" s="46">
        <v>5341</v>
      </c>
      <c r="F44" s="46">
        <v>0</v>
      </c>
      <c r="G44" s="46">
        <v>0</v>
      </c>
      <c r="H44" s="46">
        <v>0</v>
      </c>
      <c r="I44" s="46">
        <v>10467</v>
      </c>
      <c r="J44" s="46">
        <v>0</v>
      </c>
      <c r="K44" s="46">
        <v>0</v>
      </c>
      <c r="L44" s="46">
        <v>0</v>
      </c>
      <c r="M44" s="46">
        <v>2</v>
      </c>
      <c r="N44" s="46">
        <f t="shared" si="10"/>
        <v>30356</v>
      </c>
      <c r="O44" s="47">
        <f t="shared" si="2"/>
        <v>5.5042611060743427</v>
      </c>
      <c r="P44" s="9"/>
    </row>
    <row r="45" spans="1:16">
      <c r="A45" s="12"/>
      <c r="B45" s="25">
        <v>362</v>
      </c>
      <c r="C45" s="20" t="s">
        <v>58</v>
      </c>
      <c r="D45" s="46">
        <v>12564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12564</v>
      </c>
      <c r="O45" s="47">
        <f t="shared" si="2"/>
        <v>2.2781504986400725</v>
      </c>
      <c r="P45" s="9"/>
    </row>
    <row r="46" spans="1:16">
      <c r="A46" s="12"/>
      <c r="B46" s="25">
        <v>364</v>
      </c>
      <c r="C46" s="20" t="s">
        <v>102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-750354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0"/>
        <v>-750354</v>
      </c>
      <c r="O46" s="47">
        <f t="shared" si="2"/>
        <v>-136.05693563009973</v>
      </c>
      <c r="P46" s="9"/>
    </row>
    <row r="47" spans="1:16">
      <c r="A47" s="12"/>
      <c r="B47" s="25">
        <v>369.3</v>
      </c>
      <c r="C47" s="20" t="s">
        <v>86</v>
      </c>
      <c r="D47" s="46">
        <v>5355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0"/>
        <v>5355</v>
      </c>
      <c r="O47" s="47">
        <f t="shared" si="2"/>
        <v>0.97098821396192203</v>
      </c>
      <c r="P47" s="9"/>
    </row>
    <row r="48" spans="1:16">
      <c r="A48" s="12"/>
      <c r="B48" s="25">
        <v>369.9</v>
      </c>
      <c r="C48" s="20" t="s">
        <v>59</v>
      </c>
      <c r="D48" s="46">
        <v>33073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0"/>
        <v>33073</v>
      </c>
      <c r="O48" s="47">
        <f t="shared" si="2"/>
        <v>5.9969174977334543</v>
      </c>
      <c r="P48" s="9"/>
    </row>
    <row r="49" spans="1:119" ht="15.75">
      <c r="A49" s="29" t="s">
        <v>45</v>
      </c>
      <c r="B49" s="30"/>
      <c r="C49" s="31"/>
      <c r="D49" s="32">
        <f t="shared" ref="D49:M49" si="12">SUM(D50:D50)</f>
        <v>0</v>
      </c>
      <c r="E49" s="32">
        <f t="shared" si="12"/>
        <v>0</v>
      </c>
      <c r="F49" s="32">
        <f t="shared" si="12"/>
        <v>0</v>
      </c>
      <c r="G49" s="32">
        <f t="shared" si="12"/>
        <v>0</v>
      </c>
      <c r="H49" s="32">
        <f t="shared" si="12"/>
        <v>0</v>
      </c>
      <c r="I49" s="32">
        <f t="shared" si="12"/>
        <v>4900</v>
      </c>
      <c r="J49" s="32">
        <f t="shared" si="12"/>
        <v>0</v>
      </c>
      <c r="K49" s="32">
        <f t="shared" si="12"/>
        <v>0</v>
      </c>
      <c r="L49" s="32">
        <f t="shared" si="12"/>
        <v>0</v>
      </c>
      <c r="M49" s="32">
        <f t="shared" si="12"/>
        <v>0</v>
      </c>
      <c r="N49" s="32">
        <f t="shared" si="10"/>
        <v>4900</v>
      </c>
      <c r="O49" s="45">
        <f t="shared" si="2"/>
        <v>0.88848594741613784</v>
      </c>
      <c r="P49" s="9"/>
    </row>
    <row r="50" spans="1:119" ht="15.75" thickBot="1">
      <c r="A50" s="12"/>
      <c r="B50" s="25">
        <v>381</v>
      </c>
      <c r="C50" s="20" t="s">
        <v>60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4900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0"/>
        <v>4900</v>
      </c>
      <c r="O50" s="47">
        <f t="shared" si="2"/>
        <v>0.88848594741613784</v>
      </c>
      <c r="P50" s="9"/>
    </row>
    <row r="51" spans="1:119" ht="16.5" thickBot="1">
      <c r="A51" s="14" t="s">
        <v>54</v>
      </c>
      <c r="B51" s="23"/>
      <c r="C51" s="22"/>
      <c r="D51" s="15">
        <f t="shared" ref="D51:M51" si="13">SUM(D5,D12,D22,D32,D41,D43,D49)</f>
        <v>3043875</v>
      </c>
      <c r="E51" s="15">
        <f t="shared" si="13"/>
        <v>518870</v>
      </c>
      <c r="F51" s="15">
        <f t="shared" si="13"/>
        <v>0</v>
      </c>
      <c r="G51" s="15">
        <f t="shared" si="13"/>
        <v>0</v>
      </c>
      <c r="H51" s="15">
        <f t="shared" si="13"/>
        <v>0</v>
      </c>
      <c r="I51" s="15">
        <f t="shared" si="13"/>
        <v>809115</v>
      </c>
      <c r="J51" s="15">
        <f t="shared" si="13"/>
        <v>0</v>
      </c>
      <c r="K51" s="15">
        <f t="shared" si="13"/>
        <v>0</v>
      </c>
      <c r="L51" s="15">
        <f t="shared" si="13"/>
        <v>0</v>
      </c>
      <c r="M51" s="15">
        <f t="shared" si="13"/>
        <v>2</v>
      </c>
      <c r="N51" s="15">
        <f t="shared" si="10"/>
        <v>4371862</v>
      </c>
      <c r="O51" s="38">
        <f t="shared" si="2"/>
        <v>792.72203082502267</v>
      </c>
      <c r="P51" s="6"/>
      <c r="Q51" s="2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</row>
    <row r="52" spans="1:119">
      <c r="A52" s="16"/>
      <c r="B52" s="18"/>
      <c r="C52" s="18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9"/>
    </row>
    <row r="53" spans="1:119">
      <c r="A53" s="40"/>
      <c r="B53" s="41"/>
      <c r="C53" s="41"/>
      <c r="D53" s="42"/>
      <c r="E53" s="42"/>
      <c r="F53" s="42"/>
      <c r="G53" s="42"/>
      <c r="H53" s="42"/>
      <c r="I53" s="42"/>
      <c r="J53" s="42"/>
      <c r="K53" s="42"/>
      <c r="L53" s="94" t="s">
        <v>126</v>
      </c>
      <c r="M53" s="94"/>
      <c r="N53" s="94"/>
      <c r="O53" s="43">
        <v>5515</v>
      </c>
    </row>
    <row r="54" spans="1:119">
      <c r="A54" s="95"/>
      <c r="B54" s="96"/>
      <c r="C54" s="96"/>
      <c r="D54" s="96"/>
      <c r="E54" s="96"/>
      <c r="F54" s="96"/>
      <c r="G54" s="96"/>
      <c r="H54" s="96"/>
      <c r="I54" s="96"/>
      <c r="J54" s="96"/>
      <c r="K54" s="96"/>
      <c r="L54" s="96"/>
      <c r="M54" s="96"/>
      <c r="N54" s="96"/>
      <c r="O54" s="97"/>
    </row>
    <row r="55" spans="1:119" ht="15.75" customHeight="1" thickBot="1">
      <c r="A55" s="98" t="s">
        <v>79</v>
      </c>
      <c r="B55" s="99"/>
      <c r="C55" s="99"/>
      <c r="D55" s="99"/>
      <c r="E55" s="99"/>
      <c r="F55" s="99"/>
      <c r="G55" s="99"/>
      <c r="H55" s="99"/>
      <c r="I55" s="99"/>
      <c r="J55" s="99"/>
      <c r="K55" s="99"/>
      <c r="L55" s="99"/>
      <c r="M55" s="99"/>
      <c r="N55" s="99"/>
      <c r="O55" s="100"/>
    </row>
  </sheetData>
  <mergeCells count="10">
    <mergeCell ref="L53:N53"/>
    <mergeCell ref="A54:O54"/>
    <mergeCell ref="A55:O5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C5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01" t="s">
        <v>68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3"/>
      <c r="P1" s="7"/>
      <c r="Q1"/>
    </row>
    <row r="2" spans="1:133" ht="24" thickBot="1">
      <c r="A2" s="104" t="s">
        <v>121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6"/>
      <c r="P2" s="7"/>
      <c r="Q2"/>
    </row>
    <row r="3" spans="1:133" ht="18" customHeight="1">
      <c r="A3" s="107" t="s">
        <v>61</v>
      </c>
      <c r="B3" s="108"/>
      <c r="C3" s="109"/>
      <c r="D3" s="113" t="s">
        <v>39</v>
      </c>
      <c r="E3" s="114"/>
      <c r="F3" s="114"/>
      <c r="G3" s="114"/>
      <c r="H3" s="115"/>
      <c r="I3" s="113" t="s">
        <v>40</v>
      </c>
      <c r="J3" s="115"/>
      <c r="K3" s="113" t="s">
        <v>42</v>
      </c>
      <c r="L3" s="115"/>
      <c r="M3" s="36"/>
      <c r="N3" s="37"/>
      <c r="O3" s="116" t="s">
        <v>66</v>
      </c>
      <c r="P3" s="11"/>
      <c r="Q3"/>
    </row>
    <row r="4" spans="1:133" ht="32.25" customHeight="1" thickBot="1">
      <c r="A4" s="110"/>
      <c r="B4" s="111"/>
      <c r="C4" s="112"/>
      <c r="D4" s="34" t="s">
        <v>4</v>
      </c>
      <c r="E4" s="34" t="s">
        <v>62</v>
      </c>
      <c r="F4" s="34" t="s">
        <v>63</v>
      </c>
      <c r="G4" s="34" t="s">
        <v>64</v>
      </c>
      <c r="H4" s="34" t="s">
        <v>5</v>
      </c>
      <c r="I4" s="34" t="s">
        <v>6</v>
      </c>
      <c r="J4" s="35" t="s">
        <v>65</v>
      </c>
      <c r="K4" s="35" t="s">
        <v>7</v>
      </c>
      <c r="L4" s="35" t="s">
        <v>8</v>
      </c>
      <c r="M4" s="35" t="s">
        <v>9</v>
      </c>
      <c r="N4" s="35" t="s">
        <v>41</v>
      </c>
      <c r="O4" s="117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1265823</v>
      </c>
      <c r="E5" s="27">
        <f t="shared" si="0"/>
        <v>470037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1735860</v>
      </c>
      <c r="O5" s="33">
        <f t="shared" ref="O5:O49" si="1">(N5/O$51)</f>
        <v>321.39603777078321</v>
      </c>
      <c r="P5" s="6"/>
    </row>
    <row r="6" spans="1:133">
      <c r="A6" s="12"/>
      <c r="B6" s="25">
        <v>311</v>
      </c>
      <c r="C6" s="20" t="s">
        <v>2</v>
      </c>
      <c r="D6" s="46">
        <v>905532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905532</v>
      </c>
      <c r="O6" s="47">
        <f t="shared" si="1"/>
        <v>167.66006295130532</v>
      </c>
      <c r="P6" s="9"/>
    </row>
    <row r="7" spans="1:133">
      <c r="A7" s="12"/>
      <c r="B7" s="25">
        <v>312.10000000000002</v>
      </c>
      <c r="C7" s="20" t="s">
        <v>81</v>
      </c>
      <c r="D7" s="46">
        <v>102865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102865</v>
      </c>
      <c r="O7" s="47">
        <f t="shared" si="1"/>
        <v>19.045547120903535</v>
      </c>
      <c r="P7" s="9"/>
    </row>
    <row r="8" spans="1:133">
      <c r="A8" s="12"/>
      <c r="B8" s="25">
        <v>312.60000000000002</v>
      </c>
      <c r="C8" s="20" t="s">
        <v>12</v>
      </c>
      <c r="D8" s="46">
        <v>0</v>
      </c>
      <c r="E8" s="46">
        <v>470037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470037</v>
      </c>
      <c r="O8" s="47">
        <f t="shared" si="1"/>
        <v>87.027772634697271</v>
      </c>
      <c r="P8" s="9"/>
    </row>
    <row r="9" spans="1:133">
      <c r="A9" s="12"/>
      <c r="B9" s="25">
        <v>314.10000000000002</v>
      </c>
      <c r="C9" s="20" t="s">
        <v>13</v>
      </c>
      <c r="D9" s="46">
        <v>148037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148037</v>
      </c>
      <c r="O9" s="47">
        <f t="shared" si="1"/>
        <v>27.409183484539899</v>
      </c>
      <c r="P9" s="9"/>
    </row>
    <row r="10" spans="1:133">
      <c r="A10" s="12"/>
      <c r="B10" s="25">
        <v>314.39999999999998</v>
      </c>
      <c r="C10" s="20" t="s">
        <v>14</v>
      </c>
      <c r="D10" s="46">
        <v>2866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2866</v>
      </c>
      <c r="O10" s="47">
        <f t="shared" si="1"/>
        <v>0.53064247361599703</v>
      </c>
      <c r="P10" s="9"/>
    </row>
    <row r="11" spans="1:133">
      <c r="A11" s="12"/>
      <c r="B11" s="25">
        <v>315</v>
      </c>
      <c r="C11" s="20" t="s">
        <v>92</v>
      </c>
      <c r="D11" s="46">
        <v>92048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92048</v>
      </c>
      <c r="O11" s="47">
        <f t="shared" si="1"/>
        <v>17.042769857433807</v>
      </c>
      <c r="P11" s="9"/>
    </row>
    <row r="12" spans="1:133">
      <c r="A12" s="12"/>
      <c r="B12" s="25">
        <v>316</v>
      </c>
      <c r="C12" s="20" t="s">
        <v>93</v>
      </c>
      <c r="D12" s="46">
        <v>14475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14475</v>
      </c>
      <c r="O12" s="47">
        <f t="shared" si="1"/>
        <v>2.6800592482873542</v>
      </c>
      <c r="P12" s="9"/>
    </row>
    <row r="13" spans="1:133" ht="15.75">
      <c r="A13" s="29" t="s">
        <v>17</v>
      </c>
      <c r="B13" s="30"/>
      <c r="C13" s="31"/>
      <c r="D13" s="32">
        <f t="shared" ref="D13:M13" si="3">SUM(D14:D19)</f>
        <v>453647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31" si="4">SUM(D13:M13)</f>
        <v>453647</v>
      </c>
      <c r="O13" s="45">
        <f t="shared" si="1"/>
        <v>83.993149416774671</v>
      </c>
      <c r="P13" s="10"/>
    </row>
    <row r="14" spans="1:133">
      <c r="A14" s="12"/>
      <c r="B14" s="25">
        <v>322</v>
      </c>
      <c r="C14" s="20" t="s">
        <v>0</v>
      </c>
      <c r="D14" s="46">
        <v>12679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12679</v>
      </c>
      <c r="O14" s="47">
        <f t="shared" si="1"/>
        <v>2.3475282355119425</v>
      </c>
      <c r="P14" s="9"/>
    </row>
    <row r="15" spans="1:133">
      <c r="A15" s="12"/>
      <c r="B15" s="25">
        <v>323.10000000000002</v>
      </c>
      <c r="C15" s="20" t="s">
        <v>18</v>
      </c>
      <c r="D15" s="46">
        <v>202020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202020</v>
      </c>
      <c r="O15" s="47">
        <f t="shared" si="1"/>
        <v>37.404184410294391</v>
      </c>
      <c r="P15" s="9"/>
    </row>
    <row r="16" spans="1:133">
      <c r="A16" s="12"/>
      <c r="B16" s="25">
        <v>323.39999999999998</v>
      </c>
      <c r="C16" s="20" t="s">
        <v>19</v>
      </c>
      <c r="D16" s="46">
        <v>3182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3182</v>
      </c>
      <c r="O16" s="47">
        <f t="shared" si="1"/>
        <v>0.58915015737826326</v>
      </c>
      <c r="P16" s="9"/>
    </row>
    <row r="17" spans="1:16">
      <c r="A17" s="12"/>
      <c r="B17" s="25">
        <v>323.7</v>
      </c>
      <c r="C17" s="20" t="s">
        <v>20</v>
      </c>
      <c r="D17" s="46">
        <v>15581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15581</v>
      </c>
      <c r="O17" s="47">
        <f t="shared" si="1"/>
        <v>2.8848361414552861</v>
      </c>
      <c r="P17" s="9"/>
    </row>
    <row r="18" spans="1:16">
      <c r="A18" s="12"/>
      <c r="B18" s="25">
        <v>325.2</v>
      </c>
      <c r="C18" s="20" t="s">
        <v>71</v>
      </c>
      <c r="D18" s="46">
        <v>214185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214185</v>
      </c>
      <c r="O18" s="47">
        <f t="shared" si="1"/>
        <v>39.65654508424366</v>
      </c>
      <c r="P18" s="9"/>
    </row>
    <row r="19" spans="1:16">
      <c r="A19" s="12"/>
      <c r="B19" s="25">
        <v>329</v>
      </c>
      <c r="C19" s="20" t="s">
        <v>25</v>
      </c>
      <c r="D19" s="46">
        <v>6000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6000</v>
      </c>
      <c r="O19" s="47">
        <f t="shared" si="1"/>
        <v>1.1109053878911312</v>
      </c>
      <c r="P19" s="9"/>
    </row>
    <row r="20" spans="1:16" ht="15.75">
      <c r="A20" s="29" t="s">
        <v>27</v>
      </c>
      <c r="B20" s="30"/>
      <c r="C20" s="31"/>
      <c r="D20" s="32">
        <f t="shared" ref="D20:M20" si="5">SUM(D21:D30)</f>
        <v>544840</v>
      </c>
      <c r="E20" s="32">
        <f t="shared" si="5"/>
        <v>0</v>
      </c>
      <c r="F20" s="32">
        <f t="shared" si="5"/>
        <v>0</v>
      </c>
      <c r="G20" s="32">
        <f t="shared" si="5"/>
        <v>0</v>
      </c>
      <c r="H20" s="32">
        <f t="shared" si="5"/>
        <v>0</v>
      </c>
      <c r="I20" s="32">
        <f t="shared" si="5"/>
        <v>369268</v>
      </c>
      <c r="J20" s="32">
        <f t="shared" si="5"/>
        <v>0</v>
      </c>
      <c r="K20" s="32">
        <f t="shared" si="5"/>
        <v>0</v>
      </c>
      <c r="L20" s="32">
        <f t="shared" si="5"/>
        <v>0</v>
      </c>
      <c r="M20" s="32">
        <f t="shared" si="5"/>
        <v>0</v>
      </c>
      <c r="N20" s="44">
        <f t="shared" si="4"/>
        <v>914108</v>
      </c>
      <c r="O20" s="45">
        <f t="shared" si="1"/>
        <v>169.2479170523977</v>
      </c>
      <c r="P20" s="10"/>
    </row>
    <row r="21" spans="1:16">
      <c r="A21" s="12"/>
      <c r="B21" s="25">
        <v>331.2</v>
      </c>
      <c r="C21" s="20" t="s">
        <v>26</v>
      </c>
      <c r="D21" s="46">
        <v>4695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4695</v>
      </c>
      <c r="O21" s="47">
        <f t="shared" si="1"/>
        <v>0.86928346602481021</v>
      </c>
      <c r="P21" s="9"/>
    </row>
    <row r="22" spans="1:16">
      <c r="A22" s="12"/>
      <c r="B22" s="25">
        <v>331.31</v>
      </c>
      <c r="C22" s="20" t="s">
        <v>122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369268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369268</v>
      </c>
      <c r="O22" s="47">
        <f t="shared" si="1"/>
        <v>68.370301795963712</v>
      </c>
      <c r="P22" s="9"/>
    </row>
    <row r="23" spans="1:16">
      <c r="A23" s="12"/>
      <c r="B23" s="25">
        <v>331.39</v>
      </c>
      <c r="C23" s="20" t="s">
        <v>30</v>
      </c>
      <c r="D23" s="46">
        <v>137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137</v>
      </c>
      <c r="O23" s="47">
        <f t="shared" si="1"/>
        <v>2.5365673023514165E-2</v>
      </c>
      <c r="P23" s="9"/>
    </row>
    <row r="24" spans="1:16">
      <c r="A24" s="12"/>
      <c r="B24" s="25">
        <v>334.1</v>
      </c>
      <c r="C24" s="20" t="s">
        <v>108</v>
      </c>
      <c r="D24" s="46">
        <v>15000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15000</v>
      </c>
      <c r="O24" s="47">
        <f t="shared" si="1"/>
        <v>2.7772634697278282</v>
      </c>
      <c r="P24" s="9"/>
    </row>
    <row r="25" spans="1:16">
      <c r="A25" s="12"/>
      <c r="B25" s="25">
        <v>335.12</v>
      </c>
      <c r="C25" s="20" t="s">
        <v>95</v>
      </c>
      <c r="D25" s="46">
        <v>501743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501743</v>
      </c>
      <c r="O25" s="47">
        <f t="shared" si="1"/>
        <v>92.898167006109986</v>
      </c>
      <c r="P25" s="9"/>
    </row>
    <row r="26" spans="1:16">
      <c r="A26" s="12"/>
      <c r="B26" s="25">
        <v>335.14</v>
      </c>
      <c r="C26" s="20" t="s">
        <v>96</v>
      </c>
      <c r="D26" s="46">
        <v>249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249</v>
      </c>
      <c r="O26" s="47">
        <f t="shared" si="1"/>
        <v>4.6102573597481947E-2</v>
      </c>
      <c r="P26" s="9"/>
    </row>
    <row r="27" spans="1:16">
      <c r="A27" s="12"/>
      <c r="B27" s="25">
        <v>335.15</v>
      </c>
      <c r="C27" s="20" t="s">
        <v>97</v>
      </c>
      <c r="D27" s="46">
        <v>1077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1077</v>
      </c>
      <c r="O27" s="47">
        <f t="shared" si="1"/>
        <v>0.19940751712645807</v>
      </c>
      <c r="P27" s="9"/>
    </row>
    <row r="28" spans="1:16">
      <c r="A28" s="12"/>
      <c r="B28" s="25">
        <v>335.21</v>
      </c>
      <c r="C28" s="20" t="s">
        <v>98</v>
      </c>
      <c r="D28" s="46">
        <v>450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450</v>
      </c>
      <c r="O28" s="47">
        <f t="shared" si="1"/>
        <v>8.3317904091834843E-2</v>
      </c>
      <c r="P28" s="9"/>
    </row>
    <row r="29" spans="1:16">
      <c r="A29" s="12"/>
      <c r="B29" s="25">
        <v>335.39</v>
      </c>
      <c r="C29" s="20" t="s">
        <v>82</v>
      </c>
      <c r="D29" s="46">
        <v>16403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16403</v>
      </c>
      <c r="O29" s="47">
        <f t="shared" si="1"/>
        <v>3.0370301795963712</v>
      </c>
      <c r="P29" s="9"/>
    </row>
    <row r="30" spans="1:16">
      <c r="A30" s="12"/>
      <c r="B30" s="25">
        <v>338</v>
      </c>
      <c r="C30" s="20" t="s">
        <v>38</v>
      </c>
      <c r="D30" s="46">
        <v>5086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5086</v>
      </c>
      <c r="O30" s="47">
        <f t="shared" si="1"/>
        <v>0.94167746713571565</v>
      </c>
      <c r="P30" s="9"/>
    </row>
    <row r="31" spans="1:16" ht="15.75">
      <c r="A31" s="29" t="s">
        <v>43</v>
      </c>
      <c r="B31" s="30"/>
      <c r="C31" s="31"/>
      <c r="D31" s="32">
        <f t="shared" ref="D31:M31" si="6">SUM(D32:D39)</f>
        <v>69817</v>
      </c>
      <c r="E31" s="32">
        <f t="shared" si="6"/>
        <v>0</v>
      </c>
      <c r="F31" s="32">
        <f t="shared" si="6"/>
        <v>0</v>
      </c>
      <c r="G31" s="32">
        <f t="shared" si="6"/>
        <v>0</v>
      </c>
      <c r="H31" s="32">
        <f t="shared" si="6"/>
        <v>0</v>
      </c>
      <c r="I31" s="32">
        <f t="shared" si="6"/>
        <v>1808572</v>
      </c>
      <c r="J31" s="32">
        <f t="shared" si="6"/>
        <v>0</v>
      </c>
      <c r="K31" s="32">
        <f t="shared" si="6"/>
        <v>0</v>
      </c>
      <c r="L31" s="32">
        <f t="shared" si="6"/>
        <v>0</v>
      </c>
      <c r="M31" s="32">
        <f t="shared" si="6"/>
        <v>0</v>
      </c>
      <c r="N31" s="32">
        <f t="shared" si="4"/>
        <v>1878389</v>
      </c>
      <c r="O31" s="45">
        <f t="shared" si="1"/>
        <v>347.78541010923902</v>
      </c>
      <c r="P31" s="10"/>
    </row>
    <row r="32" spans="1:16">
      <c r="A32" s="12"/>
      <c r="B32" s="25">
        <v>341.2</v>
      </c>
      <c r="C32" s="20" t="s">
        <v>99</v>
      </c>
      <c r="D32" s="46">
        <v>18477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ref="N32:N39" si="7">SUM(D32:M32)</f>
        <v>18477</v>
      </c>
      <c r="O32" s="47">
        <f t="shared" si="1"/>
        <v>3.4210331420107387</v>
      </c>
      <c r="P32" s="9"/>
    </row>
    <row r="33" spans="1:16">
      <c r="A33" s="12"/>
      <c r="B33" s="25">
        <v>341.3</v>
      </c>
      <c r="C33" s="20" t="s">
        <v>100</v>
      </c>
      <c r="D33" s="46">
        <v>2480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2480</v>
      </c>
      <c r="O33" s="47">
        <f t="shared" si="1"/>
        <v>0.45917422699500093</v>
      </c>
      <c r="P33" s="9"/>
    </row>
    <row r="34" spans="1:16">
      <c r="A34" s="12"/>
      <c r="B34" s="25">
        <v>342.2</v>
      </c>
      <c r="C34" s="20" t="s">
        <v>48</v>
      </c>
      <c r="D34" s="46">
        <v>43485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43485</v>
      </c>
      <c r="O34" s="47">
        <f t="shared" si="1"/>
        <v>8.0512867987409731</v>
      </c>
      <c r="P34" s="9"/>
    </row>
    <row r="35" spans="1:16">
      <c r="A35" s="12"/>
      <c r="B35" s="25">
        <v>343.3</v>
      </c>
      <c r="C35" s="20" t="s">
        <v>49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1218167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1218167</v>
      </c>
      <c r="O35" s="47">
        <f t="shared" si="1"/>
        <v>225.54471394186263</v>
      </c>
      <c r="P35" s="9"/>
    </row>
    <row r="36" spans="1:16">
      <c r="A36" s="12"/>
      <c r="B36" s="25">
        <v>343.4</v>
      </c>
      <c r="C36" s="20" t="s">
        <v>50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416460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416460</v>
      </c>
      <c r="O36" s="47">
        <f t="shared" si="1"/>
        <v>77.107942973523421</v>
      </c>
      <c r="P36" s="9"/>
    </row>
    <row r="37" spans="1:16">
      <c r="A37" s="12"/>
      <c r="B37" s="25">
        <v>343.8</v>
      </c>
      <c r="C37" s="20" t="s">
        <v>51</v>
      </c>
      <c r="D37" s="46">
        <v>2480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2480</v>
      </c>
      <c r="O37" s="47">
        <f t="shared" si="1"/>
        <v>0.45917422699500093</v>
      </c>
      <c r="P37" s="9"/>
    </row>
    <row r="38" spans="1:16">
      <c r="A38" s="12"/>
      <c r="B38" s="25">
        <v>343.9</v>
      </c>
      <c r="C38" s="20" t="s">
        <v>52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173945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173945</v>
      </c>
      <c r="O38" s="47">
        <f t="shared" si="1"/>
        <v>32.206072949453805</v>
      </c>
      <c r="P38" s="9"/>
    </row>
    <row r="39" spans="1:16">
      <c r="A39" s="12"/>
      <c r="B39" s="25">
        <v>347.2</v>
      </c>
      <c r="C39" s="20" t="s">
        <v>123</v>
      </c>
      <c r="D39" s="46">
        <v>2895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2895</v>
      </c>
      <c r="O39" s="47">
        <f t="shared" si="1"/>
        <v>0.53601184965747084</v>
      </c>
      <c r="P39" s="9"/>
    </row>
    <row r="40" spans="1:16" ht="15.75">
      <c r="A40" s="29" t="s">
        <v>44</v>
      </c>
      <c r="B40" s="30"/>
      <c r="C40" s="31"/>
      <c r="D40" s="32">
        <f t="shared" ref="D40:M40" si="8">SUM(D41:D41)</f>
        <v>8889</v>
      </c>
      <c r="E40" s="32">
        <f t="shared" si="8"/>
        <v>984</v>
      </c>
      <c r="F40" s="32">
        <f t="shared" si="8"/>
        <v>0</v>
      </c>
      <c r="G40" s="32">
        <f t="shared" si="8"/>
        <v>0</v>
      </c>
      <c r="H40" s="32">
        <f t="shared" si="8"/>
        <v>0</v>
      </c>
      <c r="I40" s="32">
        <f t="shared" si="8"/>
        <v>0</v>
      </c>
      <c r="J40" s="32">
        <f t="shared" si="8"/>
        <v>0</v>
      </c>
      <c r="K40" s="32">
        <f t="shared" si="8"/>
        <v>0</v>
      </c>
      <c r="L40" s="32">
        <f t="shared" si="8"/>
        <v>0</v>
      </c>
      <c r="M40" s="32">
        <f t="shared" si="8"/>
        <v>0</v>
      </c>
      <c r="N40" s="32">
        <f t="shared" ref="N40:N49" si="9">SUM(D40:M40)</f>
        <v>9873</v>
      </c>
      <c r="O40" s="45">
        <f t="shared" si="1"/>
        <v>1.8279948157748565</v>
      </c>
      <c r="P40" s="10"/>
    </row>
    <row r="41" spans="1:16">
      <c r="A41" s="13"/>
      <c r="B41" s="39">
        <v>351.5</v>
      </c>
      <c r="C41" s="21" t="s">
        <v>84</v>
      </c>
      <c r="D41" s="46">
        <v>8889</v>
      </c>
      <c r="E41" s="46">
        <v>984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9873</v>
      </c>
      <c r="O41" s="47">
        <f t="shared" si="1"/>
        <v>1.8279948157748565</v>
      </c>
      <c r="P41" s="9"/>
    </row>
    <row r="42" spans="1:16" ht="15.75">
      <c r="A42" s="29" t="s">
        <v>3</v>
      </c>
      <c r="B42" s="30"/>
      <c r="C42" s="31"/>
      <c r="D42" s="32">
        <f t="shared" ref="D42:M42" si="10">SUM(D43:D46)</f>
        <v>74168</v>
      </c>
      <c r="E42" s="32">
        <f t="shared" si="10"/>
        <v>4641</v>
      </c>
      <c r="F42" s="32">
        <f t="shared" si="10"/>
        <v>0</v>
      </c>
      <c r="G42" s="32">
        <f t="shared" si="10"/>
        <v>0</v>
      </c>
      <c r="H42" s="32">
        <f t="shared" si="10"/>
        <v>0</v>
      </c>
      <c r="I42" s="32">
        <f t="shared" si="10"/>
        <v>11767</v>
      </c>
      <c r="J42" s="32">
        <f t="shared" si="10"/>
        <v>0</v>
      </c>
      <c r="K42" s="32">
        <f t="shared" si="10"/>
        <v>0</v>
      </c>
      <c r="L42" s="32">
        <f t="shared" si="10"/>
        <v>0</v>
      </c>
      <c r="M42" s="32">
        <f t="shared" si="10"/>
        <v>110</v>
      </c>
      <c r="N42" s="32">
        <f t="shared" si="9"/>
        <v>90686</v>
      </c>
      <c r="O42" s="45">
        <f t="shared" si="1"/>
        <v>16.790594334382522</v>
      </c>
      <c r="P42" s="10"/>
    </row>
    <row r="43" spans="1:16">
      <c r="A43" s="12"/>
      <c r="B43" s="25">
        <v>361.1</v>
      </c>
      <c r="C43" s="20" t="s">
        <v>57</v>
      </c>
      <c r="D43" s="46">
        <v>10608</v>
      </c>
      <c r="E43" s="46">
        <v>4639</v>
      </c>
      <c r="F43" s="46">
        <v>0</v>
      </c>
      <c r="G43" s="46">
        <v>0</v>
      </c>
      <c r="H43" s="46">
        <v>0</v>
      </c>
      <c r="I43" s="46">
        <v>11767</v>
      </c>
      <c r="J43" s="46">
        <v>0</v>
      </c>
      <c r="K43" s="46">
        <v>0</v>
      </c>
      <c r="L43" s="46">
        <v>0</v>
      </c>
      <c r="M43" s="46">
        <v>110</v>
      </c>
      <c r="N43" s="46">
        <f t="shared" si="9"/>
        <v>27124</v>
      </c>
      <c r="O43" s="47">
        <f t="shared" si="1"/>
        <v>5.0220329568598405</v>
      </c>
      <c r="P43" s="9"/>
    </row>
    <row r="44" spans="1:16">
      <c r="A44" s="12"/>
      <c r="B44" s="25">
        <v>362</v>
      </c>
      <c r="C44" s="20" t="s">
        <v>58</v>
      </c>
      <c r="D44" s="46">
        <v>8045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8045</v>
      </c>
      <c r="O44" s="47">
        <f t="shared" si="1"/>
        <v>1.4895389742640253</v>
      </c>
      <c r="P44" s="9"/>
    </row>
    <row r="45" spans="1:16">
      <c r="A45" s="12"/>
      <c r="B45" s="25">
        <v>364</v>
      </c>
      <c r="C45" s="20" t="s">
        <v>102</v>
      </c>
      <c r="D45" s="46">
        <v>76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76</v>
      </c>
      <c r="O45" s="47">
        <f t="shared" si="1"/>
        <v>1.4071468246620996E-2</v>
      </c>
      <c r="P45" s="9"/>
    </row>
    <row r="46" spans="1:16">
      <c r="A46" s="12"/>
      <c r="B46" s="25">
        <v>369.9</v>
      </c>
      <c r="C46" s="20" t="s">
        <v>59</v>
      </c>
      <c r="D46" s="46">
        <v>55439</v>
      </c>
      <c r="E46" s="46">
        <v>2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55441</v>
      </c>
      <c r="O46" s="47">
        <f t="shared" si="1"/>
        <v>10.264950935012035</v>
      </c>
      <c r="P46" s="9"/>
    </row>
    <row r="47" spans="1:16" ht="15.75">
      <c r="A47" s="29" t="s">
        <v>45</v>
      </c>
      <c r="B47" s="30"/>
      <c r="C47" s="31"/>
      <c r="D47" s="32">
        <f t="shared" ref="D47:M47" si="11">SUM(D48:D48)</f>
        <v>333612</v>
      </c>
      <c r="E47" s="32">
        <f t="shared" si="11"/>
        <v>0</v>
      </c>
      <c r="F47" s="32">
        <f t="shared" si="11"/>
        <v>0</v>
      </c>
      <c r="G47" s="32">
        <f t="shared" si="11"/>
        <v>0</v>
      </c>
      <c r="H47" s="32">
        <f t="shared" si="11"/>
        <v>0</v>
      </c>
      <c r="I47" s="32">
        <f t="shared" si="11"/>
        <v>23028</v>
      </c>
      <c r="J47" s="32">
        <f t="shared" si="11"/>
        <v>0</v>
      </c>
      <c r="K47" s="32">
        <f t="shared" si="11"/>
        <v>0</v>
      </c>
      <c r="L47" s="32">
        <f t="shared" si="11"/>
        <v>0</v>
      </c>
      <c r="M47" s="32">
        <f t="shared" si="11"/>
        <v>0</v>
      </c>
      <c r="N47" s="32">
        <f t="shared" si="9"/>
        <v>356640</v>
      </c>
      <c r="O47" s="45">
        <f t="shared" si="1"/>
        <v>66.032216256248844</v>
      </c>
      <c r="P47" s="9"/>
    </row>
    <row r="48" spans="1:16" ht="15.75" thickBot="1">
      <c r="A48" s="12"/>
      <c r="B48" s="25">
        <v>381</v>
      </c>
      <c r="C48" s="20" t="s">
        <v>60</v>
      </c>
      <c r="D48" s="46">
        <v>333612</v>
      </c>
      <c r="E48" s="46">
        <v>0</v>
      </c>
      <c r="F48" s="46">
        <v>0</v>
      </c>
      <c r="G48" s="46">
        <v>0</v>
      </c>
      <c r="H48" s="46">
        <v>0</v>
      </c>
      <c r="I48" s="46">
        <v>23028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356640</v>
      </c>
      <c r="O48" s="47">
        <f t="shared" si="1"/>
        <v>66.032216256248844</v>
      </c>
      <c r="P48" s="9"/>
    </row>
    <row r="49" spans="1:119" ht="16.5" thickBot="1">
      <c r="A49" s="14" t="s">
        <v>54</v>
      </c>
      <c r="B49" s="23"/>
      <c r="C49" s="22"/>
      <c r="D49" s="15">
        <f t="shared" ref="D49:M49" si="12">SUM(D5,D13,D20,D31,D40,D42,D47)</f>
        <v>2750796</v>
      </c>
      <c r="E49" s="15">
        <f t="shared" si="12"/>
        <v>475662</v>
      </c>
      <c r="F49" s="15">
        <f t="shared" si="12"/>
        <v>0</v>
      </c>
      <c r="G49" s="15">
        <f t="shared" si="12"/>
        <v>0</v>
      </c>
      <c r="H49" s="15">
        <f t="shared" si="12"/>
        <v>0</v>
      </c>
      <c r="I49" s="15">
        <f t="shared" si="12"/>
        <v>2212635</v>
      </c>
      <c r="J49" s="15">
        <f t="shared" si="12"/>
        <v>0</v>
      </c>
      <c r="K49" s="15">
        <f t="shared" si="12"/>
        <v>0</v>
      </c>
      <c r="L49" s="15">
        <f t="shared" si="12"/>
        <v>0</v>
      </c>
      <c r="M49" s="15">
        <f t="shared" si="12"/>
        <v>110</v>
      </c>
      <c r="N49" s="15">
        <f t="shared" si="9"/>
        <v>5439203</v>
      </c>
      <c r="O49" s="38">
        <f t="shared" si="1"/>
        <v>1007.0733197556008</v>
      </c>
      <c r="P49" s="6"/>
      <c r="Q49" s="2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</row>
    <row r="50" spans="1:119">
      <c r="A50" s="16"/>
      <c r="B50" s="18"/>
      <c r="C50" s="18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9"/>
    </row>
    <row r="51" spans="1:119">
      <c r="A51" s="40"/>
      <c r="B51" s="41"/>
      <c r="C51" s="41"/>
      <c r="D51" s="42"/>
      <c r="E51" s="42"/>
      <c r="F51" s="42"/>
      <c r="G51" s="42"/>
      <c r="H51" s="42"/>
      <c r="I51" s="42"/>
      <c r="J51" s="42"/>
      <c r="K51" s="42"/>
      <c r="L51" s="94" t="s">
        <v>124</v>
      </c>
      <c r="M51" s="94"/>
      <c r="N51" s="94"/>
      <c r="O51" s="43">
        <v>5401</v>
      </c>
    </row>
    <row r="52" spans="1:119">
      <c r="A52" s="95"/>
      <c r="B52" s="96"/>
      <c r="C52" s="96"/>
      <c r="D52" s="96"/>
      <c r="E52" s="96"/>
      <c r="F52" s="96"/>
      <c r="G52" s="96"/>
      <c r="H52" s="96"/>
      <c r="I52" s="96"/>
      <c r="J52" s="96"/>
      <c r="K52" s="96"/>
      <c r="L52" s="96"/>
      <c r="M52" s="96"/>
      <c r="N52" s="96"/>
      <c r="O52" s="97"/>
    </row>
    <row r="53" spans="1:119" ht="15.75" customHeight="1" thickBot="1">
      <c r="A53" s="98" t="s">
        <v>79</v>
      </c>
      <c r="B53" s="99"/>
      <c r="C53" s="99"/>
      <c r="D53" s="99"/>
      <c r="E53" s="99"/>
      <c r="F53" s="99"/>
      <c r="G53" s="99"/>
      <c r="H53" s="99"/>
      <c r="I53" s="99"/>
      <c r="J53" s="99"/>
      <c r="K53" s="99"/>
      <c r="L53" s="99"/>
      <c r="M53" s="99"/>
      <c r="N53" s="99"/>
      <c r="O53" s="100"/>
    </row>
  </sheetData>
  <mergeCells count="10">
    <mergeCell ref="L51:N51"/>
    <mergeCell ref="A52:O52"/>
    <mergeCell ref="A53:O5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horizontalDpi="1200" verticalDpi="1200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32</vt:i4>
      </vt:variant>
    </vt:vector>
  </HeadingPairs>
  <TitlesOfParts>
    <vt:vector size="48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2024-12-30T14:41:56Z</cp:lastPrinted>
  <dcterms:created xsi:type="dcterms:W3CDTF">2000-08-31T21:26:31Z</dcterms:created>
  <dcterms:modified xsi:type="dcterms:W3CDTF">2024-12-30T14:54:29Z</dcterms:modified>
</cp:coreProperties>
</file>