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'2008'!$A$1:$O$48</definedName>
    <definedName name="_xlnm.Print_Area" localSheetId="14">'2009'!$A$1:$O$50</definedName>
    <definedName name="_xlnm.Print_Area" localSheetId="13">'2010'!$A$1:$O$61</definedName>
    <definedName name="_xlnm.Print_Area" localSheetId="12">'2011'!$A$1:$O$56</definedName>
    <definedName name="_xlnm.Print_Area" localSheetId="11">'2012'!$A$1:$O$54</definedName>
    <definedName name="_xlnm.Print_Area" localSheetId="10">'2013'!$A$1:$O$56</definedName>
    <definedName name="_xlnm.Print_Area" localSheetId="9">'2014'!$A$1:$O$58</definedName>
    <definedName name="_xlnm.Print_Area" localSheetId="8">'2015'!$A$1:$O$61</definedName>
    <definedName name="_xlnm.Print_Area" localSheetId="7">'2016'!$A$1:$O$64</definedName>
    <definedName name="_xlnm.Print_Area" localSheetId="6">'2017'!$A$1:$O$60</definedName>
    <definedName name="_xlnm.Print_Area" localSheetId="5">'2018'!$A$1:$O$62</definedName>
    <definedName name="_xlnm.Print_Area" localSheetId="4">'2019'!$A$1:$O$62</definedName>
    <definedName name="_xlnm.Print_Area" localSheetId="3">'2020'!$A$1:$O$67</definedName>
    <definedName name="_xlnm.Print_Area" localSheetId="2">'2021'!$A$1:$P$64</definedName>
    <definedName name="_xlnm.Print_Area" localSheetId="1">'2022'!$A$1:$P$63</definedName>
    <definedName name="_xlnm.Print_Area" localSheetId="0">'2023'!$A$1:$P$62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7" i="48" l="1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F58" i="48" l="1"/>
  <c r="G58" i="48"/>
  <c r="K58" i="48"/>
  <c r="E58" i="48"/>
  <c r="O25" i="48"/>
  <c r="P25" i="48" s="1"/>
  <c r="O55" i="48"/>
  <c r="P55" i="48" s="1"/>
  <c r="I58" i="48"/>
  <c r="O48" i="48"/>
  <c r="P48" i="48" s="1"/>
  <c r="J58" i="48"/>
  <c r="O30" i="48"/>
  <c r="P30" i="48" s="1"/>
  <c r="O43" i="48"/>
  <c r="P43" i="48" s="1"/>
  <c r="L58" i="48"/>
  <c r="M58" i="48"/>
  <c r="H58" i="48"/>
  <c r="N58" i="48"/>
  <c r="O16" i="48"/>
  <c r="P16" i="48" s="1"/>
  <c r="D58" i="48"/>
  <c r="O5" i="48"/>
  <c r="P5" i="48" s="1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8" i="48" l="1"/>
  <c r="P58" i="48" s="1"/>
  <c r="O44" i="47"/>
  <c r="P44" i="47" s="1"/>
  <c r="O55" i="47"/>
  <c r="P55" i="47" s="1"/>
  <c r="O48" i="47"/>
  <c r="P48" i="47" s="1"/>
  <c r="O32" i="47"/>
  <c r="P32" i="47" s="1"/>
  <c r="O24" i="47"/>
  <c r="P24" i="47" s="1"/>
  <c r="J59" i="47"/>
  <c r="N59" i="47"/>
  <c r="K59" i="47"/>
  <c r="L59" i="47"/>
  <c r="O15" i="47"/>
  <c r="P15" i="47" s="1"/>
  <c r="H59" i="47"/>
  <c r="I59" i="47"/>
  <c r="M59" i="47"/>
  <c r="D59" i="47"/>
  <c r="F59" i="47"/>
  <c r="G59" i="47"/>
  <c r="E59" i="47"/>
  <c r="O5" i="47"/>
  <c r="P5" i="47" s="1"/>
  <c r="O59" i="46"/>
  <c r="P59" i="46" s="1"/>
  <c r="O58" i="46"/>
  <c r="P58" i="46" s="1"/>
  <c r="N57" i="46"/>
  <c r="M57" i="46"/>
  <c r="L57" i="46"/>
  <c r="K57" i="46"/>
  <c r="J57" i="46"/>
  <c r="I57" i="46"/>
  <c r="H57" i="46"/>
  <c r="O57" i="46" s="1"/>
  <c r="P57" i="46" s="1"/>
  <c r="G57" i="46"/>
  <c r="F57" i="46"/>
  <c r="E57" i="46"/>
  <c r="D57" i="46"/>
  <c r="O56" i="46"/>
  <c r="P56" i="46"/>
  <c r="O55" i="46"/>
  <c r="P55" i="46"/>
  <c r="O54" i="46"/>
  <c r="P54" i="46"/>
  <c r="O53" i="46"/>
  <c r="P53" i="46"/>
  <c r="O52" i="46"/>
  <c r="P52" i="46" s="1"/>
  <c r="O51" i="46"/>
  <c r="P51" i="46" s="1"/>
  <c r="N50" i="46"/>
  <c r="M50" i="46"/>
  <c r="L50" i="46"/>
  <c r="K50" i="46"/>
  <c r="J50" i="46"/>
  <c r="I50" i="46"/>
  <c r="H50" i="46"/>
  <c r="G50" i="46"/>
  <c r="F50" i="46"/>
  <c r="O50" i="46" s="1"/>
  <c r="P50" i="46" s="1"/>
  <c r="E50" i="46"/>
  <c r="D50" i="46"/>
  <c r="O49" i="46"/>
  <c r="P49" i="46"/>
  <c r="O48" i="46"/>
  <c r="P48" i="46"/>
  <c r="O47" i="46"/>
  <c r="P47" i="46" s="1"/>
  <c r="O46" i="46"/>
  <c r="P46" i="46"/>
  <c r="N45" i="46"/>
  <c r="M45" i="46"/>
  <c r="L45" i="46"/>
  <c r="K45" i="46"/>
  <c r="J45" i="46"/>
  <c r="I45" i="46"/>
  <c r="H45" i="46"/>
  <c r="G45" i="46"/>
  <c r="F45" i="46"/>
  <c r="E45" i="46"/>
  <c r="D45" i="46"/>
  <c r="O44" i="46"/>
  <c r="P44" i="46"/>
  <c r="O43" i="46"/>
  <c r="P43" i="46" s="1"/>
  <c r="O42" i="46"/>
  <c r="P42" i="46" s="1"/>
  <c r="O41" i="46"/>
  <c r="P41" i="46" s="1"/>
  <c r="O40" i="46"/>
  <c r="P40" i="46"/>
  <c r="O39" i="46"/>
  <c r="P39" i="46"/>
  <c r="O38" i="46"/>
  <c r="P38" i="46"/>
  <c r="O37" i="46"/>
  <c r="P37" i="46" s="1"/>
  <c r="O36" i="46"/>
  <c r="P36" i="46" s="1"/>
  <c r="N35" i="46"/>
  <c r="M35" i="46"/>
  <c r="L35" i="46"/>
  <c r="K35" i="46"/>
  <c r="O35" i="46" s="1"/>
  <c r="P35" i="46" s="1"/>
  <c r="J35" i="46"/>
  <c r="I35" i="46"/>
  <c r="H35" i="46"/>
  <c r="G35" i="46"/>
  <c r="F35" i="46"/>
  <c r="E35" i="46"/>
  <c r="D35" i="46"/>
  <c r="O34" i="46"/>
  <c r="P34" i="46"/>
  <c r="O33" i="46"/>
  <c r="P33" i="46"/>
  <c r="O32" i="46"/>
  <c r="P32" i="46" s="1"/>
  <c r="O31" i="46"/>
  <c r="P31" i="46"/>
  <c r="O30" i="46"/>
  <c r="P30" i="46" s="1"/>
  <c r="O29" i="46"/>
  <c r="P29" i="46"/>
  <c r="O28" i="46"/>
  <c r="P28" i="46" s="1"/>
  <c r="O27" i="46"/>
  <c r="P27" i="46"/>
  <c r="O26" i="46"/>
  <c r="P26" i="46" s="1"/>
  <c r="N25" i="46"/>
  <c r="M25" i="46"/>
  <c r="L25" i="46"/>
  <c r="K25" i="46"/>
  <c r="K60" i="46" s="1"/>
  <c r="J25" i="46"/>
  <c r="I25" i="46"/>
  <c r="H25" i="46"/>
  <c r="G25" i="46"/>
  <c r="F25" i="46"/>
  <c r="E25" i="46"/>
  <c r="D25" i="46"/>
  <c r="O24" i="46"/>
  <c r="P24" i="46"/>
  <c r="O23" i="46"/>
  <c r="P23" i="46"/>
  <c r="O22" i="46"/>
  <c r="P22" i="46" s="1"/>
  <c r="O21" i="46"/>
  <c r="P21" i="46" s="1"/>
  <c r="O20" i="46"/>
  <c r="P20" i="46"/>
  <c r="O19" i="46"/>
  <c r="P19" i="46"/>
  <c r="O18" i="46"/>
  <c r="P18" i="46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5" i="46" s="1"/>
  <c r="P15" i="46" s="1"/>
  <c r="O14" i="46"/>
  <c r="P14" i="46" s="1"/>
  <c r="O13" i="46"/>
  <c r="P13" i="46" s="1"/>
  <c r="O12" i="46"/>
  <c r="P12" i="46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J60" i="46" s="1"/>
  <c r="I5" i="46"/>
  <c r="H5" i="46"/>
  <c r="G5" i="46"/>
  <c r="F5" i="46"/>
  <c r="E5" i="46"/>
  <c r="D5" i="46"/>
  <c r="N62" i="45"/>
  <c r="O62" i="45"/>
  <c r="N61" i="45"/>
  <c r="O61" i="45"/>
  <c r="N60" i="45"/>
  <c r="O60" i="45"/>
  <c r="M59" i="45"/>
  <c r="N59" i="45" s="1"/>
  <c r="O59" i="45" s="1"/>
  <c r="L59" i="45"/>
  <c r="K59" i="45"/>
  <c r="J59" i="45"/>
  <c r="I59" i="45"/>
  <c r="H59" i="45"/>
  <c r="G59" i="45"/>
  <c r="F59" i="45"/>
  <c r="E59" i="45"/>
  <c r="D59" i="45"/>
  <c r="N58" i="45"/>
  <c r="O58" i="45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/>
  <c r="M51" i="45"/>
  <c r="N51" i="45" s="1"/>
  <c r="O51" i="45" s="1"/>
  <c r="L51" i="45"/>
  <c r="K51" i="45"/>
  <c r="J51" i="45"/>
  <c r="I51" i="45"/>
  <c r="H51" i="45"/>
  <c r="G51" i="45"/>
  <c r="F51" i="45"/>
  <c r="E51" i="45"/>
  <c r="D51" i="45"/>
  <c r="N50" i="45"/>
  <c r="O50" i="45"/>
  <c r="N49" i="45"/>
  <c r="O49" i="45" s="1"/>
  <c r="N48" i="45"/>
  <c r="O48" i="45" s="1"/>
  <c r="N47" i="45"/>
  <c r="O47" i="45" s="1"/>
  <c r="M46" i="45"/>
  <c r="L46" i="45"/>
  <c r="K46" i="45"/>
  <c r="J46" i="45"/>
  <c r="I46" i="45"/>
  <c r="H46" i="45"/>
  <c r="G46" i="45"/>
  <c r="G63" i="45" s="1"/>
  <c r="F46" i="45"/>
  <c r="E46" i="45"/>
  <c r="D46" i="45"/>
  <c r="N45" i="45"/>
  <c r="O45" i="45" s="1"/>
  <c r="N44" i="45"/>
  <c r="O44" i="45"/>
  <c r="N43" i="45"/>
  <c r="O43" i="45"/>
  <c r="N42" i="45"/>
  <c r="O42" i="45"/>
  <c r="N41" i="45"/>
  <c r="O41" i="45" s="1"/>
  <c r="N40" i="45"/>
  <c r="O40" i="45" s="1"/>
  <c r="N39" i="45"/>
  <c r="O39" i="45" s="1"/>
  <c r="N38" i="45"/>
  <c r="O38" i="45"/>
  <c r="N37" i="45"/>
  <c r="O37" i="45"/>
  <c r="N36" i="45"/>
  <c r="O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F63" i="45" s="1"/>
  <c r="E33" i="45"/>
  <c r="D33" i="45"/>
  <c r="N32" i="45"/>
  <c r="O32" i="45" s="1"/>
  <c r="N31" i="45"/>
  <c r="O31" i="45" s="1"/>
  <c r="N30" i="45"/>
  <c r="O30" i="45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/>
  <c r="M23" i="45"/>
  <c r="L23" i="45"/>
  <c r="K23" i="45"/>
  <c r="J23" i="45"/>
  <c r="I23" i="45"/>
  <c r="I63" i="45" s="1"/>
  <c r="H23" i="45"/>
  <c r="G23" i="45"/>
  <c r="F23" i="45"/>
  <c r="E23" i="45"/>
  <c r="D23" i="45"/>
  <c r="N22" i="45"/>
  <c r="O22" i="45"/>
  <c r="N21" i="45"/>
  <c r="O21" i="45" s="1"/>
  <c r="N20" i="45"/>
  <c r="O20" i="45"/>
  <c r="N19" i="45"/>
  <c r="O19" i="45" s="1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/>
  <c r="M5" i="45"/>
  <c r="M63" i="45" s="1"/>
  <c r="L5" i="45"/>
  <c r="K5" i="45"/>
  <c r="J5" i="45"/>
  <c r="I5" i="45"/>
  <c r="H5" i="45"/>
  <c r="G5" i="45"/>
  <c r="F5" i="45"/>
  <c r="E5" i="45"/>
  <c r="D5" i="45"/>
  <c r="N57" i="44"/>
  <c r="O57" i="44"/>
  <c r="M56" i="44"/>
  <c r="L56" i="44"/>
  <c r="K56" i="44"/>
  <c r="J56" i="44"/>
  <c r="I56" i="44"/>
  <c r="H56" i="44"/>
  <c r="G56" i="44"/>
  <c r="F56" i="44"/>
  <c r="E56" i="44"/>
  <c r="D56" i="44"/>
  <c r="N55" i="44"/>
  <c r="O55" i="44"/>
  <c r="N54" i="44"/>
  <c r="O54" i="44" s="1"/>
  <c r="N53" i="44"/>
  <c r="O53" i="44" s="1"/>
  <c r="N52" i="44"/>
  <c r="O52" i="44" s="1"/>
  <c r="N51" i="44"/>
  <c r="O51" i="44"/>
  <c r="N50" i="44"/>
  <c r="O50" i="44" s="1"/>
  <c r="N49" i="44"/>
  <c r="O49" i="44"/>
  <c r="M48" i="44"/>
  <c r="L48" i="44"/>
  <c r="K48" i="44"/>
  <c r="J48" i="44"/>
  <c r="I48" i="44"/>
  <c r="H48" i="44"/>
  <c r="G48" i="44"/>
  <c r="F48" i="44"/>
  <c r="N48" i="44" s="1"/>
  <c r="O48" i="44" s="1"/>
  <c r="E48" i="44"/>
  <c r="D48" i="44"/>
  <c r="N47" i="44"/>
  <c r="O47" i="44"/>
  <c r="N46" i="44"/>
  <c r="O46" i="44" s="1"/>
  <c r="N45" i="44"/>
  <c r="O45" i="44" s="1"/>
  <c r="N44" i="44"/>
  <c r="O44" i="44" s="1"/>
  <c r="M43" i="44"/>
  <c r="L43" i="44"/>
  <c r="L58" i="44" s="1"/>
  <c r="K43" i="44"/>
  <c r="J43" i="44"/>
  <c r="I43" i="44"/>
  <c r="H43" i="44"/>
  <c r="G43" i="44"/>
  <c r="F43" i="44"/>
  <c r="E43" i="44"/>
  <c r="D43" i="44"/>
  <c r="N42" i="44"/>
  <c r="O42" i="44" s="1"/>
  <c r="N41" i="44"/>
  <c r="O41" i="44"/>
  <c r="N40" i="44"/>
  <c r="O40" i="44" s="1"/>
  <c r="N39" i="44"/>
  <c r="O39" i="44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/>
  <c r="M28" i="44"/>
  <c r="L28" i="44"/>
  <c r="K28" i="44"/>
  <c r="J28" i="44"/>
  <c r="I28" i="44"/>
  <c r="N28" i="44" s="1"/>
  <c r="O28" i="44" s="1"/>
  <c r="H28" i="44"/>
  <c r="G28" i="44"/>
  <c r="F28" i="44"/>
  <c r="E28" i="44"/>
  <c r="D28" i="44"/>
  <c r="N27" i="44"/>
  <c r="O27" i="44"/>
  <c r="N26" i="44"/>
  <c r="O26" i="44" s="1"/>
  <c r="N25" i="44"/>
  <c r="O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N21" i="44" s="1"/>
  <c r="O21" i="44" s="1"/>
  <c r="G21" i="44"/>
  <c r="F21" i="44"/>
  <c r="E21" i="44"/>
  <c r="D21" i="44"/>
  <c r="N20" i="44"/>
  <c r="O20" i="44" s="1"/>
  <c r="N19" i="44"/>
  <c r="O19" i="44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 s="1"/>
  <c r="N13" i="44"/>
  <c r="O13" i="44" s="1"/>
  <c r="N12" i="44"/>
  <c r="O12" i="44" s="1"/>
  <c r="N11" i="44"/>
  <c r="O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58" i="44" s="1"/>
  <c r="F5" i="44"/>
  <c r="E5" i="44"/>
  <c r="D5" i="44"/>
  <c r="N57" i="43"/>
  <c r="O57" i="43" s="1"/>
  <c r="M56" i="43"/>
  <c r="L56" i="43"/>
  <c r="N56" i="43" s="1"/>
  <c r="O56" i="43" s="1"/>
  <c r="K56" i="43"/>
  <c r="J56" i="43"/>
  <c r="I56" i="43"/>
  <c r="H56" i="43"/>
  <c r="G56" i="43"/>
  <c r="F56" i="43"/>
  <c r="E56" i="43"/>
  <c r="D56" i="43"/>
  <c r="N55" i="43"/>
  <c r="O55" i="43" s="1"/>
  <c r="N54" i="43"/>
  <c r="O54" i="43"/>
  <c r="N53" i="43"/>
  <c r="O53" i="43" s="1"/>
  <c r="N52" i="43"/>
  <c r="O52" i="43"/>
  <c r="N51" i="43"/>
  <c r="O51" i="43" s="1"/>
  <c r="N50" i="43"/>
  <c r="O50" i="43" s="1"/>
  <c r="N49" i="43"/>
  <c r="O49" i="43" s="1"/>
  <c r="M48" i="43"/>
  <c r="L48" i="43"/>
  <c r="K48" i="43"/>
  <c r="J48" i="43"/>
  <c r="I48" i="43"/>
  <c r="H48" i="43"/>
  <c r="H58" i="43" s="1"/>
  <c r="G48" i="43"/>
  <c r="F48" i="43"/>
  <c r="E48" i="43"/>
  <c r="D48" i="43"/>
  <c r="N47" i="43"/>
  <c r="O47" i="43" s="1"/>
  <c r="N46" i="43"/>
  <c r="O46" i="43"/>
  <c r="N45" i="43"/>
  <c r="O45" i="43" s="1"/>
  <c r="N44" i="43"/>
  <c r="O44" i="43"/>
  <c r="M43" i="43"/>
  <c r="N43" i="43" s="1"/>
  <c r="O43" i="43" s="1"/>
  <c r="L43" i="43"/>
  <c r="K43" i="43"/>
  <c r="J43" i="43"/>
  <c r="I43" i="43"/>
  <c r="H43" i="43"/>
  <c r="G43" i="43"/>
  <c r="F43" i="43"/>
  <c r="E43" i="43"/>
  <c r="D43" i="43"/>
  <c r="N42" i="43"/>
  <c r="O42" i="43"/>
  <c r="N41" i="43"/>
  <c r="O41" i="43" s="1"/>
  <c r="N40" i="43"/>
  <c r="O40" i="43" s="1"/>
  <c r="N39" i="43"/>
  <c r="O39" i="43" s="1"/>
  <c r="N38" i="43"/>
  <c r="O38" i="43"/>
  <c r="N37" i="43"/>
  <c r="O37" i="43" s="1"/>
  <c r="N36" i="43"/>
  <c r="O36" i="43"/>
  <c r="N35" i="43"/>
  <c r="O35" i="43" s="1"/>
  <c r="N34" i="43"/>
  <c r="O34" i="43" s="1"/>
  <c r="N33" i="43"/>
  <c r="O33" i="43" s="1"/>
  <c r="N32" i="43"/>
  <c r="O32" i="43"/>
  <c r="M31" i="43"/>
  <c r="L31" i="43"/>
  <c r="K31" i="43"/>
  <c r="J31" i="43"/>
  <c r="I31" i="43"/>
  <c r="N31" i="43" s="1"/>
  <c r="O31" i="43" s="1"/>
  <c r="H31" i="43"/>
  <c r="G31" i="43"/>
  <c r="F31" i="43"/>
  <c r="E31" i="43"/>
  <c r="D31" i="43"/>
  <c r="N30" i="43"/>
  <c r="O30" i="43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N20" i="43"/>
  <c r="O20" i="43"/>
  <c r="N19" i="43"/>
  <c r="O19" i="43" s="1"/>
  <c r="N18" i="43"/>
  <c r="O18" i="43" s="1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55" i="42"/>
  <c r="O55" i="42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2" i="42"/>
  <c r="O52" i="42" s="1"/>
  <c r="N51" i="42"/>
  <c r="O51" i="42" s="1"/>
  <c r="N50" i="42"/>
  <c r="O50" i="42" s="1"/>
  <c r="N49" i="42"/>
  <c r="O49" i="42"/>
  <c r="N48" i="42"/>
  <c r="O48" i="42" s="1"/>
  <c r="N47" i="42"/>
  <c r="O47" i="42"/>
  <c r="N46" i="42"/>
  <c r="O46" i="42" s="1"/>
  <c r="M45" i="42"/>
  <c r="L45" i="42"/>
  <c r="K45" i="42"/>
  <c r="J45" i="42"/>
  <c r="I45" i="42"/>
  <c r="H45" i="42"/>
  <c r="H56" i="42" s="1"/>
  <c r="G45" i="42"/>
  <c r="F45" i="42"/>
  <c r="E45" i="42"/>
  <c r="D45" i="42"/>
  <c r="N44" i="42"/>
  <c r="O44" i="42" s="1"/>
  <c r="N43" i="42"/>
  <c r="O43" i="42" s="1"/>
  <c r="N42" i="42"/>
  <c r="O42" i="42" s="1"/>
  <c r="N41" i="42"/>
  <c r="O41" i="42"/>
  <c r="M40" i="42"/>
  <c r="L40" i="42"/>
  <c r="K40" i="42"/>
  <c r="J40" i="42"/>
  <c r="N40" i="42" s="1"/>
  <c r="O40" i="42" s="1"/>
  <c r="I40" i="42"/>
  <c r="H40" i="42"/>
  <c r="G40" i="42"/>
  <c r="F40" i="42"/>
  <c r="E40" i="42"/>
  <c r="D40" i="42"/>
  <c r="N39" i="42"/>
  <c r="O39" i="42"/>
  <c r="N38" i="42"/>
  <c r="O38" i="42" s="1"/>
  <c r="N37" i="42"/>
  <c r="O37" i="42"/>
  <c r="N36" i="42"/>
  <c r="O36" i="42" s="1"/>
  <c r="N35" i="42"/>
  <c r="O35" i="42" s="1"/>
  <c r="N34" i="42"/>
  <c r="O34" i="42" s="1"/>
  <c r="N33" i="42"/>
  <c r="O33" i="42"/>
  <c r="N32" i="42"/>
  <c r="O32" i="42" s="1"/>
  <c r="N31" i="42"/>
  <c r="O31" i="42"/>
  <c r="N30" i="42"/>
  <c r="O30" i="42" s="1"/>
  <c r="N29" i="42"/>
  <c r="O29" i="42" s="1"/>
  <c r="N28" i="42"/>
  <c r="O28" i="42" s="1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N23" i="42"/>
  <c r="O23" i="42"/>
  <c r="N22" i="42"/>
  <c r="O22" i="42" s="1"/>
  <c r="N21" i="42"/>
  <c r="O21" i="42" s="1"/>
  <c r="M20" i="42"/>
  <c r="L20" i="42"/>
  <c r="K20" i="42"/>
  <c r="J20" i="42"/>
  <c r="N20" i="42" s="1"/>
  <c r="O20" i="42" s="1"/>
  <c r="I20" i="42"/>
  <c r="H20" i="42"/>
  <c r="G20" i="42"/>
  <c r="F20" i="42"/>
  <c r="E20" i="42"/>
  <c r="D20" i="42"/>
  <c r="N19" i="42"/>
  <c r="O19" i="42" s="1"/>
  <c r="N18" i="42"/>
  <c r="O18" i="42" s="1"/>
  <c r="N17" i="42"/>
  <c r="O17" i="42"/>
  <c r="N16" i="42"/>
  <c r="O16" i="42" s="1"/>
  <c r="N15" i="42"/>
  <c r="O15" i="42"/>
  <c r="M14" i="42"/>
  <c r="M56" i="42" s="1"/>
  <c r="L14" i="42"/>
  <c r="K14" i="42"/>
  <c r="J14" i="42"/>
  <c r="I14" i="42"/>
  <c r="H14" i="42"/>
  <c r="G14" i="42"/>
  <c r="F14" i="42"/>
  <c r="F56" i="42" s="1"/>
  <c r="E14" i="42"/>
  <c r="D14" i="42"/>
  <c r="N13" i="42"/>
  <c r="O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D56" i="42" s="1"/>
  <c r="N59" i="41"/>
  <c r="O59" i="41" s="1"/>
  <c r="N58" i="41"/>
  <c r="O58" i="41" s="1"/>
  <c r="N57" i="41"/>
  <c r="O57" i="41" s="1"/>
  <c r="M56" i="41"/>
  <c r="L56" i="41"/>
  <c r="K56" i="41"/>
  <c r="J56" i="41"/>
  <c r="I56" i="41"/>
  <c r="H56" i="41"/>
  <c r="G56" i="41"/>
  <c r="F56" i="41"/>
  <c r="E56" i="41"/>
  <c r="D56" i="41"/>
  <c r="N55" i="41"/>
  <c r="O55" i="41" s="1"/>
  <c r="N54" i="41"/>
  <c r="O54" i="4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/>
  <c r="N47" i="41"/>
  <c r="O47" i="41" s="1"/>
  <c r="M46" i="41"/>
  <c r="L46" i="41"/>
  <c r="K46" i="41"/>
  <c r="K60" i="41" s="1"/>
  <c r="J46" i="41"/>
  <c r="I46" i="41"/>
  <c r="H46" i="41"/>
  <c r="G46" i="41"/>
  <c r="F46" i="41"/>
  <c r="E46" i="41"/>
  <c r="D46" i="41"/>
  <c r="N45" i="41"/>
  <c r="O45" i="41" s="1"/>
  <c r="N44" i="41"/>
  <c r="O44" i="4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N41" i="41" s="1"/>
  <c r="O41" i="41" s="1"/>
  <c r="D41" i="41"/>
  <c r="N40" i="41"/>
  <c r="O40" i="41" s="1"/>
  <c r="N39" i="41"/>
  <c r="O39" i="41" s="1"/>
  <c r="N38" i="41"/>
  <c r="O38" i="4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N27" i="41" s="1"/>
  <c r="O27" i="41" s="1"/>
  <c r="D27" i="41"/>
  <c r="N26" i="41"/>
  <c r="O26" i="41" s="1"/>
  <c r="N25" i="41"/>
  <c r="O25" i="41" s="1"/>
  <c r="N24" i="41"/>
  <c r="O24" i="41"/>
  <c r="N23" i="41"/>
  <c r="O23" i="41" s="1"/>
  <c r="N22" i="41"/>
  <c r="O22" i="41"/>
  <c r="N21" i="41"/>
  <c r="O21" i="41" s="1"/>
  <c r="M20" i="41"/>
  <c r="L20" i="41"/>
  <c r="K20" i="41"/>
  <c r="J20" i="41"/>
  <c r="I20" i="41"/>
  <c r="H20" i="41"/>
  <c r="N20" i="41" s="1"/>
  <c r="O20" i="41" s="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/>
  <c r="N15" i="41"/>
  <c r="O15" i="41" s="1"/>
  <c r="M14" i="41"/>
  <c r="L14" i="41"/>
  <c r="N14" i="41" s="1"/>
  <c r="O14" i="41" s="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/>
  <c r="M5" i="41"/>
  <c r="M60" i="41" s="1"/>
  <c r="L5" i="41"/>
  <c r="K5" i="41"/>
  <c r="J5" i="41"/>
  <c r="I5" i="41"/>
  <c r="H5" i="41"/>
  <c r="G5" i="41"/>
  <c r="F5" i="41"/>
  <c r="E5" i="41"/>
  <c r="D5" i="41"/>
  <c r="N56" i="40"/>
  <c r="O56" i="40"/>
  <c r="N55" i="40"/>
  <c r="O55" i="40" s="1"/>
  <c r="M54" i="40"/>
  <c r="L54" i="40"/>
  <c r="K54" i="40"/>
  <c r="J54" i="40"/>
  <c r="I54" i="40"/>
  <c r="H54" i="40"/>
  <c r="G54" i="40"/>
  <c r="F54" i="40"/>
  <c r="E54" i="40"/>
  <c r="D54" i="40"/>
  <c r="N54" i="40" s="1"/>
  <c r="O54" i="40" s="1"/>
  <c r="N53" i="40"/>
  <c r="O53" i="40" s="1"/>
  <c r="N52" i="40"/>
  <c r="O52" i="40" s="1"/>
  <c r="N51" i="40"/>
  <c r="O51" i="40" s="1"/>
  <c r="N50" i="40"/>
  <c r="O50" i="40"/>
  <c r="N49" i="40"/>
  <c r="O49" i="40" s="1"/>
  <c r="N48" i="40"/>
  <c r="O48" i="40"/>
  <c r="N47" i="40"/>
  <c r="O47" i="40" s="1"/>
  <c r="N46" i="40"/>
  <c r="O46" i="40" s="1"/>
  <c r="N45" i="40"/>
  <c r="O45" i="40" s="1"/>
  <c r="M44" i="40"/>
  <c r="L44" i="40"/>
  <c r="K44" i="40"/>
  <c r="J44" i="40"/>
  <c r="I44" i="40"/>
  <c r="H44" i="40"/>
  <c r="G44" i="40"/>
  <c r="N44" i="40" s="1"/>
  <c r="O44" i="40" s="1"/>
  <c r="F44" i="40"/>
  <c r="E44" i="40"/>
  <c r="D44" i="40"/>
  <c r="N43" i="40"/>
  <c r="O43" i="40" s="1"/>
  <c r="N42" i="40"/>
  <c r="O42" i="40"/>
  <c r="N41" i="40"/>
  <c r="O41" i="40" s="1"/>
  <c r="N40" i="40"/>
  <c r="O40" i="40"/>
  <c r="M39" i="40"/>
  <c r="L39" i="40"/>
  <c r="K39" i="40"/>
  <c r="J39" i="40"/>
  <c r="I39" i="40"/>
  <c r="H39" i="40"/>
  <c r="G39" i="40"/>
  <c r="F39" i="40"/>
  <c r="N39" i="40" s="1"/>
  <c r="O39" i="40" s="1"/>
  <c r="E39" i="40"/>
  <c r="D39" i="40"/>
  <c r="N38" i="40"/>
  <c r="O38" i="40"/>
  <c r="N37" i="40"/>
  <c r="O37" i="40" s="1"/>
  <c r="N36" i="40"/>
  <c r="O36" i="40" s="1"/>
  <c r="N35" i="40"/>
  <c r="O35" i="40" s="1"/>
  <c r="N34" i="40"/>
  <c r="O34" i="40"/>
  <c r="N33" i="40"/>
  <c r="O33" i="40" s="1"/>
  <c r="N32" i="40"/>
  <c r="O32" i="40"/>
  <c r="N31" i="40"/>
  <c r="O31" i="40" s="1"/>
  <c r="N30" i="40"/>
  <c r="O30" i="40" s="1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 s="1"/>
  <c r="N24" i="40"/>
  <c r="O24" i="40"/>
  <c r="N23" i="40"/>
  <c r="O23" i="40" s="1"/>
  <c r="N22" i="40"/>
  <c r="O22" i="40" s="1"/>
  <c r="N21" i="40"/>
  <c r="O21" i="40" s="1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D57" i="40" s="1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3" i="39"/>
  <c r="O53" i="39" s="1"/>
  <c r="N52" i="39"/>
  <c r="O52" i="39" s="1"/>
  <c r="M51" i="39"/>
  <c r="L51" i="39"/>
  <c r="K51" i="39"/>
  <c r="J51" i="39"/>
  <c r="I51" i="39"/>
  <c r="H51" i="39"/>
  <c r="N51" i="39" s="1"/>
  <c r="O51" i="39" s="1"/>
  <c r="G51" i="39"/>
  <c r="F51" i="39"/>
  <c r="E51" i="39"/>
  <c r="D51" i="39"/>
  <c r="N50" i="39"/>
  <c r="O50" i="39" s="1"/>
  <c r="N49" i="39"/>
  <c r="O49" i="39"/>
  <c r="N48" i="39"/>
  <c r="O48" i="39" s="1"/>
  <c r="N47" i="39"/>
  <c r="O47" i="39"/>
  <c r="N46" i="39"/>
  <c r="O46" i="39" s="1"/>
  <c r="N45" i="39"/>
  <c r="O45" i="39" s="1"/>
  <c r="N44" i="39"/>
  <c r="O44" i="39" s="1"/>
  <c r="N43" i="39"/>
  <c r="O43" i="39"/>
  <c r="N42" i="39"/>
  <c r="O42" i="39" s="1"/>
  <c r="M41" i="39"/>
  <c r="L41" i="39"/>
  <c r="L54" i="39" s="1"/>
  <c r="K41" i="39"/>
  <c r="J41" i="39"/>
  <c r="I41" i="39"/>
  <c r="H41" i="39"/>
  <c r="G41" i="39"/>
  <c r="F41" i="39"/>
  <c r="E41" i="39"/>
  <c r="D41" i="39"/>
  <c r="N40" i="39"/>
  <c r="O40" i="39" s="1"/>
  <c r="N39" i="39"/>
  <c r="O39" i="39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N33" i="39"/>
  <c r="O33" i="39"/>
  <c r="N32" i="39"/>
  <c r="O32" i="39" s="1"/>
  <c r="N31" i="39"/>
  <c r="O31" i="39"/>
  <c r="N30" i="39"/>
  <c r="O30" i="39" s="1"/>
  <c r="N29" i="39"/>
  <c r="O29" i="39" s="1"/>
  <c r="N28" i="39"/>
  <c r="O28" i="39" s="1"/>
  <c r="N27" i="39"/>
  <c r="O27" i="39"/>
  <c r="M26" i="39"/>
  <c r="L26" i="39"/>
  <c r="K26" i="39"/>
  <c r="J26" i="39"/>
  <c r="N26" i="39" s="1"/>
  <c r="O26" i="39" s="1"/>
  <c r="I26" i="39"/>
  <c r="H26" i="39"/>
  <c r="G26" i="39"/>
  <c r="F26" i="39"/>
  <c r="E26" i="39"/>
  <c r="D26" i="39"/>
  <c r="N25" i="39"/>
  <c r="O25" i="39"/>
  <c r="N24" i="39"/>
  <c r="O24" i="39" s="1"/>
  <c r="N23" i="39"/>
  <c r="O23" i="39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G54" i="39" s="1"/>
  <c r="F19" i="39"/>
  <c r="E19" i="39"/>
  <c r="D19" i="39"/>
  <c r="N18" i="39"/>
  <c r="O18" i="39" s="1"/>
  <c r="N17" i="39"/>
  <c r="O17" i="39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N14" i="39" s="1"/>
  <c r="O14" i="39" s="1"/>
  <c r="E14" i="39"/>
  <c r="D14" i="39"/>
  <c r="N13" i="39"/>
  <c r="O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L5" i="39"/>
  <c r="K5" i="39"/>
  <c r="J5" i="39"/>
  <c r="I5" i="39"/>
  <c r="H5" i="39"/>
  <c r="H54" i="39" s="1"/>
  <c r="G5" i="39"/>
  <c r="F5" i="39"/>
  <c r="E5" i="39"/>
  <c r="D5" i="39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N41" i="38" s="1"/>
  <c r="O41" i="38" s="1"/>
  <c r="D41" i="38"/>
  <c r="N40" i="38"/>
  <c r="O40" i="38" s="1"/>
  <c r="N39" i="38"/>
  <c r="O39" i="38" s="1"/>
  <c r="N38" i="38"/>
  <c r="O38" i="38"/>
  <c r="N37" i="38"/>
  <c r="O37" i="38" s="1"/>
  <c r="N36" i="38"/>
  <c r="O36" i="38"/>
  <c r="M35" i="38"/>
  <c r="N35" i="38" s="1"/>
  <c r="O35" i="38" s="1"/>
  <c r="L35" i="38"/>
  <c r="K35" i="38"/>
  <c r="J35" i="38"/>
  <c r="I35" i="38"/>
  <c r="H35" i="38"/>
  <c r="G35" i="38"/>
  <c r="F35" i="38"/>
  <c r="E35" i="38"/>
  <c r="D35" i="38"/>
  <c r="N34" i="38"/>
  <c r="O34" i="38"/>
  <c r="N33" i="38"/>
  <c r="O33" i="38" s="1"/>
  <c r="M32" i="38"/>
  <c r="L32" i="38"/>
  <c r="K32" i="38"/>
  <c r="J32" i="38"/>
  <c r="I32" i="38"/>
  <c r="H32" i="38"/>
  <c r="N32" i="38" s="1"/>
  <c r="O32" i="38" s="1"/>
  <c r="G32" i="38"/>
  <c r="F32" i="38"/>
  <c r="E32" i="38"/>
  <c r="D32" i="38"/>
  <c r="N31" i="38"/>
  <c r="O31" i="38" s="1"/>
  <c r="N30" i="38"/>
  <c r="O30" i="38" s="1"/>
  <c r="N29" i="38"/>
  <c r="O29" i="38" s="1"/>
  <c r="N28" i="38"/>
  <c r="O28" i="38"/>
  <c r="N27" i="38"/>
  <c r="O27" i="38" s="1"/>
  <c r="N26" i="38"/>
  <c r="O26" i="38"/>
  <c r="N25" i="38"/>
  <c r="O25" i="38" s="1"/>
  <c r="N24" i="38"/>
  <c r="O24" i="38" s="1"/>
  <c r="N23" i="38"/>
  <c r="O23" i="38" s="1"/>
  <c r="M22" i="38"/>
  <c r="L22" i="38"/>
  <c r="L44" i="38" s="1"/>
  <c r="K22" i="38"/>
  <c r="J22" i="38"/>
  <c r="I22" i="38"/>
  <c r="H22" i="38"/>
  <c r="H44" i="38" s="1"/>
  <c r="G22" i="38"/>
  <c r="F22" i="38"/>
  <c r="E22" i="38"/>
  <c r="D22" i="38"/>
  <c r="N21" i="38"/>
  <c r="O21" i="38" s="1"/>
  <c r="N20" i="38"/>
  <c r="O20" i="38"/>
  <c r="N19" i="38"/>
  <c r="O19" i="38" s="1"/>
  <c r="N18" i="38"/>
  <c r="O18" i="38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F44" i="38" s="1"/>
  <c r="E15" i="38"/>
  <c r="N15" i="38" s="1"/>
  <c r="O15" i="38" s="1"/>
  <c r="D15" i="38"/>
  <c r="N14" i="38"/>
  <c r="O14" i="38" s="1"/>
  <c r="N13" i="38"/>
  <c r="O13" i="38" s="1"/>
  <c r="N12" i="38"/>
  <c r="O12" i="38"/>
  <c r="N11" i="38"/>
  <c r="O11" i="38" s="1"/>
  <c r="M10" i="38"/>
  <c r="L10" i="38"/>
  <c r="K10" i="38"/>
  <c r="K44" i="38" s="1"/>
  <c r="J10" i="38"/>
  <c r="I10" i="38"/>
  <c r="H10" i="38"/>
  <c r="G10" i="38"/>
  <c r="F10" i="38"/>
  <c r="E10" i="38"/>
  <c r="D10" i="38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N5" i="38" s="1"/>
  <c r="O5" i="38" s="1"/>
  <c r="D5" i="38"/>
  <c r="N51" i="37"/>
  <c r="O51" i="37" s="1"/>
  <c r="N50" i="37"/>
  <c r="O50" i="37" s="1"/>
  <c r="N49" i="37"/>
  <c r="O49" i="37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40" i="37" s="1"/>
  <c r="O40" i="37" s="1"/>
  <c r="N39" i="37"/>
  <c r="O39" i="37" s="1"/>
  <c r="N38" i="37"/>
  <c r="O38" i="37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/>
  <c r="N32" i="37"/>
  <c r="O32" i="37" s="1"/>
  <c r="N31" i="37"/>
  <c r="O31" i="37"/>
  <c r="N30" i="37"/>
  <c r="O30" i="37" s="1"/>
  <c r="N29" i="37"/>
  <c r="O29" i="37" s="1"/>
  <c r="N28" i="37"/>
  <c r="O28" i="37" s="1"/>
  <c r="N27" i="37"/>
  <c r="O27" i="37"/>
  <c r="N26" i="37"/>
  <c r="O26" i="37" s="1"/>
  <c r="M25" i="37"/>
  <c r="L25" i="37"/>
  <c r="L52" i="37"/>
  <c r="K25" i="37"/>
  <c r="J25" i="37"/>
  <c r="I25" i="37"/>
  <c r="H25" i="37"/>
  <c r="G25" i="37"/>
  <c r="F25" i="37"/>
  <c r="N25" i="37" s="1"/>
  <c r="O25" i="37" s="1"/>
  <c r="E25" i="37"/>
  <c r="D25" i="37"/>
  <c r="N24" i="37"/>
  <c r="O24" i="37" s="1"/>
  <c r="N23" i="37"/>
  <c r="O23" i="37" s="1"/>
  <c r="N22" i="37"/>
  <c r="O22" i="37"/>
  <c r="N21" i="37"/>
  <c r="O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/>
  <c r="N10" i="37"/>
  <c r="O10" i="37" s="1"/>
  <c r="N9" i="37"/>
  <c r="O9" i="37" s="1"/>
  <c r="N8" i="37"/>
  <c r="O8" i="37"/>
  <c r="N7" i="37"/>
  <c r="O7" i="37"/>
  <c r="N6" i="37"/>
  <c r="O6" i="37" s="1"/>
  <c r="M5" i="37"/>
  <c r="M52" i="37" s="1"/>
  <c r="L5" i="37"/>
  <c r="K5" i="37"/>
  <c r="J5" i="37"/>
  <c r="I5" i="37"/>
  <c r="H5" i="37"/>
  <c r="H52" i="37" s="1"/>
  <c r="G5" i="37"/>
  <c r="F5" i="37"/>
  <c r="F52" i="37" s="1"/>
  <c r="E5" i="37"/>
  <c r="D5" i="37"/>
  <c r="D5" i="36"/>
  <c r="D50" i="36"/>
  <c r="N49" i="36"/>
  <c r="O49" i="36" s="1"/>
  <c r="N48" i="36"/>
  <c r="O48" i="36" s="1"/>
  <c r="M47" i="36"/>
  <c r="L47" i="36"/>
  <c r="K47" i="36"/>
  <c r="J47" i="36"/>
  <c r="J50" i="36" s="1"/>
  <c r="I47" i="36"/>
  <c r="H47" i="36"/>
  <c r="G47" i="36"/>
  <c r="F47" i="36"/>
  <c r="E47" i="36"/>
  <c r="D47" i="36"/>
  <c r="N46" i="36"/>
  <c r="O46" i="36" s="1"/>
  <c r="N45" i="36"/>
  <c r="O45" i="36"/>
  <c r="N44" i="36"/>
  <c r="O44" i="36"/>
  <c r="N43" i="36"/>
  <c r="O43" i="36" s="1"/>
  <c r="N42" i="36"/>
  <c r="O42" i="36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/>
  <c r="N37" i="36"/>
  <c r="O37" i="36"/>
  <c r="N36" i="36"/>
  <c r="O36" i="36" s="1"/>
  <c r="N35" i="36"/>
  <c r="O35" i="36"/>
  <c r="M34" i="36"/>
  <c r="M50" i="36" s="1"/>
  <c r="L34" i="36"/>
  <c r="K34" i="36"/>
  <c r="J34" i="36"/>
  <c r="I34" i="36"/>
  <c r="H34" i="36"/>
  <c r="G34" i="36"/>
  <c r="F34" i="36"/>
  <c r="N34" i="36" s="1"/>
  <c r="O34" i="36" s="1"/>
  <c r="E34" i="36"/>
  <c r="D34" i="36"/>
  <c r="N33" i="36"/>
  <c r="O33" i="36" s="1"/>
  <c r="N32" i="36"/>
  <c r="O32" i="36" s="1"/>
  <c r="N31" i="36"/>
  <c r="O31" i="36"/>
  <c r="N30" i="36"/>
  <c r="O30" i="36"/>
  <c r="N29" i="36"/>
  <c r="O29" i="36" s="1"/>
  <c r="N28" i="36"/>
  <c r="O28" i="36"/>
  <c r="N27" i="36"/>
  <c r="O27" i="36" s="1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/>
  <c r="N21" i="36"/>
  <c r="O21" i="36" s="1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/>
  <c r="O18" i="36" s="1"/>
  <c r="N17" i="36"/>
  <c r="O17" i="36" s="1"/>
  <c r="N16" i="36"/>
  <c r="O16" i="36" s="1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/>
  <c r="N10" i="36"/>
  <c r="O10" i="36"/>
  <c r="N9" i="36"/>
  <c r="O9" i="36" s="1"/>
  <c r="N8" i="36"/>
  <c r="O8" i="36" s="1"/>
  <c r="N7" i="36"/>
  <c r="O7" i="36"/>
  <c r="N6" i="36"/>
  <c r="O6" i="36"/>
  <c r="M5" i="36"/>
  <c r="L5" i="36"/>
  <c r="K5" i="36"/>
  <c r="J5" i="36"/>
  <c r="I5" i="36"/>
  <c r="I50" i="36" s="1"/>
  <c r="H5" i="36"/>
  <c r="G5" i="36"/>
  <c r="G50" i="36" s="1"/>
  <c r="F5" i="36"/>
  <c r="E5" i="36"/>
  <c r="N51" i="35"/>
  <c r="O51" i="35" s="1"/>
  <c r="N50" i="35"/>
  <c r="O50" i="35" s="1"/>
  <c r="M49" i="35"/>
  <c r="L49" i="35"/>
  <c r="K49" i="35"/>
  <c r="J49" i="35"/>
  <c r="I49" i="35"/>
  <c r="H49" i="35"/>
  <c r="G49" i="35"/>
  <c r="F49" i="35"/>
  <c r="E49" i="35"/>
  <c r="D49" i="35"/>
  <c r="N48" i="35"/>
  <c r="O48" i="35" s="1"/>
  <c r="N47" i="35"/>
  <c r="O47" i="35"/>
  <c r="N46" i="35"/>
  <c r="O46" i="35" s="1"/>
  <c r="N45" i="35"/>
  <c r="O45" i="35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N41" i="35" s="1"/>
  <c r="O41" i="35" s="1"/>
  <c r="G41" i="35"/>
  <c r="F41" i="35"/>
  <c r="E41" i="35"/>
  <c r="D41" i="35"/>
  <c r="N40" i="35"/>
  <c r="O40" i="35"/>
  <c r="N39" i="35"/>
  <c r="O39" i="35" s="1"/>
  <c r="N38" i="35"/>
  <c r="O38" i="35"/>
  <c r="M37" i="35"/>
  <c r="L37" i="35"/>
  <c r="K37" i="35"/>
  <c r="J37" i="35"/>
  <c r="I37" i="35"/>
  <c r="H37" i="35"/>
  <c r="G37" i="35"/>
  <c r="F37" i="35"/>
  <c r="E37" i="35"/>
  <c r="E52" i="35" s="1"/>
  <c r="D37" i="35"/>
  <c r="N36" i="35"/>
  <c r="O36" i="35"/>
  <c r="N35" i="35"/>
  <c r="O35" i="35"/>
  <c r="N34" i="35"/>
  <c r="O34" i="35"/>
  <c r="N33" i="35"/>
  <c r="O33" i="35"/>
  <c r="N32" i="35"/>
  <c r="O32" i="35" s="1"/>
  <c r="N31" i="35"/>
  <c r="O31" i="35"/>
  <c r="N30" i="35"/>
  <c r="O30" i="35"/>
  <c r="N29" i="35"/>
  <c r="O29" i="35"/>
  <c r="N28" i="35"/>
  <c r="O28" i="35"/>
  <c r="N27" i="35"/>
  <c r="O27" i="35"/>
  <c r="M26" i="35"/>
  <c r="L26" i="35"/>
  <c r="K26" i="35"/>
  <c r="J26" i="35"/>
  <c r="I26" i="35"/>
  <c r="I52" i="35" s="1"/>
  <c r="H26" i="35"/>
  <c r="G26" i="35"/>
  <c r="F26" i="35"/>
  <c r="E26" i="35"/>
  <c r="D26" i="35"/>
  <c r="N25" i="35"/>
  <c r="O25" i="35" s="1"/>
  <c r="N24" i="35"/>
  <c r="O24" i="35"/>
  <c r="N23" i="35"/>
  <c r="O23" i="35" s="1"/>
  <c r="N22" i="35"/>
  <c r="O22" i="35" s="1"/>
  <c r="N21" i="35"/>
  <c r="O21" i="35" s="1"/>
  <c r="N20" i="35"/>
  <c r="O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/>
  <c r="N9" i="35"/>
  <c r="O9" i="35" s="1"/>
  <c r="N8" i="35"/>
  <c r="O8" i="35"/>
  <c r="N7" i="35"/>
  <c r="O7" i="35"/>
  <c r="N6" i="35"/>
  <c r="O6" i="35"/>
  <c r="M5" i="35"/>
  <c r="L5" i="35"/>
  <c r="K5" i="35"/>
  <c r="K52" i="35"/>
  <c r="J5" i="35"/>
  <c r="J52" i="35" s="1"/>
  <c r="I5" i="35"/>
  <c r="H5" i="35"/>
  <c r="G5" i="35"/>
  <c r="G52" i="35" s="1"/>
  <c r="F5" i="35"/>
  <c r="E5" i="35"/>
  <c r="D5" i="35"/>
  <c r="N56" i="34"/>
  <c r="O56" i="34"/>
  <c r="N55" i="34"/>
  <c r="O55" i="34" s="1"/>
  <c r="N54" i="34"/>
  <c r="O54" i="34" s="1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/>
  <c r="N49" i="34"/>
  <c r="O49" i="34"/>
  <c r="N48" i="34"/>
  <c r="O48" i="34"/>
  <c r="N47" i="34"/>
  <c r="O47" i="34" s="1"/>
  <c r="N46" i="34"/>
  <c r="O46" i="34" s="1"/>
  <c r="N45" i="34"/>
  <c r="O45" i="34" s="1"/>
  <c r="N44" i="34"/>
  <c r="O44" i="34"/>
  <c r="N43" i="34"/>
  <c r="O43" i="34" s="1"/>
  <c r="M42" i="34"/>
  <c r="L42" i="34"/>
  <c r="L57" i="34" s="1"/>
  <c r="K42" i="34"/>
  <c r="J42" i="34"/>
  <c r="I42" i="34"/>
  <c r="H42" i="34"/>
  <c r="G42" i="34"/>
  <c r="F42" i="34"/>
  <c r="E42" i="34"/>
  <c r="D42" i="34"/>
  <c r="N41" i="34"/>
  <c r="O41" i="34" s="1"/>
  <c r="N40" i="34"/>
  <c r="O40" i="34"/>
  <c r="N39" i="34"/>
  <c r="O39" i="34" s="1"/>
  <c r="M38" i="34"/>
  <c r="L38" i="34"/>
  <c r="K38" i="34"/>
  <c r="J38" i="34"/>
  <c r="I38" i="34"/>
  <c r="I57" i="34" s="1"/>
  <c r="H38" i="34"/>
  <c r="G38" i="34"/>
  <c r="F38" i="34"/>
  <c r="E38" i="34"/>
  <c r="E57" i="34" s="1"/>
  <c r="D38" i="34"/>
  <c r="N37" i="34"/>
  <c r="O37" i="34"/>
  <c r="N36" i="34"/>
  <c r="O36" i="34"/>
  <c r="N35" i="34"/>
  <c r="O35" i="34" s="1"/>
  <c r="N34" i="34"/>
  <c r="O34" i="34"/>
  <c r="N33" i="34"/>
  <c r="O33" i="34"/>
  <c r="N32" i="34"/>
  <c r="O32" i="34" s="1"/>
  <c r="N31" i="34"/>
  <c r="O31" i="34"/>
  <c r="N30" i="34"/>
  <c r="O30" i="34"/>
  <c r="N29" i="34"/>
  <c r="O29" i="34" s="1"/>
  <c r="M28" i="34"/>
  <c r="L28" i="34"/>
  <c r="K28" i="34"/>
  <c r="N28" i="34" s="1"/>
  <c r="O28" i="34" s="1"/>
  <c r="J28" i="34"/>
  <c r="I28" i="34"/>
  <c r="H28" i="34"/>
  <c r="G28" i="34"/>
  <c r="F28" i="34"/>
  <c r="E28" i="34"/>
  <c r="D28" i="34"/>
  <c r="N27" i="34"/>
  <c r="O27" i="34" s="1"/>
  <c r="N26" i="34"/>
  <c r="O26" i="34"/>
  <c r="N25" i="34"/>
  <c r="O25" i="34"/>
  <c r="N24" i="34"/>
  <c r="O24" i="34" s="1"/>
  <c r="N23" i="34"/>
  <c r="O23" i="34"/>
  <c r="N22" i="34"/>
  <c r="O22" i="34"/>
  <c r="N21" i="34"/>
  <c r="O21" i="34" s="1"/>
  <c r="N20" i="34"/>
  <c r="O20" i="34"/>
  <c r="N19" i="34"/>
  <c r="O19" i="34" s="1"/>
  <c r="M18" i="34"/>
  <c r="L18" i="34"/>
  <c r="K18" i="34"/>
  <c r="J18" i="34"/>
  <c r="I18" i="34"/>
  <c r="H18" i="34"/>
  <c r="G18" i="34"/>
  <c r="G57" i="34" s="1"/>
  <c r="F18" i="34"/>
  <c r="E18" i="34"/>
  <c r="D18" i="34"/>
  <c r="N17" i="34"/>
  <c r="O17" i="34" s="1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H57" i="34" s="1"/>
  <c r="G13" i="34"/>
  <c r="F13" i="34"/>
  <c r="E13" i="34"/>
  <c r="D13" i="34"/>
  <c r="N12" i="34"/>
  <c r="O12" i="34" s="1"/>
  <c r="N11" i="34"/>
  <c r="O11" i="34" s="1"/>
  <c r="N10" i="34"/>
  <c r="O10" i="34"/>
  <c r="N9" i="34"/>
  <c r="O9" i="34"/>
  <c r="N8" i="34"/>
  <c r="O8" i="34" s="1"/>
  <c r="N7" i="34"/>
  <c r="O7" i="34" s="1"/>
  <c r="N6" i="34"/>
  <c r="O6" i="34" s="1"/>
  <c r="M5" i="34"/>
  <c r="L5" i="34"/>
  <c r="K5" i="34"/>
  <c r="K57" i="34" s="1"/>
  <c r="J5" i="34"/>
  <c r="J57" i="34" s="1"/>
  <c r="I5" i="34"/>
  <c r="H5" i="34"/>
  <c r="G5" i="34"/>
  <c r="F5" i="34"/>
  <c r="F57" i="34" s="1"/>
  <c r="E5" i="34"/>
  <c r="D5" i="34"/>
  <c r="N23" i="33"/>
  <c r="O23" i="33" s="1"/>
  <c r="N45" i="33"/>
  <c r="O45" i="33" s="1"/>
  <c r="N24" i="33"/>
  <c r="O24" i="33" s="1"/>
  <c r="N25" i="33"/>
  <c r="O25" i="33" s="1"/>
  <c r="N26" i="33"/>
  <c r="O26" i="33" s="1"/>
  <c r="N27" i="33"/>
  <c r="O27" i="33"/>
  <c r="N28" i="33"/>
  <c r="O28" i="33"/>
  <c r="N29" i="33"/>
  <c r="O29" i="33" s="1"/>
  <c r="N30" i="33"/>
  <c r="O30" i="33" s="1"/>
  <c r="N31" i="33"/>
  <c r="O31" i="33" s="1"/>
  <c r="N15" i="33"/>
  <c r="O15" i="33" s="1"/>
  <c r="N16" i="33"/>
  <c r="O16" i="33"/>
  <c r="N17" i="33"/>
  <c r="O17" i="33" s="1"/>
  <c r="N18" i="33"/>
  <c r="O18" i="33" s="1"/>
  <c r="N19" i="33"/>
  <c r="O19" i="33" s="1"/>
  <c r="N20" i="33"/>
  <c r="O20" i="33" s="1"/>
  <c r="N21" i="33"/>
  <c r="O21" i="33" s="1"/>
  <c r="E22" i="33"/>
  <c r="F22" i="33"/>
  <c r="N22" i="33" s="1"/>
  <c r="O22" i="33" s="1"/>
  <c r="G22" i="33"/>
  <c r="H22" i="33"/>
  <c r="I22" i="33"/>
  <c r="J22" i="33"/>
  <c r="K22" i="33"/>
  <c r="L22" i="33"/>
  <c r="M22" i="33"/>
  <c r="D22" i="33"/>
  <c r="E14" i="33"/>
  <c r="F14" i="33"/>
  <c r="G14" i="33"/>
  <c r="H14" i="33"/>
  <c r="N14" i="33" s="1"/>
  <c r="O14" i="33" s="1"/>
  <c r="I14" i="33"/>
  <c r="J14" i="33"/>
  <c r="K14" i="33"/>
  <c r="L14" i="33"/>
  <c r="M14" i="33"/>
  <c r="D14" i="33"/>
  <c r="E10" i="33"/>
  <c r="F10" i="33"/>
  <c r="G10" i="33"/>
  <c r="H10" i="33"/>
  <c r="N10" i="33" s="1"/>
  <c r="O10" i="33" s="1"/>
  <c r="I10" i="33"/>
  <c r="J10" i="33"/>
  <c r="K10" i="33"/>
  <c r="L10" i="33"/>
  <c r="M10" i="33"/>
  <c r="D10" i="33"/>
  <c r="E5" i="33"/>
  <c r="F5" i="33"/>
  <c r="G5" i="33"/>
  <c r="H5" i="33"/>
  <c r="I5" i="33"/>
  <c r="I46" i="33"/>
  <c r="J5" i="33"/>
  <c r="K5" i="33"/>
  <c r="L5" i="33"/>
  <c r="L46" i="33" s="1"/>
  <c r="M5" i="33"/>
  <c r="D5" i="33"/>
  <c r="E43" i="33"/>
  <c r="F43" i="33"/>
  <c r="G43" i="33"/>
  <c r="H43" i="33"/>
  <c r="I43" i="33"/>
  <c r="J43" i="33"/>
  <c r="K43" i="33"/>
  <c r="L43" i="33"/>
  <c r="M43" i="33"/>
  <c r="D43" i="33"/>
  <c r="N44" i="33"/>
  <c r="O44" i="33"/>
  <c r="N37" i="33"/>
  <c r="N38" i="33"/>
  <c r="O38" i="33"/>
  <c r="N39" i="33"/>
  <c r="O39" i="33" s="1"/>
  <c r="N40" i="33"/>
  <c r="O40" i="33"/>
  <c r="N41" i="33"/>
  <c r="O41" i="33" s="1"/>
  <c r="N42" i="33"/>
  <c r="O42" i="33"/>
  <c r="N36" i="33"/>
  <c r="O36" i="33" s="1"/>
  <c r="E35" i="33"/>
  <c r="F35" i="33"/>
  <c r="G35" i="33"/>
  <c r="H35" i="33"/>
  <c r="I35" i="33"/>
  <c r="J35" i="33"/>
  <c r="K35" i="33"/>
  <c r="L35" i="33"/>
  <c r="M35" i="33"/>
  <c r="D35" i="33"/>
  <c r="N35" i="33"/>
  <c r="O35" i="33" s="1"/>
  <c r="E32" i="33"/>
  <c r="F32" i="33"/>
  <c r="G32" i="33"/>
  <c r="H32" i="33"/>
  <c r="I32" i="33"/>
  <c r="J32" i="33"/>
  <c r="K32" i="33"/>
  <c r="L32" i="33"/>
  <c r="M32" i="33"/>
  <c r="D32" i="33"/>
  <c r="N33" i="33"/>
  <c r="O33" i="33"/>
  <c r="N34" i="33"/>
  <c r="O34" i="33" s="1"/>
  <c r="O37" i="33"/>
  <c r="N11" i="33"/>
  <c r="O11" i="33" s="1"/>
  <c r="N12" i="33"/>
  <c r="O12" i="33"/>
  <c r="N13" i="33"/>
  <c r="O13" i="33" s="1"/>
  <c r="N7" i="33"/>
  <c r="O7" i="33"/>
  <c r="N8" i="33"/>
  <c r="O8" i="33" s="1"/>
  <c r="N9" i="33"/>
  <c r="O9" i="33"/>
  <c r="N6" i="33"/>
  <c r="O6" i="33" s="1"/>
  <c r="K50" i="36"/>
  <c r="N5" i="37"/>
  <c r="O5" i="37"/>
  <c r="M46" i="33"/>
  <c r="N42" i="34"/>
  <c r="O42" i="34" s="1"/>
  <c r="E44" i="38"/>
  <c r="J44" i="38"/>
  <c r="G44" i="38"/>
  <c r="I44" i="38"/>
  <c r="D44" i="38"/>
  <c r="N10" i="38"/>
  <c r="O10" i="38" s="1"/>
  <c r="E54" i="39"/>
  <c r="F54" i="39"/>
  <c r="M54" i="39"/>
  <c r="I54" i="39"/>
  <c r="N41" i="39"/>
  <c r="O41" i="39" s="1"/>
  <c r="K54" i="39"/>
  <c r="N36" i="39"/>
  <c r="O36" i="39"/>
  <c r="D54" i="39"/>
  <c r="F46" i="33"/>
  <c r="D52" i="37"/>
  <c r="N5" i="36"/>
  <c r="O5" i="36" s="1"/>
  <c r="N13" i="34"/>
  <c r="O13" i="34"/>
  <c r="D57" i="34"/>
  <c r="F52" i="35"/>
  <c r="I52" i="37"/>
  <c r="D52" i="35"/>
  <c r="E57" i="40"/>
  <c r="F57" i="40"/>
  <c r="K57" i="40"/>
  <c r="J57" i="40"/>
  <c r="M57" i="40"/>
  <c r="L57" i="40"/>
  <c r="H57" i="40"/>
  <c r="N14" i="40"/>
  <c r="O14" i="40" s="1"/>
  <c r="N5" i="40"/>
  <c r="O5" i="40"/>
  <c r="I57" i="40"/>
  <c r="N27" i="40"/>
  <c r="O27" i="40" s="1"/>
  <c r="N19" i="40"/>
  <c r="O19" i="40"/>
  <c r="J60" i="41"/>
  <c r="N56" i="41"/>
  <c r="O56" i="41"/>
  <c r="N5" i="41"/>
  <c r="O5" i="41" s="1"/>
  <c r="I60" i="41"/>
  <c r="F60" i="41"/>
  <c r="G60" i="41"/>
  <c r="D60" i="41"/>
  <c r="K56" i="42"/>
  <c r="L56" i="42"/>
  <c r="N14" i="42"/>
  <c r="O14" i="42" s="1"/>
  <c r="N5" i="42"/>
  <c r="O5" i="42"/>
  <c r="E56" i="42"/>
  <c r="G56" i="42"/>
  <c r="N53" i="42"/>
  <c r="O53" i="42"/>
  <c r="N45" i="42"/>
  <c r="O45" i="42"/>
  <c r="I56" i="42"/>
  <c r="N26" i="42"/>
  <c r="O26" i="42" s="1"/>
  <c r="J58" i="43"/>
  <c r="F58" i="43"/>
  <c r="K58" i="43"/>
  <c r="M58" i="43"/>
  <c r="I58" i="43"/>
  <c r="N14" i="43"/>
  <c r="O14" i="43" s="1"/>
  <c r="N23" i="43"/>
  <c r="O23" i="43"/>
  <c r="N5" i="43"/>
  <c r="O5" i="43"/>
  <c r="N48" i="43"/>
  <c r="O48" i="43" s="1"/>
  <c r="E58" i="43"/>
  <c r="G58" i="43"/>
  <c r="D58" i="43"/>
  <c r="J58" i="44"/>
  <c r="K58" i="44"/>
  <c r="N56" i="44"/>
  <c r="O56" i="44" s="1"/>
  <c r="M58" i="44"/>
  <c r="H58" i="44"/>
  <c r="N5" i="44"/>
  <c r="O5" i="44" s="1"/>
  <c r="E58" i="44"/>
  <c r="I58" i="44"/>
  <c r="D58" i="44"/>
  <c r="K63" i="45"/>
  <c r="L63" i="45"/>
  <c r="H63" i="45"/>
  <c r="E63" i="45"/>
  <c r="J63" i="45"/>
  <c r="N15" i="45"/>
  <c r="O15" i="45"/>
  <c r="N23" i="45"/>
  <c r="O23" i="45" s="1"/>
  <c r="N33" i="45"/>
  <c r="O33" i="45" s="1"/>
  <c r="D63" i="45"/>
  <c r="O45" i="46"/>
  <c r="P45" i="46" s="1"/>
  <c r="O25" i="46"/>
  <c r="P25" i="46"/>
  <c r="H60" i="46"/>
  <c r="N60" i="46"/>
  <c r="E60" i="46"/>
  <c r="G60" i="46"/>
  <c r="I60" i="46"/>
  <c r="L60" i="46"/>
  <c r="M60" i="46"/>
  <c r="F60" i="46"/>
  <c r="O5" i="46"/>
  <c r="P5" i="46" s="1"/>
  <c r="D60" i="46"/>
  <c r="O59" i="47" l="1"/>
  <c r="P59" i="47" s="1"/>
  <c r="N63" i="45"/>
  <c r="O63" i="45" s="1"/>
  <c r="N57" i="34"/>
  <c r="O57" i="34" s="1"/>
  <c r="N54" i="39"/>
  <c r="O54" i="39" s="1"/>
  <c r="N52" i="37"/>
  <c r="O52" i="37" s="1"/>
  <c r="N58" i="44"/>
  <c r="O58" i="44" s="1"/>
  <c r="O60" i="46"/>
  <c r="P60" i="46" s="1"/>
  <c r="J54" i="39"/>
  <c r="N5" i="34"/>
  <c r="O5" i="34" s="1"/>
  <c r="H52" i="35"/>
  <c r="N18" i="35"/>
  <c r="O18" i="35" s="1"/>
  <c r="N43" i="33"/>
  <c r="O43" i="33" s="1"/>
  <c r="H60" i="41"/>
  <c r="N5" i="35"/>
  <c r="O5" i="35" s="1"/>
  <c r="N18" i="34"/>
  <c r="O18" i="34" s="1"/>
  <c r="N22" i="38"/>
  <c r="O22" i="38" s="1"/>
  <c r="M44" i="38"/>
  <c r="N44" i="38" s="1"/>
  <c r="O44" i="38" s="1"/>
  <c r="N32" i="33"/>
  <c r="O32" i="33" s="1"/>
  <c r="J46" i="33"/>
  <c r="N37" i="35"/>
  <c r="O37" i="35" s="1"/>
  <c r="F50" i="36"/>
  <c r="N39" i="36"/>
  <c r="O39" i="36" s="1"/>
  <c r="G52" i="37"/>
  <c r="E52" i="37"/>
  <c r="N19" i="37"/>
  <c r="O19" i="37" s="1"/>
  <c r="N5" i="45"/>
  <c r="O5" i="45" s="1"/>
  <c r="L58" i="43"/>
  <c r="N58" i="43" s="1"/>
  <c r="O58" i="43" s="1"/>
  <c r="N46" i="41"/>
  <c r="O46" i="41" s="1"/>
  <c r="N46" i="45"/>
  <c r="O46" i="45" s="1"/>
  <c r="J56" i="42"/>
  <c r="N56" i="42" s="1"/>
  <c r="O56" i="42" s="1"/>
  <c r="E60" i="41"/>
  <c r="N60" i="41" s="1"/>
  <c r="O60" i="41" s="1"/>
  <c r="D46" i="33"/>
  <c r="N5" i="39"/>
  <c r="O5" i="39" s="1"/>
  <c r="K46" i="33"/>
  <c r="N38" i="34"/>
  <c r="O38" i="34" s="1"/>
  <c r="N52" i="34"/>
  <c r="O52" i="34" s="1"/>
  <c r="J52" i="37"/>
  <c r="N49" i="35"/>
  <c r="O49" i="35" s="1"/>
  <c r="F58" i="44"/>
  <c r="G57" i="40"/>
  <c r="N57" i="40" s="1"/>
  <c r="O57" i="40" s="1"/>
  <c r="L52" i="35"/>
  <c r="N52" i="35" s="1"/>
  <c r="O52" i="35" s="1"/>
  <c r="L50" i="36"/>
  <c r="K52" i="37"/>
  <c r="L60" i="41"/>
  <c r="N5" i="33"/>
  <c r="O5" i="33" s="1"/>
  <c r="M52" i="35"/>
  <c r="G46" i="33"/>
  <c r="H50" i="36"/>
  <c r="N43" i="44"/>
  <c r="O43" i="44" s="1"/>
  <c r="E46" i="33"/>
  <c r="N26" i="35"/>
  <c r="O26" i="35" s="1"/>
  <c r="N35" i="37"/>
  <c r="O35" i="37" s="1"/>
  <c r="N13" i="35"/>
  <c r="O13" i="35" s="1"/>
  <c r="H46" i="33"/>
  <c r="N19" i="39"/>
  <c r="O19" i="39" s="1"/>
  <c r="N14" i="37"/>
  <c r="O14" i="37" s="1"/>
  <c r="N47" i="36"/>
  <c r="O47" i="36" s="1"/>
  <c r="M57" i="34"/>
  <c r="E50" i="36"/>
  <c r="N50" i="36" s="1"/>
  <c r="O50" i="36" s="1"/>
  <c r="N24" i="36"/>
  <c r="O24" i="36" s="1"/>
  <c r="N48" i="37"/>
  <c r="O48" i="37" s="1"/>
  <c r="N46" i="33" l="1"/>
  <c r="O46" i="33" s="1"/>
</calcChain>
</file>

<file path=xl/sharedStrings.xml><?xml version="1.0" encoding="utf-8"?>
<sst xmlns="http://schemas.openxmlformats.org/spreadsheetml/2006/main" count="1143" uniqueCount="180">
  <si>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</si>
  <si>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</si>
  <si>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</si>
  <si>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</si>
  <si>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</si>
  <si>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</si>
  <si>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</si>
  <si>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</si>
  <si>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</si>
  <si>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Water</t>
  </si>
  <si>
    <t>Utility Service Tax - Telecommunications</t>
  </si>
  <si>
    <t>Utility Service Tax - Gas</t>
  </si>
  <si>
    <t>Permits, Fees, and Special Assessments</t>
  </si>
  <si>
    <t>Franchise Fee - Electricity</t>
  </si>
  <si>
    <t>Franchise Fee - Gas</t>
  </si>
  <si>
    <t>Other Permits, Fees, and Special Assessments</t>
  </si>
  <si>
    <t>Intergovernmental Revenue</t>
  </si>
  <si>
    <t>State Grant - Public Safety</t>
  </si>
  <si>
    <t>State Grant - Physical Environment - Other Physical Environment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</si>
  <si>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</si>
  <si>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</si>
  <si>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</si>
  <si>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</si>
  <si>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</si>
  <si>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</si>
  <si>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</si>
  <si>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</si>
  <si>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</si>
  <si>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</si>
  <si>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</si>
  <si>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</si>
  <si>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</si>
  <si>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Fire Protection</t>
  </si>
  <si>
    <t>Public Safety - Protective Inspection Fees</t>
  </si>
  <si>
    <t>Physical Environment - Electric Utility</t>
  </si>
  <si>
    <t>Physical Environment - Water Utility</t>
  </si>
  <si>
    <t>Physical Environment - Sewer / Wastewater Utility</t>
  </si>
  <si>
    <t>Physical Environment - Water / Sewer Combination Utility</t>
  </si>
  <si>
    <t>Physical Environment - Cemetary</t>
  </si>
  <si>
    <t>Transportation (User Fees) - Other Transportation Charges</t>
  </si>
  <si>
    <t>Total - All Account Codes</t>
  </si>
  <si>
    <t>Local Fiscal Year Ended September 30, 2009</t>
  </si>
  <si>
    <t>Court-Ordered Judgments and Fines - As Decided by Traffic Court</t>
  </si>
  <si>
    <t>Fines - Library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</si>
  <si>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</si>
  <si>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</si>
  <si>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</si>
  <si>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</si>
  <si>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</si>
  <si>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</si>
  <si>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</si>
  <si>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</si>
  <si>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Federal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</si>
  <si>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</si>
  <si>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</si>
  <si>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</si>
  <si>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</si>
  <si>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</si>
  <si>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</si>
  <si>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</si>
  <si>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Mary Esther Revenues Reported by Account Code and Fund Type</t>
  </si>
  <si>
    <t>Local Fiscal Year Ended September 30, 2010</t>
  </si>
  <si>
    <t>First Local Option Fuel Tax (1 to 6 Cents)</t>
  </si>
  <si>
    <t>Utility Service Tax - Electricity</t>
  </si>
  <si>
    <t>Local Business Tax</t>
  </si>
  <si>
    <t>Building Permits</t>
  </si>
  <si>
    <t>Federal Grant - General Government</t>
  </si>
  <si>
    <t>Federal Grant - Public Safety</t>
  </si>
  <si>
    <t>State Grant - Culture / Recreation</t>
  </si>
  <si>
    <t>State Grant - Other</t>
  </si>
  <si>
    <t>State Shared Revenues - Public Safety - Emergency Management Assistance</t>
  </si>
  <si>
    <t>General Gov't (Not Court-Related) - Other General Gov't Charges and Fees</t>
  </si>
  <si>
    <t>Public Safety - Housing for Prisoners</t>
  </si>
  <si>
    <t>Court-Ordered Judgments and Fines - As Decided by County Court Criminal</t>
  </si>
  <si>
    <t>Other Judgments, Fines, and Forfeits</t>
  </si>
  <si>
    <t>Interest and Other Earnings - Dividends</t>
  </si>
  <si>
    <t>Disposition of Fixed Assets</t>
  </si>
  <si>
    <t>Sale of Surplus Materials and Scrap</t>
  </si>
  <si>
    <t>Other Miscellaneous Revenues - Settlements</t>
  </si>
  <si>
    <t>Contributions from Enterprise Operations</t>
  </si>
  <si>
    <t>Proceeds - Proceeds from Refunding Bonds</t>
  </si>
  <si>
    <t>Proceeds of General Capital Asset Dispositions - Sales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</si>
  <si>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</si>
  <si>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</si>
  <si>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</si>
  <si>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Other</t>
  </si>
  <si>
    <t>State Shared Revenues - Public Safety - Firefighter Supplemental Compensation</t>
  </si>
  <si>
    <t>General Gov't (Not Court-Related) - Administrative Service Fees</t>
  </si>
  <si>
    <t>Fines - Local Ordinance Violations</t>
  </si>
  <si>
    <t>2011 Municipal Population:</t>
  </si>
  <si>
    <t>Local Fiscal Year Ended September 30, 2012</t>
  </si>
  <si>
    <t>Other Charges for Services</t>
  </si>
  <si>
    <t>2012 Municipal Population:</t>
  </si>
  <si>
    <t>Local Fiscal Year Ended September 30, 2013</t>
  </si>
  <si>
    <t>Utility Service Tax - Propane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</si>
  <si>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</si>
  <si>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</si>
  <si>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</si>
  <si>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</si>
  <si>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</si>
  <si>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</si>
  <si>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Transportation - Other Transportation Charges</t>
  </si>
  <si>
    <t>Sales - Disposition of Fixed Assets</t>
  </si>
  <si>
    <t>Proprietary Non-Operating - Federal Grants and Donations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</si>
  <si>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</si>
  <si>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</si>
  <si>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</si>
  <si>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</si>
  <si>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</si>
  <si>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</si>
  <si>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Interest and Other Earnings - Gain (Loss) on Sale of Investments</t>
  </si>
  <si>
    <t>2014 Municipal Population:</t>
  </si>
  <si>
    <t>Local Fiscal Year Ended September 30, 2015</t>
  </si>
  <si>
    <t>Federal Grant - Physical Environment - Sewer / Wastewater</t>
  </si>
  <si>
    <t>Federal Grant - Economic Environment</t>
  </si>
  <si>
    <t>Grants from Other Local Units - Other</t>
  </si>
  <si>
    <t>Physical Environment - Other Physical Environment Charges</t>
  </si>
  <si>
    <t>Culture / Recreation - Other Culture / Recreation Charges</t>
  </si>
  <si>
    <t>Sales - Sale of Surplus Materials and Scrap</t>
  </si>
  <si>
    <t>Proprietary Non-Operating - Interest</t>
  </si>
  <si>
    <t>2015 Municipal Population:</t>
  </si>
  <si>
    <t>Local Fiscal Year Ended September 30, 2016</t>
  </si>
  <si>
    <t>Impact Fees - Commercial - Public Safety</t>
  </si>
  <si>
    <t>Transportation - Water Ports and Terminals</t>
  </si>
  <si>
    <t>Culture / Recreation - Parks and Recreation</t>
  </si>
  <si>
    <t>Proprietary Non-Operating - State Grants and Donations</t>
  </si>
  <si>
    <t>2016 Municipal Population:</t>
  </si>
  <si>
    <t>Local Fiscal Year Ended September 30, 2017</t>
  </si>
  <si>
    <t>Local Option Taxes</t>
  </si>
  <si>
    <t>Communications Services Taxes (Chapter 202, F.S.)</t>
  </si>
  <si>
    <t>General Government - Internal Service Fund Fees and Charges</t>
  </si>
  <si>
    <t>Public Safety - Other Public Safety Charges and Fees</t>
  </si>
  <si>
    <t>Proprietary Non-Operating - Other Grants and Donations</t>
  </si>
  <si>
    <t>2017 Municipal Population:</t>
  </si>
  <si>
    <t>Local Fiscal Year Ended September 30, 2018</t>
  </si>
  <si>
    <t>Impact Fees - Commercial - Transportation</t>
  </si>
  <si>
    <t>Impact Fees - Commercial - Culture / Recreation</t>
  </si>
  <si>
    <t>Impact Fees - Commercial - Other</t>
  </si>
  <si>
    <t>Payments from Other Local Units in Lieu of Taxes</t>
  </si>
  <si>
    <t>2018 Municipal Population:</t>
  </si>
  <si>
    <t>Local Fiscal Year Ended September 30, 2019</t>
  </si>
  <si>
    <t>Discretionary Sales Surtaxes</t>
  </si>
  <si>
    <t>State Grant - Economic Environment</t>
  </si>
  <si>
    <t>Physical Environment - Garbage / Solid Waste</t>
  </si>
  <si>
    <t>2019 Municipal Population:</t>
  </si>
  <si>
    <t>Local Fiscal Year Ended September 30, 2020</t>
  </si>
  <si>
    <t>Impact Fees - Residential - Transportation</t>
  </si>
  <si>
    <t>Impact Fees - Residential - Culture / Recreation</t>
  </si>
  <si>
    <t>Federal Grant - Culture / Recreation</t>
  </si>
  <si>
    <t>State Grant - General Government</t>
  </si>
  <si>
    <t>Proprietary Non-Operating - Capital Contributions from Other Public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</si>
  <si>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</si>
  <si>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</si>
  <si>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</si>
  <si>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</si>
  <si>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</si>
  <si>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</si>
  <si>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</si>
  <si>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</si>
  <si>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</si>
  <si>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</si>
  <si>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Permits - Other</t>
  </si>
  <si>
    <t>Impact Fees - Residential - Public Safety</t>
  </si>
  <si>
    <t>Impact Fees - Residential - Physical Environment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</si>
  <si>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</si>
  <si>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</si>
  <si>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</si>
  <si>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</si>
  <si>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</si>
  <si>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Proprietary Non-Operating Sources - Other Grants and Donations</t>
  </si>
  <si>
    <t>2021 Municipal Population:</t>
  </si>
  <si>
    <t>Local Fiscal Year Ended September 30, 2022</t>
  </si>
  <si>
    <t>Other Fees and Special Assessments</t>
  </si>
  <si>
    <t>Federal Grant - Physical Environment - Other Physical Environment</t>
  </si>
  <si>
    <t>Proceeds - Debt Proceeds</t>
  </si>
  <si>
    <t>Proprietary Non-Operating Sources - Other Non-Operating Sources</t>
  </si>
  <si>
    <t>2022 Municipal Population:</t>
  </si>
  <si>
    <t>Local Fiscal Year Ended September 30, 2023</t>
  </si>
  <si>
    <t>Tourist Development Taxes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</si>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</sst>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153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154</v>
      </c>
      <c r="N4" s="35" t="s">
        <v>8</v>
      </c>
      <c r="O4" s="35" t="s">
        <v>155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>SUM(D6:D15)</f>
        <v>3266690</v>
      </c>
      <c r="E5" s="27">
        <f>SUM(E6:E15)</f>
        <v>489130</v>
      </c>
      <c r="F5" s="27">
        <f>SUM(F6:F15)</f>
        <v>0</v>
      </c>
      <c r="G5" s="27">
        <f>SUM(G6:G15)</f>
        <v>0</v>
      </c>
      <c r="H5" s="27">
        <f>SUM(H6:H15)</f>
        <v>0</v>
      </c>
      <c r="I5" s="27">
        <f>SUM(I6:I15)</f>
        <v>0</v>
      </c>
      <c r="J5" s="27">
        <f>SUM(J6:J15)</f>
        <v>0</v>
      </c>
      <c r="K5" s="27">
        <f>SUM(K6:K15)</f>
        <v>0</v>
      </c>
      <c r="L5" s="27">
        <f>SUM(L6:L15)</f>
        <v>0</v>
      </c>
      <c r="M5" s="27">
        <f>SUM(M6:M15)</f>
        <v>0</v>
      </c>
      <c r="N5" s="27">
        <f>SUM(N6:N15)</f>
        <v>0</v>
      </c>
      <c r="O5" s="28">
        <f>SUM(D5:N5)</f>
        <v>3755820</v>
      </c>
      <c r="P5" s="33">
        <f>(O5/P$60)</f>
        <v>821.66265587398823</v>
      </c>
      <c r="Q5" s="6"/>
    </row>
    <row r="6" spans="1:134">
      <c r="A6" s="12"/>
      <c r="B6" s="25">
        <v>311</v>
      </c>
      <c r="C6" s="20" t="s">
        <v>1</v>
      </c>
      <c r="D6" s="46">
        <v>1968163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1968163</v>
      </c>
      <c r="P6" s="47">
        <f>(O6/P$60)</f>
        <v>430.57602275213299</v>
      </c>
      <c r="Q6" s="9"/>
    </row>
    <row r="7" spans="1:134">
      <c r="A7" s="12"/>
      <c r="B7" s="25">
        <v>312.13</v>
      </c>
      <c r="C7" s="20" t="s">
        <v>178</v>
      </c>
      <c r="D7" s="46">
        <v>340127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0">SUM(D7:N7)</f>
        <v>340127</v>
      </c>
      <c r="P7" s="47">
        <f>(O7/P$60)</f>
        <v>74.409757164734188</v>
      </c>
      <c r="Q7" s="9"/>
    </row>
    <row r="8" spans="1:134">
      <c r="A8" s="12"/>
      <c r="B8" s="25">
        <v>312.41000000000003</v>
      </c>
      <c r="C8" s="20" t="s">
        <v>157</v>
      </c>
      <c r="D8" s="46">
        <v>199531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199531</v>
      </c>
      <c r="P8" s="47">
        <f>(O8/P$60)</f>
        <v>43.651498577991688</v>
      </c>
      <c r="Q8" s="9"/>
    </row>
    <row r="9" spans="1:134">
      <c r="A9" s="12"/>
      <c r="B9" s="25">
        <v>312.63</v>
      </c>
      <c r="C9" s="20" t="s">
        <v>158</v>
      </c>
      <c r="D9" s="46">
        <v>0</v>
      </c>
      <c r="E9" s="46">
        <v>489130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489130</v>
      </c>
      <c r="P9" s="47">
        <f>(O9/P$60)</f>
        <v>107.00721942682127</v>
      </c>
      <c r="Q9" s="9"/>
    </row>
    <row r="10" spans="1:134">
      <c r="A10" s="12"/>
      <c r="B10" s="25">
        <v>314.10000000000002</v>
      </c>
      <c r="C10" s="20" t="s">
        <v>63</v>
      </c>
      <c r="D10" s="46">
        <v>244803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244803</v>
      </c>
      <c r="P10" s="47">
        <f>(O10/P$60)</f>
        <v>53.555677094727628</v>
      </c>
      <c r="Q10" s="9"/>
    </row>
    <row r="11" spans="1:134">
      <c r="A11" s="12"/>
      <c r="B11" s="25">
        <v>314.3</v>
      </c>
      <c r="C11" s="20" t="s">
        <v>9</v>
      </c>
      <c r="D11" s="46">
        <v>122355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122355</v>
      </c>
      <c r="P11" s="47">
        <f>(O11/P$60)</f>
        <v>26.767665718661124</v>
      </c>
      <c r="Q11" s="9"/>
    </row>
    <row r="12" spans="1:134">
      <c r="A12" s="12"/>
      <c r="B12" s="25">
        <v>314.39999999999998</v>
      </c>
      <c r="C12" s="20" t="s">
        <v>11</v>
      </c>
      <c r="D12" s="46">
        <v>39511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39511</v>
      </c>
      <c r="P12" s="47">
        <f>(O12/P$60)</f>
        <v>8.6438416101509521</v>
      </c>
      <c r="Q12" s="9"/>
    </row>
    <row r="13" spans="1:134">
      <c r="A13" s="12"/>
      <c r="B13" s="25">
        <v>314.8</v>
      </c>
      <c r="C13" s="20" t="s">
        <v>94</v>
      </c>
      <c r="D13" s="46">
        <v>503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503</v>
      </c>
      <c r="P13" s="47">
        <f>(O13/P$60)</f>
        <v>0.1100415663968497</v>
      </c>
      <c r="Q13" s="9"/>
    </row>
    <row r="14" spans="1:134">
      <c r="A14" s="12"/>
      <c r="B14" s="25">
        <v>315.2</v>
      </c>
      <c r="C14" s="20" t="s">
        <v>159</v>
      </c>
      <c r="D14" s="46">
        <v>236580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236580</v>
      </c>
      <c r="P14" s="47">
        <f>(O14/P$60)</f>
        <v>51.756727193174363</v>
      </c>
      <c r="Q14" s="9"/>
    </row>
    <row r="15" spans="1:134">
      <c r="A15" s="12"/>
      <c r="B15" s="25">
        <v>316</v>
      </c>
      <c r="C15" s="20" t="s">
        <v>95</v>
      </c>
      <c r="D15" s="46">
        <v>115117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0"/>
        <v>115117</v>
      </c>
      <c r="P15" s="47">
        <f>(O15/P$60)</f>
        <v>25.184204769197112</v>
      </c>
      <c r="Q15" s="9"/>
    </row>
    <row r="16" spans="1:134" ht="15.75">
      <c r="A16" s="29" t="s">
        <v>12</v>
      </c>
      <c r="B16" s="30"/>
      <c r="C16" s="31"/>
      <c r="D16" s="32">
        <f>SUM(D17:D24)</f>
        <v>263824</v>
      </c>
      <c r="E16" s="32">
        <f>SUM(E17:E24)</f>
        <v>0</v>
      </c>
      <c r="F16" s="32">
        <f>SUM(F17:F24)</f>
        <v>0</v>
      </c>
      <c r="G16" s="32">
        <f>SUM(G17:G24)</f>
        <v>0</v>
      </c>
      <c r="H16" s="32">
        <f>SUM(H17:H24)</f>
        <v>0</v>
      </c>
      <c r="I16" s="32">
        <f>SUM(I17:I24)</f>
        <v>800</v>
      </c>
      <c r="J16" s="32">
        <f>SUM(J17:J24)</f>
        <v>0</v>
      </c>
      <c r="K16" s="32">
        <f>SUM(K17:K24)</f>
        <v>0</v>
      </c>
      <c r="L16" s="32">
        <f>SUM(L17:L24)</f>
        <v>0</v>
      </c>
      <c r="M16" s="32">
        <f>SUM(M17:M24)</f>
        <v>0</v>
      </c>
      <c r="N16" s="32">
        <f>SUM(N17:N24)</f>
        <v>0</v>
      </c>
      <c r="O16" s="44">
        <f>SUM(D16:N16)</f>
        <v>264624</v>
      </c>
      <c r="P16" s="45">
        <f>(O16/P$60)</f>
        <v>57.891927368190771</v>
      </c>
      <c r="Q16" s="10"/>
    </row>
    <row r="17" spans="1:17">
      <c r="A17" s="12"/>
      <c r="B17" s="25">
        <v>322</v>
      </c>
      <c r="C17" s="20" t="s">
        <v>160</v>
      </c>
      <c r="D17" s="46">
        <v>5444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5444</v>
      </c>
      <c r="P17" s="47">
        <f>(O17/P$60)</f>
        <v>1.1909866549989061</v>
      </c>
      <c r="Q17" s="9"/>
    </row>
    <row r="18" spans="1:17">
      <c r="A18" s="12"/>
      <c r="B18" s="25">
        <v>323.10000000000002</v>
      </c>
      <c r="C18" s="20" t="s">
        <v>13</v>
      </c>
      <c r="D18" s="46">
        <v>209517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1">SUM(D18:N18)</f>
        <v>209517</v>
      </c>
      <c r="P18" s="47">
        <f>(O18/P$60)</f>
        <v>45.83614088820827</v>
      </c>
      <c r="Q18" s="9"/>
    </row>
    <row r="19" spans="1:17">
      <c r="A19" s="12"/>
      <c r="B19" s="25">
        <v>323.39999999999998</v>
      </c>
      <c r="C19" s="20" t="s">
        <v>14</v>
      </c>
      <c r="D19" s="46">
        <v>39723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39723</v>
      </c>
      <c r="P19" s="47">
        <f>(O19/P$60)</f>
        <v>8.690220958214832</v>
      </c>
      <c r="Q19" s="9"/>
    </row>
    <row r="20" spans="1:17">
      <c r="A20" s="12"/>
      <c r="B20" s="25">
        <v>324.11</v>
      </c>
      <c r="C20" s="20" t="s">
        <v>162</v>
      </c>
      <c r="D20" s="46">
        <v>660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660</v>
      </c>
      <c r="P20" s="47">
        <f>(O20/P$60)</f>
        <v>0.14438853642528987</v>
      </c>
      <c r="Q20" s="9"/>
    </row>
    <row r="21" spans="1:17">
      <c r="A21" s="12"/>
      <c r="B21" s="25">
        <v>324.20999999999998</v>
      </c>
      <c r="C21" s="20" t="s">
        <v>163</v>
      </c>
      <c r="D21" s="46">
        <v>300</v>
      </c>
      <c r="E21" s="46">
        <v>0</v>
      </c>
      <c r="F21" s="46">
        <v>0</v>
      </c>
      <c r="G21" s="46">
        <v>0</v>
      </c>
      <c r="H21" s="46">
        <v>0</v>
      </c>
      <c r="I21" s="46">
        <v>800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1100</v>
      </c>
      <c r="P21" s="47">
        <f>(O21/P$60)</f>
        <v>0.24064756070881646</v>
      </c>
      <c r="Q21" s="9"/>
    </row>
    <row r="22" spans="1:17">
      <c r="A22" s="12"/>
      <c r="B22" s="25">
        <v>324.31</v>
      </c>
      <c r="C22" s="20" t="s">
        <v>146</v>
      </c>
      <c r="D22" s="46">
        <v>1500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1500</v>
      </c>
      <c r="P22" s="47">
        <f>(O22/P$60)</f>
        <v>0.3281557646029315</v>
      </c>
      <c r="Q22" s="9"/>
    </row>
    <row r="23" spans="1:17">
      <c r="A23" s="12"/>
      <c r="B23" s="25">
        <v>324.61</v>
      </c>
      <c r="C23" s="20" t="s">
        <v>147</v>
      </c>
      <c r="D23" s="46">
        <v>150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150</v>
      </c>
      <c r="P23" s="47">
        <f>(O23/P$60)</f>
        <v>3.281557646029315E-2</v>
      </c>
      <c r="Q23" s="9"/>
    </row>
    <row r="24" spans="1:17">
      <c r="A24" s="12"/>
      <c r="B24" s="25">
        <v>329.5</v>
      </c>
      <c r="C24" s="20" t="s">
        <v>172</v>
      </c>
      <c r="D24" s="46">
        <v>6530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6530</v>
      </c>
      <c r="P24" s="47">
        <f>(O24/P$60)</f>
        <v>1.4285714285714286</v>
      </c>
      <c r="Q24" s="9"/>
    </row>
    <row r="25" spans="1:17" ht="15.75">
      <c r="A25" s="29" t="s">
        <v>165</v>
      </c>
      <c r="B25" s="30"/>
      <c r="C25" s="31"/>
      <c r="D25" s="32">
        <f>SUM(D26:D29)</f>
        <v>795941</v>
      </c>
      <c r="E25" s="32">
        <f>SUM(E26:E29)</f>
        <v>0</v>
      </c>
      <c r="F25" s="32">
        <f>SUM(F26:F29)</f>
        <v>0</v>
      </c>
      <c r="G25" s="32">
        <f>SUM(G26:G29)</f>
        <v>0</v>
      </c>
      <c r="H25" s="32">
        <f>SUM(H26:H29)</f>
        <v>0</v>
      </c>
      <c r="I25" s="32">
        <f>SUM(I26:I29)</f>
        <v>0</v>
      </c>
      <c r="J25" s="32">
        <f>SUM(J26:J29)</f>
        <v>0</v>
      </c>
      <c r="K25" s="32">
        <f>SUM(K26:K29)</f>
        <v>0</v>
      </c>
      <c r="L25" s="32">
        <f>SUM(L26:L29)</f>
        <v>0</v>
      </c>
      <c r="M25" s="32">
        <f>SUM(M26:M29)</f>
        <v>0</v>
      </c>
      <c r="N25" s="32">
        <f>SUM(N26:N29)</f>
        <v>0</v>
      </c>
      <c r="O25" s="44">
        <f>SUM(D25:N25)</f>
        <v>795941</v>
      </c>
      <c r="P25" s="45">
        <f>(O25/P$60)</f>
        <v>174.12841828921461</v>
      </c>
      <c r="Q25" s="10"/>
    </row>
    <row r="26" spans="1:17">
      <c r="A26" s="12"/>
      <c r="B26" s="25">
        <v>335.125</v>
      </c>
      <c r="C26" s="20" t="s">
        <v>166</v>
      </c>
      <c r="D26" s="46">
        <v>228434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8" si="2">SUM(D26:N26)</f>
        <v>228434</v>
      </c>
      <c r="P26" s="47">
        <f>(O26/P$60)</f>
        <v>49.974622620870704</v>
      </c>
      <c r="Q26" s="9"/>
    </row>
    <row r="27" spans="1:17">
      <c r="A27" s="12"/>
      <c r="B27" s="25">
        <v>335.15</v>
      </c>
      <c r="C27" s="20" t="s">
        <v>97</v>
      </c>
      <c r="D27" s="46">
        <v>4099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4099</v>
      </c>
      <c r="P27" s="47">
        <f>(O27/P$60)</f>
        <v>0.89674031940494425</v>
      </c>
      <c r="Q27" s="9"/>
    </row>
    <row r="28" spans="1:17">
      <c r="A28" s="12"/>
      <c r="B28" s="25">
        <v>335.18</v>
      </c>
      <c r="C28" s="20" t="s">
        <v>167</v>
      </c>
      <c r="D28" s="46">
        <v>501047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501047</v>
      </c>
      <c r="P28" s="47">
        <f>(O28/P$60)</f>
        <v>109.61430759133668</v>
      </c>
      <c r="Q28" s="9"/>
    </row>
    <row r="29" spans="1:17">
      <c r="A29" s="12"/>
      <c r="B29" s="25">
        <v>338</v>
      </c>
      <c r="C29" s="20" t="s">
        <v>23</v>
      </c>
      <c r="D29" s="46">
        <v>62361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62361</v>
      </c>
      <c r="P29" s="47">
        <f>(O29/P$60)</f>
        <v>13.642747757602276</v>
      </c>
      <c r="Q29" s="9"/>
    </row>
    <row r="30" spans="1:17" ht="15.75">
      <c r="A30" s="29" t="s">
        <v>28</v>
      </c>
      <c r="B30" s="30"/>
      <c r="C30" s="31"/>
      <c r="D30" s="32">
        <f>SUM(D31:D42)</f>
        <v>34846</v>
      </c>
      <c r="E30" s="32">
        <f>SUM(E31:E42)</f>
        <v>0</v>
      </c>
      <c r="F30" s="32">
        <f>SUM(F31:F42)</f>
        <v>0</v>
      </c>
      <c r="G30" s="32">
        <f>SUM(G31:G42)</f>
        <v>0</v>
      </c>
      <c r="H30" s="32">
        <f>SUM(H31:H42)</f>
        <v>0</v>
      </c>
      <c r="I30" s="32">
        <f>SUM(I31:I42)</f>
        <v>3097206</v>
      </c>
      <c r="J30" s="32">
        <f>SUM(J31:J42)</f>
        <v>0</v>
      </c>
      <c r="K30" s="32">
        <f>SUM(K31:K42)</f>
        <v>0</v>
      </c>
      <c r="L30" s="32">
        <f>SUM(L31:L42)</f>
        <v>0</v>
      </c>
      <c r="M30" s="32">
        <f>SUM(M31:M42)</f>
        <v>0</v>
      </c>
      <c r="N30" s="32">
        <f>SUM(N31:N42)</f>
        <v>0</v>
      </c>
      <c r="O30" s="32">
        <f>SUM(D30:N30)</f>
        <v>3132052</v>
      </c>
      <c r="P30" s="45">
        <f>(O30/P$60)</f>
        <v>685.20061255742723</v>
      </c>
      <c r="Q30" s="10"/>
    </row>
    <row r="31" spans="1:17">
      <c r="A31" s="12"/>
      <c r="B31" s="25">
        <v>341.2</v>
      </c>
      <c r="C31" s="20" t="s">
        <v>130</v>
      </c>
      <c r="D31" s="46">
        <v>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1" si="3">SUM(D31:N31)</f>
        <v>750</v>
      </c>
      <c r="P31" s="47">
        <f>(O31/P$60)</f>
        <v>0.16407788230146575</v>
      </c>
      <c r="Q31" s="9"/>
    </row>
    <row r="32" spans="1:17">
      <c r="A32" s="12"/>
      <c r="B32" s="25">
        <v>341.9</v>
      </c>
      <c r="C32" s="20" t="s">
        <v>100</v>
      </c>
      <c r="D32" s="46">
        <v>14352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3"/>
        <v>14352</v>
      </c>
      <c r="P32" s="47">
        <f>(O32/P$60)</f>
        <v>3.139794355720849</v>
      </c>
      <c r="Q32" s="9"/>
    </row>
    <row r="33" spans="1:17">
      <c r="A33" s="12"/>
      <c r="B33" s="25">
        <v>342.5</v>
      </c>
      <c r="C33" s="20" t="s">
        <v>33</v>
      </c>
      <c r="D33" s="46">
        <v>615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3"/>
        <v>615</v>
      </c>
      <c r="P33" s="47">
        <f>(O33/P$60)</f>
        <v>0.13454386348720193</v>
      </c>
      <c r="Q33" s="9"/>
    </row>
    <row r="34" spans="1:17">
      <c r="A34" s="12"/>
      <c r="B34" s="25">
        <v>342.9</v>
      </c>
      <c r="C34" s="20" t="s">
        <v>131</v>
      </c>
      <c r="D34" s="46">
        <v>300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3"/>
        <v>300</v>
      </c>
      <c r="P34" s="47">
        <f>(O34/P$60)</f>
        <v>6.56311529205863E-2</v>
      </c>
      <c r="Q34" s="9"/>
    </row>
    <row r="35" spans="1:17">
      <c r="A35" s="12"/>
      <c r="B35" s="25">
        <v>343.3</v>
      </c>
      <c r="C35" s="20" t="s">
        <v>35</v>
      </c>
      <c r="D35" s="46">
        <v>225</v>
      </c>
      <c r="E35" s="46">
        <v>0</v>
      </c>
      <c r="F35" s="46">
        <v>0</v>
      </c>
      <c r="G35" s="46">
        <v>0</v>
      </c>
      <c r="H35" s="46">
        <v>0</v>
      </c>
      <c r="I35" s="46">
        <v>1296004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3"/>
        <v>1296229</v>
      </c>
      <c r="P35" s="47">
        <f>(O35/P$60)</f>
        <v>283.5766790636622</v>
      </c>
      <c r="Q35" s="9"/>
    </row>
    <row r="36" spans="1:17">
      <c r="A36" s="12"/>
      <c r="B36" s="25">
        <v>343.5</v>
      </c>
      <c r="C36" s="20" t="s">
        <v>36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1800402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3"/>
        <v>1800402</v>
      </c>
      <c r="P36" s="47">
        <f>(O36/P$60)</f>
        <v>393.8748632684314</v>
      </c>
      <c r="Q36" s="9"/>
    </row>
    <row r="37" spans="1:17">
      <c r="A37" s="12"/>
      <c r="B37" s="25">
        <v>343.6</v>
      </c>
      <c r="C37" s="20" t="s">
        <v>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800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3"/>
        <v>800</v>
      </c>
      <c r="P37" s="47">
        <f>(O37/P$60)</f>
        <v>0.17501640778823013</v>
      </c>
      <c r="Q37" s="9"/>
    </row>
    <row r="38" spans="1:17">
      <c r="A38" s="12"/>
      <c r="B38" s="25">
        <v>343.8</v>
      </c>
      <c r="C38" s="20" t="s">
        <v>38</v>
      </c>
      <c r="D38" s="46">
        <v>100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3"/>
        <v>100</v>
      </c>
      <c r="P38" s="47">
        <f>(O38/P$60)</f>
        <v>2.1877050973528767E-2</v>
      </c>
      <c r="Q38" s="9"/>
    </row>
    <row r="39" spans="1:17">
      <c r="A39" s="12"/>
      <c r="B39" s="25">
        <v>344.2</v>
      </c>
      <c r="C39" s="20" t="s">
        <v>123</v>
      </c>
      <c r="D39" s="46">
        <v>1302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3"/>
        <v>1302</v>
      </c>
      <c r="P39" s="47">
        <f>(O39/P$60)</f>
        <v>0.28483920367534454</v>
      </c>
      <c r="Q39" s="9"/>
    </row>
    <row r="40" spans="1:17">
      <c r="A40" s="12"/>
      <c r="B40" s="25">
        <v>344.9</v>
      </c>
      <c r="C40" s="20" t="s">
        <v>101</v>
      </c>
      <c r="D40" s="46">
        <v>14967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3"/>
        <v>14967</v>
      </c>
      <c r="P40" s="47">
        <f>(O40/P$60)</f>
        <v>3.2743382192080506</v>
      </c>
      <c r="Q40" s="9"/>
    </row>
    <row r="41" spans="1:17">
      <c r="A41" s="12"/>
      <c r="B41" s="25">
        <v>347.2</v>
      </c>
      <c r="C41" s="20" t="s">
        <v>124</v>
      </c>
      <c r="D41" s="46">
        <v>150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3"/>
        <v>150</v>
      </c>
      <c r="P41" s="47">
        <f>(O41/P$60)</f>
        <v>3.281557646029315E-2</v>
      </c>
      <c r="Q41" s="9"/>
    </row>
    <row r="42" spans="1:17">
      <c r="A42" s="12"/>
      <c r="B42" s="25">
        <v>349</v>
      </c>
      <c r="C42" s="20" t="s">
        <v>168</v>
      </c>
      <c r="D42" s="46">
        <v>2085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2085</v>
      </c>
      <c r="P42" s="47">
        <f>(O42/P$60)</f>
        <v>0.45613651279807482</v>
      </c>
      <c r="Q42" s="9"/>
    </row>
    <row r="43" spans="1:17" ht="15.75">
      <c r="A43" s="29" t="s">
        <v>29</v>
      </c>
      <c r="B43" s="30"/>
      <c r="C43" s="31"/>
      <c r="D43" s="32">
        <f>SUM(D44:D47)</f>
        <v>41017</v>
      </c>
      <c r="E43" s="32">
        <f>SUM(E44:E47)</f>
        <v>0</v>
      </c>
      <c r="F43" s="32">
        <f>SUM(F44:F47)</f>
        <v>0</v>
      </c>
      <c r="G43" s="32">
        <f>SUM(G44:G47)</f>
        <v>0</v>
      </c>
      <c r="H43" s="32">
        <f>SUM(H44:H47)</f>
        <v>0</v>
      </c>
      <c r="I43" s="32">
        <f>SUM(I44:I47)</f>
        <v>4162</v>
      </c>
      <c r="J43" s="32">
        <f>SUM(J44:J47)</f>
        <v>0</v>
      </c>
      <c r="K43" s="32">
        <f>SUM(K44:K47)</f>
        <v>0</v>
      </c>
      <c r="L43" s="32">
        <f>SUM(L44:L47)</f>
        <v>0</v>
      </c>
      <c r="M43" s="32">
        <f>SUM(M44:M47)</f>
        <v>0</v>
      </c>
      <c r="N43" s="32">
        <f>SUM(N44:N47)</f>
        <v>0</v>
      </c>
      <c r="O43" s="32">
        <f>SUM(D43:N43)</f>
        <v>45179</v>
      </c>
      <c r="P43" s="45">
        <f>(O43/P$60)</f>
        <v>9.8838328593305622</v>
      </c>
      <c r="Q43" s="10"/>
    </row>
    <row r="44" spans="1:17">
      <c r="A44" s="13"/>
      <c r="B44" s="39">
        <v>351.1</v>
      </c>
      <c r="C44" s="21" t="s">
        <v>73</v>
      </c>
      <c r="D44" s="46">
        <v>7359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7359</v>
      </c>
      <c r="P44" s="47">
        <f>(O44/P$60)</f>
        <v>1.609932181141982</v>
      </c>
      <c r="Q44" s="9"/>
    </row>
    <row r="45" spans="1:17">
      <c r="A45" s="13"/>
      <c r="B45" s="39">
        <v>352</v>
      </c>
      <c r="C45" s="21" t="s">
        <v>43</v>
      </c>
      <c r="D45" s="46">
        <v>3096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47" si="4">SUM(D45:N45)</f>
        <v>3096</v>
      </c>
      <c r="P45" s="47">
        <f>(O45/P$60)</f>
        <v>0.67731349814045072</v>
      </c>
      <c r="Q45" s="9"/>
    </row>
    <row r="46" spans="1:17">
      <c r="A46" s="13"/>
      <c r="B46" s="39">
        <v>354</v>
      </c>
      <c r="C46" s="21" t="s">
        <v>88</v>
      </c>
      <c r="D46" s="46">
        <v>30562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30562</v>
      </c>
      <c r="P46" s="47">
        <f>(O46/P$60)</f>
        <v>6.686064318529862</v>
      </c>
      <c r="Q46" s="9"/>
    </row>
    <row r="47" spans="1:17">
      <c r="A47" s="13"/>
      <c r="B47" s="39">
        <v>359</v>
      </c>
      <c r="C47" s="21" t="s">
        <v>74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4162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4162</v>
      </c>
      <c r="P47" s="47">
        <f>(O47/P$60)</f>
        <v>0.91052286151826733</v>
      </c>
      <c r="Q47" s="9"/>
    </row>
    <row r="48" spans="1:17" ht="15.75">
      <c r="A48" s="29" t="s">
        <v>2</v>
      </c>
      <c r="B48" s="30"/>
      <c r="C48" s="31"/>
      <c r="D48" s="32">
        <f>SUM(D49:D54)</f>
        <v>260806</v>
      </c>
      <c r="E48" s="32">
        <f>SUM(E49:E54)</f>
        <v>47452</v>
      </c>
      <c r="F48" s="32">
        <f>SUM(F49:F54)</f>
        <v>0</v>
      </c>
      <c r="G48" s="32">
        <f>SUM(G49:G54)</f>
        <v>0</v>
      </c>
      <c r="H48" s="32">
        <f>SUM(H49:H54)</f>
        <v>0</v>
      </c>
      <c r="I48" s="32">
        <f>SUM(I49:I54)</f>
        <v>456956</v>
      </c>
      <c r="J48" s="32">
        <f>SUM(J49:J54)</f>
        <v>0</v>
      </c>
      <c r="K48" s="32">
        <f>SUM(K49:K54)</f>
        <v>0</v>
      </c>
      <c r="L48" s="32">
        <f>SUM(L49:L54)</f>
        <v>0</v>
      </c>
      <c r="M48" s="32">
        <f>SUM(M49:M54)</f>
        <v>0</v>
      </c>
      <c r="N48" s="32">
        <f>SUM(N49:N54)</f>
        <v>0</v>
      </c>
      <c r="O48" s="32">
        <f>SUM(D48:N48)</f>
        <v>765214</v>
      </c>
      <c r="P48" s="45">
        <f>(O48/P$60)</f>
        <v>167.40625683657842</v>
      </c>
      <c r="Q48" s="10"/>
    </row>
    <row r="49" spans="1:120">
      <c r="A49" s="12"/>
      <c r="B49" s="25">
        <v>361.1</v>
      </c>
      <c r="C49" s="20" t="s">
        <v>44</v>
      </c>
      <c r="D49" s="46">
        <v>255022</v>
      </c>
      <c r="E49" s="46">
        <v>47452</v>
      </c>
      <c r="F49" s="46">
        <v>0</v>
      </c>
      <c r="G49" s="46">
        <v>0</v>
      </c>
      <c r="H49" s="46">
        <v>0</v>
      </c>
      <c r="I49" s="46">
        <v>263423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565897</v>
      </c>
      <c r="P49" s="47">
        <f>(O49/P$60)</f>
        <v>123.80157514767009</v>
      </c>
      <c r="Q49" s="9"/>
    </row>
    <row r="50" spans="1:120">
      <c r="A50" s="12"/>
      <c r="B50" s="25">
        <v>361.3</v>
      </c>
      <c r="C50" s="20" t="s">
        <v>45</v>
      </c>
      <c r="D50" s="46">
        <v>-1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7" si="5">SUM(D50:N50)</f>
        <v>-1</v>
      </c>
      <c r="P50" s="47">
        <f>(O50/P$60)</f>
        <v>-2.1877050973528769E-4</v>
      </c>
      <c r="Q50" s="9"/>
    </row>
    <row r="51" spans="1:120">
      <c r="A51" s="12"/>
      <c r="B51" s="25">
        <v>364</v>
      </c>
      <c r="C51" s="20" t="s">
        <v>102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-15404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5"/>
        <v>-15404</v>
      </c>
      <c r="P51" s="47">
        <f>(O51/P$60)</f>
        <v>-3.3699409319623714</v>
      </c>
      <c r="Q51" s="9"/>
    </row>
    <row r="52" spans="1:120">
      <c r="A52" s="12"/>
      <c r="B52" s="25">
        <v>365</v>
      </c>
      <c r="C52" s="20" t="s">
        <v>118</v>
      </c>
      <c r="D52" s="46">
        <v>2414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5"/>
        <v>2414</v>
      </c>
      <c r="P52" s="47">
        <f>(O52/P$60)</f>
        <v>0.52811201050098444</v>
      </c>
      <c r="Q52" s="9"/>
    </row>
    <row r="53" spans="1:120">
      <c r="A53" s="12"/>
      <c r="B53" s="25">
        <v>369.3</v>
      </c>
      <c r="C53" s="20" t="s">
        <v>78</v>
      </c>
      <c r="D53" s="46">
        <v>787</v>
      </c>
      <c r="E53" s="46">
        <v>0</v>
      </c>
      <c r="F53" s="46">
        <v>0</v>
      </c>
      <c r="G53" s="46">
        <v>0</v>
      </c>
      <c r="H53" s="46">
        <v>0</v>
      </c>
      <c r="I53" s="46">
        <v>116907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117694</v>
      </c>
      <c r="P53" s="47">
        <f>(O53/P$60)</f>
        <v>25.747976372784947</v>
      </c>
      <c r="Q53" s="9"/>
    </row>
    <row r="54" spans="1:120">
      <c r="A54" s="12"/>
      <c r="B54" s="25">
        <v>369.9</v>
      </c>
      <c r="C54" s="20" t="s">
        <v>50</v>
      </c>
      <c r="D54" s="46">
        <v>2584</v>
      </c>
      <c r="E54" s="46">
        <v>0</v>
      </c>
      <c r="F54" s="46">
        <v>0</v>
      </c>
      <c r="G54" s="46">
        <v>0</v>
      </c>
      <c r="H54" s="46">
        <v>0</v>
      </c>
      <c r="I54" s="46">
        <v>92030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5"/>
        <v>94614</v>
      </c>
      <c r="P54" s="47">
        <f>(O54/P$60)</f>
        <v>20.69875300809451</v>
      </c>
      <c r="Q54" s="9"/>
    </row>
    <row r="55" spans="1:120" ht="15.75">
      <c r="A55" s="29" t="s">
        <v>30</v>
      </c>
      <c r="B55" s="30"/>
      <c r="C55" s="31"/>
      <c r="D55" s="32">
        <f>SUM(D56:D57)</f>
        <v>186622</v>
      </c>
      <c r="E55" s="32">
        <f>SUM(E56:E57)</f>
        <v>0</v>
      </c>
      <c r="F55" s="32">
        <f>SUM(F56:F57)</f>
        <v>0</v>
      </c>
      <c r="G55" s="32">
        <f>SUM(G56:G57)</f>
        <v>0</v>
      </c>
      <c r="H55" s="32">
        <f>SUM(H56:H57)</f>
        <v>0</v>
      </c>
      <c r="I55" s="32">
        <f>SUM(I56:I57)</f>
        <v>822052</v>
      </c>
      <c r="J55" s="32">
        <f>SUM(J56:J57)</f>
        <v>0</v>
      </c>
      <c r="K55" s="32">
        <f>SUM(K56:K57)</f>
        <v>0</v>
      </c>
      <c r="L55" s="32">
        <f>SUM(L56:L57)</f>
        <v>0</v>
      </c>
      <c r="M55" s="32">
        <f>SUM(M56:M57)</f>
        <v>0</v>
      </c>
      <c r="N55" s="32">
        <f>SUM(N56:N57)</f>
        <v>0</v>
      </c>
      <c r="O55" s="32">
        <f t="shared" si="5"/>
        <v>1008674</v>
      </c>
      <c r="P55" s="45">
        <f>(O55/P$60)</f>
        <v>220.66812513673156</v>
      </c>
      <c r="Q55" s="9"/>
    </row>
    <row r="56" spans="1:120">
      <c r="A56" s="12"/>
      <c r="B56" s="25">
        <v>389.2</v>
      </c>
      <c r="C56" s="20" t="s">
        <v>52</v>
      </c>
      <c r="D56" s="46">
        <v>180622</v>
      </c>
      <c r="E56" s="46">
        <v>0</v>
      </c>
      <c r="F56" s="46">
        <v>0</v>
      </c>
      <c r="G56" s="46">
        <v>0</v>
      </c>
      <c r="H56" s="46">
        <v>0</v>
      </c>
      <c r="I56" s="46">
        <v>822052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5"/>
        <v>1002674</v>
      </c>
      <c r="P56" s="47">
        <f>(O56/P$60)</f>
        <v>219.35550207831983</v>
      </c>
      <c r="Q56" s="9"/>
    </row>
    <row r="57" spans="1:120" ht="15.75" thickBot="1">
      <c r="A57" s="12"/>
      <c r="B57" s="25">
        <v>389.4</v>
      </c>
      <c r="C57" s="20" t="s">
        <v>169</v>
      </c>
      <c r="D57" s="46">
        <v>6000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5"/>
        <v>6000</v>
      </c>
      <c r="P57" s="47">
        <f>(O57/P$60)</f>
        <v>1.312623058411726</v>
      </c>
      <c r="Q57" s="9"/>
    </row>
    <row r="58" spans="1:120" ht="16.5" thickBot="1">
      <c r="A58" s="14" t="s">
        <v>40</v>
      </c>
      <c r="B58" s="23"/>
      <c r="C58" s="22"/>
      <c r="D58" s="15">
        <f>SUM(D5,D16,D25,D30,D43,D48,D55)</f>
        <v>4849746</v>
      </c>
      <c r="E58" s="15">
        <f>SUM(E5,E16,E25,E30,E43,E48,E55)</f>
        <v>536582</v>
      </c>
      <c r="F58" s="15">
        <f>SUM(F5,F16,F25,F30,F43,F48,F55)</f>
        <v>0</v>
      </c>
      <c r="G58" s="15">
        <f>SUM(G5,G16,G25,G30,G43,G48,G55)</f>
        <v>0</v>
      </c>
      <c r="H58" s="15">
        <f>SUM(H5,H16,H25,H30,H43,H48,H55)</f>
        <v>0</v>
      </c>
      <c r="I58" s="15">
        <f>SUM(I5,I16,I25,I30,I43,I48,I55)</f>
        <v>4381176</v>
      </c>
      <c r="J58" s="15">
        <f>SUM(J5,J16,J25,J30,J43,J48,J55)</f>
        <v>0</v>
      </c>
      <c r="K58" s="15">
        <f>SUM(K5,K16,K25,K30,K43,K48,K55)</f>
        <v>0</v>
      </c>
      <c r="L58" s="15">
        <f>SUM(L5,L16,L25,L30,L43,L48,L55)</f>
        <v>0</v>
      </c>
      <c r="M58" s="15">
        <f>SUM(M5,M16,M25,M30,M43,M48,M55)</f>
        <v>0</v>
      </c>
      <c r="N58" s="15">
        <f>SUM(N5,N16,N25,N30,N43,N48,N55)</f>
        <v>0</v>
      </c>
      <c r="O58" s="15">
        <f>SUM(D58:N58)</f>
        <v>9767504</v>
      </c>
      <c r="P58" s="38">
        <f>(O58/P$60)</f>
        <v>2136.8418289214615</v>
      </c>
      <c r="Q58" s="6"/>
      <c r="R58" s="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9"/>
    </row>
    <row r="60" spans="1:120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8" t="s">
        <v>179</v>
      </c>
      <c r="N60" s="48"/>
      <c r="O60" s="48"/>
      <c r="P60" s="43">
        <v>4571</v>
      </c>
    </row>
    <row r="61" spans="1:120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1"/>
    </row>
    <row r="62" spans="1:120" ht="15.75" customHeight="1" thickBot="1">
      <c r="A62" s="52" t="s">
        <v>83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4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1424234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1424234</v>
      </c>
      <c r="O5" s="33">
        <f t="shared" ref="O5:O36" si="1">(N5/O$56)</f>
        <v>370.41196358907672</v>
      </c>
      <c r="P5" s="6"/>
    </row>
    <row r="6" spans="1:133">
      <c r="A6" s="12"/>
      <c r="B6" s="25">
        <v>311</v>
      </c>
      <c r="C6" s="20" t="s">
        <v>1</v>
      </c>
      <c r="D6" s="46">
        <v>641188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641188</v>
      </c>
      <c r="O6" s="47">
        <f t="shared" si="1"/>
        <v>166.75890767230169</v>
      </c>
      <c r="P6" s="9"/>
    </row>
    <row r="7" spans="1:133">
      <c r="A7" s="12"/>
      <c r="B7" s="25">
        <v>312.41000000000003</v>
      </c>
      <c r="C7" s="20" t="s">
        <v>62</v>
      </c>
      <c r="D7" s="46">
        <v>151238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151238</v>
      </c>
      <c r="O7" s="47">
        <f t="shared" si="1"/>
        <v>39.33368010403121</v>
      </c>
      <c r="P7" s="9"/>
    </row>
    <row r="8" spans="1:133">
      <c r="A8" s="12"/>
      <c r="B8" s="25">
        <v>314.10000000000002</v>
      </c>
      <c r="C8" s="20" t="s">
        <v>63</v>
      </c>
      <c r="D8" s="46">
        <v>211065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211065</v>
      </c>
      <c r="O8" s="47">
        <f t="shared" si="1"/>
        <v>54.893368010403123</v>
      </c>
      <c r="P8" s="9"/>
    </row>
    <row r="9" spans="1:133">
      <c r="A9" s="12"/>
      <c r="B9" s="25">
        <v>314.3</v>
      </c>
      <c r="C9" s="20" t="s">
        <v>9</v>
      </c>
      <c r="D9" s="46">
        <v>59740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59740</v>
      </c>
      <c r="O9" s="47">
        <f t="shared" si="1"/>
        <v>15.537061118335501</v>
      </c>
      <c r="P9" s="9"/>
    </row>
    <row r="10" spans="1:133">
      <c r="A10" s="12"/>
      <c r="B10" s="25">
        <v>314.39999999999998</v>
      </c>
      <c r="C10" s="20" t="s">
        <v>11</v>
      </c>
      <c r="D10" s="46">
        <v>33665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33665</v>
      </c>
      <c r="O10" s="47">
        <f t="shared" si="1"/>
        <v>8.7555266579973985</v>
      </c>
      <c r="P10" s="9"/>
    </row>
    <row r="11" spans="1:133">
      <c r="A11" s="12"/>
      <c r="B11" s="25">
        <v>314.8</v>
      </c>
      <c r="C11" s="20" t="s">
        <v>94</v>
      </c>
      <c r="D11" s="46">
        <v>452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452</v>
      </c>
      <c r="O11" s="47">
        <f t="shared" si="1"/>
        <v>0.11755526657997399</v>
      </c>
      <c r="P11" s="9"/>
    </row>
    <row r="12" spans="1:133">
      <c r="A12" s="12"/>
      <c r="B12" s="25">
        <v>314.89999999999998</v>
      </c>
      <c r="C12" s="20" t="s">
        <v>85</v>
      </c>
      <c r="D12" s="46">
        <v>182211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182211</v>
      </c>
      <c r="O12" s="47">
        <f t="shared" si="1"/>
        <v>47.389076723016906</v>
      </c>
      <c r="P12" s="9"/>
    </row>
    <row r="13" spans="1:133">
      <c r="A13" s="12"/>
      <c r="B13" s="25">
        <v>316</v>
      </c>
      <c r="C13" s="20" t="s">
        <v>95</v>
      </c>
      <c r="D13" s="46">
        <v>144675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144675</v>
      </c>
      <c r="O13" s="47">
        <f t="shared" si="1"/>
        <v>37.626788036410922</v>
      </c>
      <c r="P13" s="9"/>
    </row>
    <row r="14" spans="1:133" ht="15.75">
      <c r="A14" s="29" t="s">
        <v>12</v>
      </c>
      <c r="B14" s="30"/>
      <c r="C14" s="31"/>
      <c r="D14" s="32">
        <f t="shared" ref="D14:M14" si="3">SUM(D15:D18)</f>
        <v>242354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242354</v>
      </c>
      <c r="O14" s="45">
        <f t="shared" si="1"/>
        <v>63.030949284785436</v>
      </c>
      <c r="P14" s="10"/>
    </row>
    <row r="15" spans="1:133">
      <c r="A15" s="12"/>
      <c r="B15" s="25">
        <v>322</v>
      </c>
      <c r="C15" s="20" t="s">
        <v>65</v>
      </c>
      <c r="D15" s="46">
        <v>9065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9065</v>
      </c>
      <c r="O15" s="47">
        <f t="shared" si="1"/>
        <v>2.3576072821846554</v>
      </c>
      <c r="P15" s="9"/>
    </row>
    <row r="16" spans="1:133">
      <c r="A16" s="12"/>
      <c r="B16" s="25">
        <v>323.10000000000002</v>
      </c>
      <c r="C16" s="20" t="s">
        <v>13</v>
      </c>
      <c r="D16" s="46">
        <v>191177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191177</v>
      </c>
      <c r="O16" s="47">
        <f t="shared" si="1"/>
        <v>49.720936280884267</v>
      </c>
      <c r="P16" s="9"/>
    </row>
    <row r="17" spans="1:16">
      <c r="A17" s="12"/>
      <c r="B17" s="25">
        <v>323.39999999999998</v>
      </c>
      <c r="C17" s="20" t="s">
        <v>14</v>
      </c>
      <c r="D17" s="46">
        <v>33012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33012</v>
      </c>
      <c r="O17" s="47">
        <f t="shared" si="1"/>
        <v>8.5856957087126133</v>
      </c>
      <c r="P17" s="9"/>
    </row>
    <row r="18" spans="1:16">
      <c r="A18" s="12"/>
      <c r="B18" s="25">
        <v>329</v>
      </c>
      <c r="C18" s="20" t="s">
        <v>15</v>
      </c>
      <c r="D18" s="46">
        <v>9100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9100</v>
      </c>
      <c r="O18" s="47">
        <f t="shared" si="1"/>
        <v>2.3667100130039014</v>
      </c>
      <c r="P18" s="9"/>
    </row>
    <row r="19" spans="1:16" ht="15.75">
      <c r="A19" s="29" t="s">
        <v>16</v>
      </c>
      <c r="B19" s="30"/>
      <c r="C19" s="31"/>
      <c r="D19" s="32">
        <f t="shared" ref="D19:M19" si="5">SUM(D20:D25)</f>
        <v>589367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589367</v>
      </c>
      <c r="O19" s="45">
        <f t="shared" si="1"/>
        <v>153.28140442132639</v>
      </c>
      <c r="P19" s="10"/>
    </row>
    <row r="20" spans="1:16">
      <c r="A20" s="12"/>
      <c r="B20" s="25">
        <v>334.9</v>
      </c>
      <c r="C20" s="20" t="s">
        <v>69</v>
      </c>
      <c r="D20" s="46">
        <v>92150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92150</v>
      </c>
      <c r="O20" s="47">
        <f t="shared" si="1"/>
        <v>23.966189856957087</v>
      </c>
      <c r="P20" s="9"/>
    </row>
    <row r="21" spans="1:16">
      <c r="A21" s="12"/>
      <c r="B21" s="25">
        <v>335.12</v>
      </c>
      <c r="C21" s="20" t="s">
        <v>96</v>
      </c>
      <c r="D21" s="46">
        <v>123859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123859</v>
      </c>
      <c r="O21" s="47">
        <f t="shared" si="1"/>
        <v>32.213003901170353</v>
      </c>
      <c r="P21" s="9"/>
    </row>
    <row r="22" spans="1:16">
      <c r="A22" s="12"/>
      <c r="B22" s="25">
        <v>335.15</v>
      </c>
      <c r="C22" s="20" t="s">
        <v>97</v>
      </c>
      <c r="D22" s="46">
        <v>8119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8119</v>
      </c>
      <c r="O22" s="47">
        <f t="shared" si="1"/>
        <v>2.1115734720416124</v>
      </c>
      <c r="P22" s="9"/>
    </row>
    <row r="23" spans="1:16">
      <c r="A23" s="12"/>
      <c r="B23" s="25">
        <v>335.18</v>
      </c>
      <c r="C23" s="20" t="s">
        <v>98</v>
      </c>
      <c r="D23" s="46">
        <v>317704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317704</v>
      </c>
      <c r="O23" s="47">
        <f t="shared" si="1"/>
        <v>82.627828348504551</v>
      </c>
      <c r="P23" s="9"/>
    </row>
    <row r="24" spans="1:16">
      <c r="A24" s="12"/>
      <c r="B24" s="25">
        <v>335.21</v>
      </c>
      <c r="C24" s="20" t="s">
        <v>86</v>
      </c>
      <c r="D24" s="46">
        <v>300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300</v>
      </c>
      <c r="O24" s="47">
        <f t="shared" si="1"/>
        <v>7.8023407022106639E-2</v>
      </c>
      <c r="P24" s="9"/>
    </row>
    <row r="25" spans="1:16">
      <c r="A25" s="12"/>
      <c r="B25" s="25">
        <v>338</v>
      </c>
      <c r="C25" s="20" t="s">
        <v>23</v>
      </c>
      <c r="D25" s="46">
        <v>47235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47235</v>
      </c>
      <c r="O25" s="47">
        <f t="shared" si="1"/>
        <v>12.28478543563069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SUM(D27:D35)</f>
        <v>207314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1580257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1787571</v>
      </c>
      <c r="O26" s="45">
        <f t="shared" si="1"/>
        <v>464.90793237971394</v>
      </c>
      <c r="P26" s="10"/>
    </row>
    <row r="27" spans="1:16">
      <c r="A27" s="12"/>
      <c r="B27" s="25">
        <v>341.3</v>
      </c>
      <c r="C27" s="20" t="s">
        <v>99</v>
      </c>
      <c r="D27" s="46">
        <v>650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650</v>
      </c>
      <c r="O27" s="47">
        <f t="shared" si="1"/>
        <v>0.16905071521456436</v>
      </c>
      <c r="P27" s="9"/>
    </row>
    <row r="28" spans="1:16">
      <c r="A28" s="12"/>
      <c r="B28" s="25">
        <v>341.9</v>
      </c>
      <c r="C28" s="20" t="s">
        <v>100</v>
      </c>
      <c r="D28" s="46">
        <v>1813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1813</v>
      </c>
      <c r="O28" s="47">
        <f t="shared" si="1"/>
        <v>0.47152145643693105</v>
      </c>
      <c r="P28" s="9"/>
    </row>
    <row r="29" spans="1:16">
      <c r="A29" s="12"/>
      <c r="B29" s="25">
        <v>342.2</v>
      </c>
      <c r="C29" s="20" t="s">
        <v>32</v>
      </c>
      <c r="D29" s="46">
        <v>250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250</v>
      </c>
      <c r="O29" s="47">
        <f t="shared" si="1"/>
        <v>6.5019505851755532E-2</v>
      </c>
      <c r="P29" s="9"/>
    </row>
    <row r="30" spans="1:16">
      <c r="A30" s="12"/>
      <c r="B30" s="25">
        <v>342.5</v>
      </c>
      <c r="C30" s="20" t="s">
        <v>33</v>
      </c>
      <c r="D30" s="46">
        <v>2087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2087</v>
      </c>
      <c r="O30" s="47">
        <f t="shared" si="1"/>
        <v>0.54278283485045509</v>
      </c>
      <c r="P30" s="9"/>
    </row>
    <row r="31" spans="1:16">
      <c r="A31" s="12"/>
      <c r="B31" s="25">
        <v>343.3</v>
      </c>
      <c r="C31" s="20" t="s">
        <v>35</v>
      </c>
      <c r="D31" s="46">
        <v>2691</v>
      </c>
      <c r="E31" s="46">
        <v>0</v>
      </c>
      <c r="F31" s="46">
        <v>0</v>
      </c>
      <c r="G31" s="46">
        <v>0</v>
      </c>
      <c r="H31" s="46">
        <v>0</v>
      </c>
      <c r="I31" s="46">
        <v>675983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678674</v>
      </c>
      <c r="O31" s="47">
        <f t="shared" si="1"/>
        <v>176.50819245773732</v>
      </c>
      <c r="P31" s="9"/>
    </row>
    <row r="32" spans="1:16">
      <c r="A32" s="12"/>
      <c r="B32" s="25">
        <v>343.5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904274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904274</v>
      </c>
      <c r="O32" s="47">
        <f t="shared" si="1"/>
        <v>235.18179453836152</v>
      </c>
      <c r="P32" s="9"/>
    </row>
    <row r="33" spans="1:16">
      <c r="A33" s="12"/>
      <c r="B33" s="25">
        <v>343.8</v>
      </c>
      <c r="C33" s="20" t="s">
        <v>38</v>
      </c>
      <c r="D33" s="46">
        <v>1250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1250</v>
      </c>
      <c r="O33" s="47">
        <f t="shared" si="1"/>
        <v>0.32509752925877761</v>
      </c>
      <c r="P33" s="9"/>
    </row>
    <row r="34" spans="1:16">
      <c r="A34" s="12"/>
      <c r="B34" s="25">
        <v>344.9</v>
      </c>
      <c r="C34" s="20" t="s">
        <v>101</v>
      </c>
      <c r="D34" s="46">
        <v>52927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52927</v>
      </c>
      <c r="O34" s="47">
        <f t="shared" si="1"/>
        <v>13.765149544863458</v>
      </c>
      <c r="P34" s="9"/>
    </row>
    <row r="35" spans="1:16">
      <c r="A35" s="12"/>
      <c r="B35" s="25">
        <v>349</v>
      </c>
      <c r="C35" s="20" t="s">
        <v>91</v>
      </c>
      <c r="D35" s="46">
        <v>145646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145646</v>
      </c>
      <c r="O35" s="47">
        <f t="shared" si="1"/>
        <v>37.879323797139143</v>
      </c>
      <c r="P35" s="9"/>
    </row>
    <row r="36" spans="1:16" ht="15.75">
      <c r="A36" s="29" t="s">
        <v>29</v>
      </c>
      <c r="B36" s="30"/>
      <c r="C36" s="31"/>
      <c r="D36" s="32">
        <f t="shared" ref="D36:M36" si="8">SUM(D37:D40)</f>
        <v>33808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590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2" si="9">SUM(D36:M36)</f>
        <v>34398</v>
      </c>
      <c r="O36" s="45">
        <f t="shared" si="1"/>
        <v>8.9461638491547468</v>
      </c>
      <c r="P36" s="10"/>
    </row>
    <row r="37" spans="1:16">
      <c r="A37" s="13"/>
      <c r="B37" s="39">
        <v>351.1</v>
      </c>
      <c r="C37" s="21" t="s">
        <v>73</v>
      </c>
      <c r="D37" s="46">
        <v>26256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26256</v>
      </c>
      <c r="O37" s="47">
        <f t="shared" ref="O37:O54" si="10">(N37/O$56)</f>
        <v>6.8286085825747724</v>
      </c>
      <c r="P37" s="9"/>
    </row>
    <row r="38" spans="1:16">
      <c r="A38" s="13"/>
      <c r="B38" s="39">
        <v>352</v>
      </c>
      <c r="C38" s="21" t="s">
        <v>43</v>
      </c>
      <c r="D38" s="46">
        <v>2490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2490</v>
      </c>
      <c r="O38" s="47">
        <f t="shared" si="10"/>
        <v>0.64759427828348504</v>
      </c>
      <c r="P38" s="9"/>
    </row>
    <row r="39" spans="1:16">
      <c r="A39" s="13"/>
      <c r="B39" s="39">
        <v>354</v>
      </c>
      <c r="C39" s="21" t="s">
        <v>88</v>
      </c>
      <c r="D39" s="46">
        <v>5062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5062</v>
      </c>
      <c r="O39" s="47">
        <f t="shared" si="10"/>
        <v>1.3165149544863459</v>
      </c>
      <c r="P39" s="9"/>
    </row>
    <row r="40" spans="1:16">
      <c r="A40" s="13"/>
      <c r="B40" s="39">
        <v>359</v>
      </c>
      <c r="C40" s="21" t="s">
        <v>74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590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590</v>
      </c>
      <c r="O40" s="47">
        <f t="shared" si="10"/>
        <v>0.15344603381014305</v>
      </c>
      <c r="P40" s="9"/>
    </row>
    <row r="41" spans="1:16" ht="15.75">
      <c r="A41" s="29" t="s">
        <v>2</v>
      </c>
      <c r="B41" s="30"/>
      <c r="C41" s="31"/>
      <c r="D41" s="32">
        <f t="shared" ref="D41:M41" si="11">SUM(D42:D50)</f>
        <v>89396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127432</v>
      </c>
      <c r="J41" s="32">
        <f t="shared" si="11"/>
        <v>0</v>
      </c>
      <c r="K41" s="32">
        <f t="shared" si="11"/>
        <v>163558</v>
      </c>
      <c r="L41" s="32">
        <f t="shared" si="11"/>
        <v>0</v>
      </c>
      <c r="M41" s="32">
        <f t="shared" si="11"/>
        <v>0</v>
      </c>
      <c r="N41" s="32">
        <f t="shared" si="9"/>
        <v>380386</v>
      </c>
      <c r="O41" s="45">
        <f t="shared" si="10"/>
        <v>98.930039011703514</v>
      </c>
      <c r="P41" s="10"/>
    </row>
    <row r="42" spans="1:16">
      <c r="A42" s="12"/>
      <c r="B42" s="25">
        <v>361.1</v>
      </c>
      <c r="C42" s="20" t="s">
        <v>44</v>
      </c>
      <c r="D42" s="46">
        <v>3766</v>
      </c>
      <c r="E42" s="46">
        <v>0</v>
      </c>
      <c r="F42" s="46">
        <v>0</v>
      </c>
      <c r="G42" s="46">
        <v>0</v>
      </c>
      <c r="H42" s="46">
        <v>0</v>
      </c>
      <c r="I42" s="46">
        <v>6050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9816</v>
      </c>
      <c r="O42" s="47">
        <f t="shared" si="10"/>
        <v>2.5529258777633288</v>
      </c>
      <c r="P42" s="9"/>
    </row>
    <row r="43" spans="1:16">
      <c r="A43" s="12"/>
      <c r="B43" s="25">
        <v>361.2</v>
      </c>
      <c r="C43" s="20" t="s">
        <v>75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64246</v>
      </c>
      <c r="L43" s="46">
        <v>0</v>
      </c>
      <c r="M43" s="46">
        <v>0</v>
      </c>
      <c r="N43" s="46">
        <f t="shared" ref="N43:N50" si="12">SUM(D43:M43)</f>
        <v>64246</v>
      </c>
      <c r="O43" s="47">
        <f t="shared" si="10"/>
        <v>16.708972691807542</v>
      </c>
      <c r="P43" s="9"/>
    </row>
    <row r="44" spans="1:16">
      <c r="A44" s="12"/>
      <c r="B44" s="25">
        <v>361.3</v>
      </c>
      <c r="C44" s="20" t="s">
        <v>45</v>
      </c>
      <c r="D44" s="46">
        <v>1196</v>
      </c>
      <c r="E44" s="46">
        <v>0</v>
      </c>
      <c r="F44" s="46">
        <v>0</v>
      </c>
      <c r="G44" s="46">
        <v>0</v>
      </c>
      <c r="H44" s="46">
        <v>0</v>
      </c>
      <c r="I44" s="46">
        <v>511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1707</v>
      </c>
      <c r="O44" s="47">
        <f t="shared" si="10"/>
        <v>0.44395318595578676</v>
      </c>
      <c r="P44" s="9"/>
    </row>
    <row r="45" spans="1:16">
      <c r="A45" s="12"/>
      <c r="B45" s="25">
        <v>361.4</v>
      </c>
      <c r="C45" s="20" t="s">
        <v>110</v>
      </c>
      <c r="D45" s="46">
        <v>-2770</v>
      </c>
      <c r="E45" s="46">
        <v>0</v>
      </c>
      <c r="F45" s="46">
        <v>0</v>
      </c>
      <c r="G45" s="46">
        <v>0</v>
      </c>
      <c r="H45" s="46">
        <v>0</v>
      </c>
      <c r="I45" s="46">
        <v>-1182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-3952</v>
      </c>
      <c r="O45" s="47">
        <f t="shared" si="10"/>
        <v>-1.0278283485045514</v>
      </c>
      <c r="P45" s="9"/>
    </row>
    <row r="46" spans="1:16">
      <c r="A46" s="12"/>
      <c r="B46" s="25">
        <v>364</v>
      </c>
      <c r="C46" s="20" t="s">
        <v>102</v>
      </c>
      <c r="D46" s="46">
        <v>1118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1118</v>
      </c>
      <c r="O46" s="47">
        <f t="shared" si="10"/>
        <v>0.29076723016905071</v>
      </c>
      <c r="P46" s="9"/>
    </row>
    <row r="47" spans="1:16">
      <c r="A47" s="12"/>
      <c r="B47" s="25">
        <v>366</v>
      </c>
      <c r="C47" s="20" t="s">
        <v>48</v>
      </c>
      <c r="D47" s="46">
        <v>7606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7606</v>
      </c>
      <c r="O47" s="47">
        <f t="shared" si="10"/>
        <v>1.9781534460338102</v>
      </c>
      <c r="P47" s="9"/>
    </row>
    <row r="48" spans="1:16">
      <c r="A48" s="12"/>
      <c r="B48" s="25">
        <v>368</v>
      </c>
      <c r="C48" s="20" t="s">
        <v>49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99312</v>
      </c>
      <c r="L48" s="46">
        <v>0</v>
      </c>
      <c r="M48" s="46">
        <v>0</v>
      </c>
      <c r="N48" s="46">
        <f t="shared" si="12"/>
        <v>99312</v>
      </c>
      <c r="O48" s="47">
        <f t="shared" si="10"/>
        <v>25.828868660598179</v>
      </c>
      <c r="P48" s="9"/>
    </row>
    <row r="49" spans="1:119">
      <c r="A49" s="12"/>
      <c r="B49" s="25">
        <v>369.3</v>
      </c>
      <c r="C49" s="20" t="s">
        <v>78</v>
      </c>
      <c r="D49" s="46">
        <v>62482</v>
      </c>
      <c r="E49" s="46">
        <v>0</v>
      </c>
      <c r="F49" s="46">
        <v>0</v>
      </c>
      <c r="G49" s="46">
        <v>0</v>
      </c>
      <c r="H49" s="46">
        <v>0</v>
      </c>
      <c r="I49" s="46">
        <v>8228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70710</v>
      </c>
      <c r="O49" s="47">
        <f t="shared" si="10"/>
        <v>18.390117035110531</v>
      </c>
      <c r="P49" s="9"/>
    </row>
    <row r="50" spans="1:119">
      <c r="A50" s="12"/>
      <c r="B50" s="25">
        <v>369.9</v>
      </c>
      <c r="C50" s="20" t="s">
        <v>50</v>
      </c>
      <c r="D50" s="46">
        <v>15998</v>
      </c>
      <c r="E50" s="46">
        <v>0</v>
      </c>
      <c r="F50" s="46">
        <v>0</v>
      </c>
      <c r="G50" s="46">
        <v>0</v>
      </c>
      <c r="H50" s="46">
        <v>0</v>
      </c>
      <c r="I50" s="46">
        <v>113825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129823</v>
      </c>
      <c r="O50" s="47">
        <f t="shared" si="10"/>
        <v>33.764109232769833</v>
      </c>
      <c r="P50" s="9"/>
    </row>
    <row r="51" spans="1:119" ht="15.75">
      <c r="A51" s="29" t="s">
        <v>30</v>
      </c>
      <c r="B51" s="30"/>
      <c r="C51" s="31"/>
      <c r="D51" s="32">
        <f t="shared" ref="D51:M51" si="13">SUM(D52:D53)</f>
        <v>317770</v>
      </c>
      <c r="E51" s="32">
        <f t="shared" si="13"/>
        <v>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317770</v>
      </c>
      <c r="O51" s="45">
        <f t="shared" si="10"/>
        <v>82.644993498049416</v>
      </c>
      <c r="P51" s="9"/>
    </row>
    <row r="52" spans="1:119">
      <c r="A52" s="12"/>
      <c r="B52" s="25">
        <v>382</v>
      </c>
      <c r="C52" s="20" t="s">
        <v>79</v>
      </c>
      <c r="D52" s="46">
        <v>271303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271303</v>
      </c>
      <c r="O52" s="47">
        <f t="shared" si="10"/>
        <v>70.559947984395322</v>
      </c>
      <c r="P52" s="9"/>
    </row>
    <row r="53" spans="1:119" ht="15.75" thickBot="1">
      <c r="A53" s="12"/>
      <c r="B53" s="25">
        <v>388.1</v>
      </c>
      <c r="C53" s="20" t="s">
        <v>81</v>
      </c>
      <c r="D53" s="46">
        <v>46467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46467</v>
      </c>
      <c r="O53" s="47">
        <f t="shared" si="10"/>
        <v>12.085045513654096</v>
      </c>
      <c r="P53" s="9"/>
    </row>
    <row r="54" spans="1:119" ht="16.5" thickBot="1">
      <c r="A54" s="14" t="s">
        <v>40</v>
      </c>
      <c r="B54" s="23"/>
      <c r="C54" s="22"/>
      <c r="D54" s="15">
        <f t="shared" ref="D54:M54" si="14">SUM(D5,D14,D19,D26,D36,D41,D51)</f>
        <v>2904243</v>
      </c>
      <c r="E54" s="15">
        <f t="shared" si="14"/>
        <v>0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1708279</v>
      </c>
      <c r="J54" s="15">
        <f t="shared" si="14"/>
        <v>0</v>
      </c>
      <c r="K54" s="15">
        <f t="shared" si="14"/>
        <v>163558</v>
      </c>
      <c r="L54" s="15">
        <f t="shared" si="14"/>
        <v>0</v>
      </c>
      <c r="M54" s="15">
        <f t="shared" si="14"/>
        <v>0</v>
      </c>
      <c r="N54" s="15">
        <f>SUM(D54:M54)</f>
        <v>4776080</v>
      </c>
      <c r="O54" s="38">
        <f t="shared" si="10"/>
        <v>1242.15344603381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111</v>
      </c>
      <c r="M56" s="48"/>
      <c r="N56" s="48"/>
      <c r="O56" s="43">
        <v>3845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83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1287388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1287388</v>
      </c>
      <c r="O5" s="33">
        <f t="shared" ref="O5:O52" si="1">(N5/O$54)</f>
        <v>333.52020725388599</v>
      </c>
      <c r="P5" s="6"/>
    </row>
    <row r="6" spans="1:133">
      <c r="A6" s="12"/>
      <c r="B6" s="25">
        <v>311</v>
      </c>
      <c r="C6" s="20" t="s">
        <v>1</v>
      </c>
      <c r="D6" s="46">
        <v>640503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640503</v>
      </c>
      <c r="O6" s="47">
        <f t="shared" si="1"/>
        <v>165.93341968911918</v>
      </c>
      <c r="P6" s="9"/>
    </row>
    <row r="7" spans="1:133">
      <c r="A7" s="12"/>
      <c r="B7" s="25">
        <v>312.41000000000003</v>
      </c>
      <c r="C7" s="20" t="s">
        <v>62</v>
      </c>
      <c r="D7" s="46">
        <v>131151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131151</v>
      </c>
      <c r="O7" s="47">
        <f t="shared" si="1"/>
        <v>33.976943005181347</v>
      </c>
      <c r="P7" s="9"/>
    </row>
    <row r="8" spans="1:133">
      <c r="A8" s="12"/>
      <c r="B8" s="25">
        <v>314.10000000000002</v>
      </c>
      <c r="C8" s="20" t="s">
        <v>63</v>
      </c>
      <c r="D8" s="46">
        <v>202147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202147</v>
      </c>
      <c r="O8" s="47">
        <f t="shared" si="1"/>
        <v>52.369689119170985</v>
      </c>
      <c r="P8" s="9"/>
    </row>
    <row r="9" spans="1:133">
      <c r="A9" s="12"/>
      <c r="B9" s="25">
        <v>314.3</v>
      </c>
      <c r="C9" s="20" t="s">
        <v>9</v>
      </c>
      <c r="D9" s="46">
        <v>57933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57933</v>
      </c>
      <c r="O9" s="47">
        <f t="shared" si="1"/>
        <v>15.008549222797928</v>
      </c>
      <c r="P9" s="9"/>
    </row>
    <row r="10" spans="1:133">
      <c r="A10" s="12"/>
      <c r="B10" s="25">
        <v>314.39999999999998</v>
      </c>
      <c r="C10" s="20" t="s">
        <v>11</v>
      </c>
      <c r="D10" s="46">
        <v>30532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30532</v>
      </c>
      <c r="O10" s="47">
        <f t="shared" si="1"/>
        <v>7.9098445595854923</v>
      </c>
      <c r="P10" s="9"/>
    </row>
    <row r="11" spans="1:133">
      <c r="A11" s="12"/>
      <c r="B11" s="25">
        <v>314.8</v>
      </c>
      <c r="C11" s="20" t="s">
        <v>94</v>
      </c>
      <c r="D11" s="46">
        <v>313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313</v>
      </c>
      <c r="O11" s="47">
        <f t="shared" si="1"/>
        <v>8.1088082901554406E-2</v>
      </c>
      <c r="P11" s="9"/>
    </row>
    <row r="12" spans="1:133">
      <c r="A12" s="12"/>
      <c r="B12" s="25">
        <v>314.89999999999998</v>
      </c>
      <c r="C12" s="20" t="s">
        <v>85</v>
      </c>
      <c r="D12" s="46">
        <v>199993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199993</v>
      </c>
      <c r="O12" s="47">
        <f t="shared" si="1"/>
        <v>51.811658031088086</v>
      </c>
      <c r="P12" s="9"/>
    </row>
    <row r="13" spans="1:133">
      <c r="A13" s="12"/>
      <c r="B13" s="25">
        <v>316</v>
      </c>
      <c r="C13" s="20" t="s">
        <v>95</v>
      </c>
      <c r="D13" s="46">
        <v>24816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24816</v>
      </c>
      <c r="O13" s="47">
        <f t="shared" si="1"/>
        <v>6.4290155440414507</v>
      </c>
      <c r="P13" s="9"/>
    </row>
    <row r="14" spans="1:133" ht="15.75">
      <c r="A14" s="29" t="s">
        <v>12</v>
      </c>
      <c r="B14" s="30"/>
      <c r="C14" s="31"/>
      <c r="D14" s="32">
        <f t="shared" ref="D14:M14" si="3">SUM(D15:D18)</f>
        <v>217003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217003</v>
      </c>
      <c r="O14" s="45">
        <f t="shared" si="1"/>
        <v>56.218393782383423</v>
      </c>
      <c r="P14" s="10"/>
    </row>
    <row r="15" spans="1:133">
      <c r="A15" s="12"/>
      <c r="B15" s="25">
        <v>322</v>
      </c>
      <c r="C15" s="20" t="s">
        <v>65</v>
      </c>
      <c r="D15" s="46">
        <v>10449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10449</v>
      </c>
      <c r="O15" s="47">
        <f t="shared" si="1"/>
        <v>2.7069948186528499</v>
      </c>
      <c r="P15" s="9"/>
    </row>
    <row r="16" spans="1:133">
      <c r="A16" s="12"/>
      <c r="B16" s="25">
        <v>323.10000000000002</v>
      </c>
      <c r="C16" s="20" t="s">
        <v>13</v>
      </c>
      <c r="D16" s="46">
        <v>171023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171023</v>
      </c>
      <c r="O16" s="47">
        <f t="shared" si="1"/>
        <v>44.306476683937824</v>
      </c>
      <c r="P16" s="9"/>
    </row>
    <row r="17" spans="1:16">
      <c r="A17" s="12"/>
      <c r="B17" s="25">
        <v>323.39999999999998</v>
      </c>
      <c r="C17" s="20" t="s">
        <v>14</v>
      </c>
      <c r="D17" s="46">
        <v>27591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27591</v>
      </c>
      <c r="O17" s="47">
        <f t="shared" si="1"/>
        <v>7.1479274611398962</v>
      </c>
      <c r="P17" s="9"/>
    </row>
    <row r="18" spans="1:16">
      <c r="A18" s="12"/>
      <c r="B18" s="25">
        <v>329</v>
      </c>
      <c r="C18" s="20" t="s">
        <v>15</v>
      </c>
      <c r="D18" s="46">
        <v>7940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7940</v>
      </c>
      <c r="O18" s="47">
        <f t="shared" si="1"/>
        <v>2.0569948186528499</v>
      </c>
      <c r="P18" s="9"/>
    </row>
    <row r="19" spans="1:16" ht="15.75">
      <c r="A19" s="29" t="s">
        <v>16</v>
      </c>
      <c r="B19" s="30"/>
      <c r="C19" s="31"/>
      <c r="D19" s="32">
        <f t="shared" ref="D19:M19" si="5">SUM(D20:D24)</f>
        <v>479777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479777</v>
      </c>
      <c r="O19" s="45">
        <f t="shared" si="1"/>
        <v>124.29455958549222</v>
      </c>
      <c r="P19" s="10"/>
    </row>
    <row r="20" spans="1:16">
      <c r="A20" s="12"/>
      <c r="B20" s="25">
        <v>335.12</v>
      </c>
      <c r="C20" s="20" t="s">
        <v>96</v>
      </c>
      <c r="D20" s="46">
        <v>119633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119633</v>
      </c>
      <c r="O20" s="47">
        <f t="shared" si="1"/>
        <v>30.993005181347151</v>
      </c>
      <c r="P20" s="9"/>
    </row>
    <row r="21" spans="1:16">
      <c r="A21" s="12"/>
      <c r="B21" s="25">
        <v>335.15</v>
      </c>
      <c r="C21" s="20" t="s">
        <v>97</v>
      </c>
      <c r="D21" s="46">
        <v>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</v>
      </c>
      <c r="O21" s="47">
        <f t="shared" si="1"/>
        <v>6.2176165803108805E-3</v>
      </c>
      <c r="P21" s="9"/>
    </row>
    <row r="22" spans="1:16">
      <c r="A22" s="12"/>
      <c r="B22" s="25">
        <v>335.18</v>
      </c>
      <c r="C22" s="20" t="s">
        <v>98</v>
      </c>
      <c r="D22" s="46">
        <v>313255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313255</v>
      </c>
      <c r="O22" s="47">
        <f t="shared" si="1"/>
        <v>81.154145077720202</v>
      </c>
      <c r="P22" s="9"/>
    </row>
    <row r="23" spans="1:16">
      <c r="A23" s="12"/>
      <c r="B23" s="25">
        <v>335.21</v>
      </c>
      <c r="C23" s="20" t="s">
        <v>86</v>
      </c>
      <c r="D23" s="46">
        <v>450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450</v>
      </c>
      <c r="O23" s="47">
        <f t="shared" si="1"/>
        <v>0.11658031088082901</v>
      </c>
      <c r="P23" s="9"/>
    </row>
    <row r="24" spans="1:16">
      <c r="A24" s="12"/>
      <c r="B24" s="25">
        <v>338</v>
      </c>
      <c r="C24" s="20" t="s">
        <v>23</v>
      </c>
      <c r="D24" s="46">
        <v>46415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46415</v>
      </c>
      <c r="O24" s="47">
        <f t="shared" si="1"/>
        <v>12.02461139896373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SUM(D26:D34)</f>
        <v>204633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1504365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1708998</v>
      </c>
      <c r="O25" s="45">
        <f t="shared" si="1"/>
        <v>442.74559585492227</v>
      </c>
      <c r="P25" s="10"/>
    </row>
    <row r="26" spans="1:16">
      <c r="A26" s="12"/>
      <c r="B26" s="25">
        <v>341.3</v>
      </c>
      <c r="C26" s="20" t="s">
        <v>99</v>
      </c>
      <c r="D26" s="46">
        <v>1225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7">SUM(D26:M26)</f>
        <v>1225</v>
      </c>
      <c r="O26" s="47">
        <f t="shared" si="1"/>
        <v>0.31735751295336789</v>
      </c>
      <c r="P26" s="9"/>
    </row>
    <row r="27" spans="1:16">
      <c r="A27" s="12"/>
      <c r="B27" s="25">
        <v>341.9</v>
      </c>
      <c r="C27" s="20" t="s">
        <v>100</v>
      </c>
      <c r="D27" s="46">
        <v>1383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1383</v>
      </c>
      <c r="O27" s="47">
        <f t="shared" si="1"/>
        <v>0.35829015544041448</v>
      </c>
      <c r="P27" s="9"/>
    </row>
    <row r="28" spans="1:16">
      <c r="A28" s="12"/>
      <c r="B28" s="25">
        <v>342.2</v>
      </c>
      <c r="C28" s="20" t="s">
        <v>32</v>
      </c>
      <c r="D28" s="46">
        <v>3418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3418</v>
      </c>
      <c r="O28" s="47">
        <f t="shared" si="1"/>
        <v>0.88549222797927463</v>
      </c>
      <c r="P28" s="9"/>
    </row>
    <row r="29" spans="1:16">
      <c r="A29" s="12"/>
      <c r="B29" s="25">
        <v>342.5</v>
      </c>
      <c r="C29" s="20" t="s">
        <v>33</v>
      </c>
      <c r="D29" s="46">
        <v>3376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3376</v>
      </c>
      <c r="O29" s="47">
        <f t="shared" si="1"/>
        <v>0.87461139896373052</v>
      </c>
      <c r="P29" s="9"/>
    </row>
    <row r="30" spans="1:16">
      <c r="A30" s="12"/>
      <c r="B30" s="25">
        <v>343.3</v>
      </c>
      <c r="C30" s="20" t="s">
        <v>35</v>
      </c>
      <c r="D30" s="46">
        <v>2751</v>
      </c>
      <c r="E30" s="46">
        <v>0</v>
      </c>
      <c r="F30" s="46">
        <v>0</v>
      </c>
      <c r="G30" s="46">
        <v>0</v>
      </c>
      <c r="H30" s="46">
        <v>0</v>
      </c>
      <c r="I30" s="46">
        <v>638401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641152</v>
      </c>
      <c r="O30" s="47">
        <f t="shared" si="1"/>
        <v>166.10155440414508</v>
      </c>
      <c r="P30" s="9"/>
    </row>
    <row r="31" spans="1:16">
      <c r="A31" s="12"/>
      <c r="B31" s="25">
        <v>343.5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865964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865964</v>
      </c>
      <c r="O31" s="47">
        <f t="shared" si="1"/>
        <v>224.34300518134714</v>
      </c>
      <c r="P31" s="9"/>
    </row>
    <row r="32" spans="1:16">
      <c r="A32" s="12"/>
      <c r="B32" s="25">
        <v>343.8</v>
      </c>
      <c r="C32" s="20" t="s">
        <v>38</v>
      </c>
      <c r="D32" s="46">
        <v>3100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3100</v>
      </c>
      <c r="O32" s="47">
        <f t="shared" si="1"/>
        <v>0.80310880829015541</v>
      </c>
      <c r="P32" s="9"/>
    </row>
    <row r="33" spans="1:16">
      <c r="A33" s="12"/>
      <c r="B33" s="25">
        <v>344.9</v>
      </c>
      <c r="C33" s="20" t="s">
        <v>101</v>
      </c>
      <c r="D33" s="46">
        <v>52267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52267</v>
      </c>
      <c r="O33" s="47">
        <f t="shared" si="1"/>
        <v>13.540673575129533</v>
      </c>
      <c r="P33" s="9"/>
    </row>
    <row r="34" spans="1:16">
      <c r="A34" s="12"/>
      <c r="B34" s="25">
        <v>349</v>
      </c>
      <c r="C34" s="20" t="s">
        <v>91</v>
      </c>
      <c r="D34" s="46">
        <v>137113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137113</v>
      </c>
      <c r="O34" s="47">
        <f t="shared" si="1"/>
        <v>35.521502590673578</v>
      </c>
      <c r="P34" s="9"/>
    </row>
    <row r="35" spans="1:16" ht="15.75">
      <c r="A35" s="29" t="s">
        <v>29</v>
      </c>
      <c r="B35" s="30"/>
      <c r="C35" s="31"/>
      <c r="D35" s="32">
        <f t="shared" ref="D35:M35" si="8">SUM(D36:D39)</f>
        <v>31546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840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1" si="9">SUM(D35:M35)</f>
        <v>32386</v>
      </c>
      <c r="O35" s="45">
        <f t="shared" si="1"/>
        <v>8.3901554404145084</v>
      </c>
      <c r="P35" s="10"/>
    </row>
    <row r="36" spans="1:16">
      <c r="A36" s="13"/>
      <c r="B36" s="39">
        <v>351.1</v>
      </c>
      <c r="C36" s="21" t="s">
        <v>73</v>
      </c>
      <c r="D36" s="46">
        <v>16329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16329</v>
      </c>
      <c r="O36" s="47">
        <f t="shared" si="1"/>
        <v>4.2303108808290153</v>
      </c>
      <c r="P36" s="9"/>
    </row>
    <row r="37" spans="1:16">
      <c r="A37" s="13"/>
      <c r="B37" s="39">
        <v>352</v>
      </c>
      <c r="C37" s="21" t="s">
        <v>43</v>
      </c>
      <c r="D37" s="46">
        <v>4475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4475</v>
      </c>
      <c r="O37" s="47">
        <f t="shared" si="1"/>
        <v>1.1593264248704662</v>
      </c>
      <c r="P37" s="9"/>
    </row>
    <row r="38" spans="1:16">
      <c r="A38" s="13"/>
      <c r="B38" s="39">
        <v>354</v>
      </c>
      <c r="C38" s="21" t="s">
        <v>88</v>
      </c>
      <c r="D38" s="46">
        <v>10742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10742</v>
      </c>
      <c r="O38" s="47">
        <f t="shared" si="1"/>
        <v>2.7829015544041451</v>
      </c>
      <c r="P38" s="9"/>
    </row>
    <row r="39" spans="1:16">
      <c r="A39" s="13"/>
      <c r="B39" s="39">
        <v>359</v>
      </c>
      <c r="C39" s="21" t="s">
        <v>74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840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840</v>
      </c>
      <c r="O39" s="47">
        <f t="shared" si="1"/>
        <v>0.21761658031088082</v>
      </c>
      <c r="P39" s="9"/>
    </row>
    <row r="40" spans="1:16" ht="15.75">
      <c r="A40" s="29" t="s">
        <v>2</v>
      </c>
      <c r="B40" s="30"/>
      <c r="C40" s="31"/>
      <c r="D40" s="32">
        <f t="shared" ref="D40:M40" si="10">SUM(D41:D47)</f>
        <v>55972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171035</v>
      </c>
      <c r="J40" s="32">
        <f t="shared" si="10"/>
        <v>0</v>
      </c>
      <c r="K40" s="32">
        <f t="shared" si="10"/>
        <v>180612</v>
      </c>
      <c r="L40" s="32">
        <f t="shared" si="10"/>
        <v>0</v>
      </c>
      <c r="M40" s="32">
        <f t="shared" si="10"/>
        <v>0</v>
      </c>
      <c r="N40" s="32">
        <f t="shared" si="9"/>
        <v>407619</v>
      </c>
      <c r="O40" s="45">
        <f t="shared" si="1"/>
        <v>105.60077720207254</v>
      </c>
      <c r="P40" s="10"/>
    </row>
    <row r="41" spans="1:16">
      <c r="A41" s="12"/>
      <c r="B41" s="25">
        <v>361.1</v>
      </c>
      <c r="C41" s="20" t="s">
        <v>44</v>
      </c>
      <c r="D41" s="46">
        <v>9193</v>
      </c>
      <c r="E41" s="46">
        <v>0</v>
      </c>
      <c r="F41" s="46">
        <v>0</v>
      </c>
      <c r="G41" s="46">
        <v>0</v>
      </c>
      <c r="H41" s="46">
        <v>0</v>
      </c>
      <c r="I41" s="46">
        <v>8082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17275</v>
      </c>
      <c r="O41" s="47">
        <f t="shared" si="1"/>
        <v>4.4753886010362693</v>
      </c>
      <c r="P41" s="9"/>
    </row>
    <row r="42" spans="1:16">
      <c r="A42" s="12"/>
      <c r="B42" s="25">
        <v>361.2</v>
      </c>
      <c r="C42" s="20" t="s">
        <v>75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23814</v>
      </c>
      <c r="L42" s="46">
        <v>0</v>
      </c>
      <c r="M42" s="46">
        <v>0</v>
      </c>
      <c r="N42" s="46">
        <f t="shared" ref="N42:N47" si="11">SUM(D42:M42)</f>
        <v>23814</v>
      </c>
      <c r="O42" s="47">
        <f t="shared" si="1"/>
        <v>6.1694300518134719</v>
      </c>
      <c r="P42" s="9"/>
    </row>
    <row r="43" spans="1:16">
      <c r="A43" s="12"/>
      <c r="B43" s="25">
        <v>361.3</v>
      </c>
      <c r="C43" s="20" t="s">
        <v>45</v>
      </c>
      <c r="D43" s="46">
        <v>2896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56336</v>
      </c>
      <c r="L43" s="46">
        <v>0</v>
      </c>
      <c r="M43" s="46">
        <v>0</v>
      </c>
      <c r="N43" s="46">
        <f t="shared" si="11"/>
        <v>59232</v>
      </c>
      <c r="O43" s="47">
        <f t="shared" si="1"/>
        <v>15.345077720207254</v>
      </c>
      <c r="P43" s="9"/>
    </row>
    <row r="44" spans="1:16">
      <c r="A44" s="12"/>
      <c r="B44" s="25">
        <v>364</v>
      </c>
      <c r="C44" s="20" t="s">
        <v>102</v>
      </c>
      <c r="D44" s="46">
        <v>331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331</v>
      </c>
      <c r="O44" s="47">
        <f t="shared" si="1"/>
        <v>8.5751295336787561E-2</v>
      </c>
      <c r="P44" s="9"/>
    </row>
    <row r="45" spans="1:16">
      <c r="A45" s="12"/>
      <c r="B45" s="25">
        <v>366</v>
      </c>
      <c r="C45" s="20" t="s">
        <v>48</v>
      </c>
      <c r="D45" s="46">
        <v>405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405</v>
      </c>
      <c r="O45" s="47">
        <f t="shared" si="1"/>
        <v>0.10492227979274611</v>
      </c>
      <c r="P45" s="9"/>
    </row>
    <row r="46" spans="1:16">
      <c r="A46" s="12"/>
      <c r="B46" s="25">
        <v>368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100462</v>
      </c>
      <c r="L46" s="46">
        <v>0</v>
      </c>
      <c r="M46" s="46">
        <v>0</v>
      </c>
      <c r="N46" s="46">
        <f t="shared" si="11"/>
        <v>100462</v>
      </c>
      <c r="O46" s="47">
        <f t="shared" si="1"/>
        <v>26.026424870466322</v>
      </c>
      <c r="P46" s="9"/>
    </row>
    <row r="47" spans="1:16">
      <c r="A47" s="12"/>
      <c r="B47" s="25">
        <v>369.9</v>
      </c>
      <c r="C47" s="20" t="s">
        <v>50</v>
      </c>
      <c r="D47" s="46">
        <v>43147</v>
      </c>
      <c r="E47" s="46">
        <v>0</v>
      </c>
      <c r="F47" s="46">
        <v>0</v>
      </c>
      <c r="G47" s="46">
        <v>0</v>
      </c>
      <c r="H47" s="46">
        <v>0</v>
      </c>
      <c r="I47" s="46">
        <v>162953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206100</v>
      </c>
      <c r="O47" s="47">
        <f t="shared" si="1"/>
        <v>53.393782383419691</v>
      </c>
      <c r="P47" s="9"/>
    </row>
    <row r="48" spans="1:16" ht="15.75">
      <c r="A48" s="29" t="s">
        <v>30</v>
      </c>
      <c r="B48" s="30"/>
      <c r="C48" s="31"/>
      <c r="D48" s="32">
        <f t="shared" ref="D48:M48" si="12">SUM(D49:D51)</f>
        <v>60274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608811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>SUM(D48:M48)</f>
        <v>669085</v>
      </c>
      <c r="O48" s="45">
        <f t="shared" si="1"/>
        <v>173.3380829015544</v>
      </c>
      <c r="P48" s="9"/>
    </row>
    <row r="49" spans="1:119">
      <c r="A49" s="12"/>
      <c r="B49" s="25">
        <v>382</v>
      </c>
      <c r="C49" s="20" t="s">
        <v>79</v>
      </c>
      <c r="D49" s="46">
        <v>57511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57511</v>
      </c>
      <c r="O49" s="47">
        <f t="shared" si="1"/>
        <v>14.899222797927461</v>
      </c>
      <c r="P49" s="9"/>
    </row>
    <row r="50" spans="1:119">
      <c r="A50" s="12"/>
      <c r="B50" s="25">
        <v>388.1</v>
      </c>
      <c r="C50" s="20" t="s">
        <v>81</v>
      </c>
      <c r="D50" s="46">
        <v>2763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2763</v>
      </c>
      <c r="O50" s="47">
        <f t="shared" si="1"/>
        <v>0.71580310880829012</v>
      </c>
      <c r="P50" s="9"/>
    </row>
    <row r="51" spans="1:119" ht="15.75" thickBot="1">
      <c r="A51" s="12"/>
      <c r="B51" s="25">
        <v>389.2</v>
      </c>
      <c r="C51" s="20" t="s">
        <v>103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608811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608811</v>
      </c>
      <c r="O51" s="47">
        <f t="shared" si="1"/>
        <v>157.72305699481865</v>
      </c>
      <c r="P51" s="9"/>
    </row>
    <row r="52" spans="1:119" ht="16.5" thickBot="1">
      <c r="A52" s="14" t="s">
        <v>40</v>
      </c>
      <c r="B52" s="23"/>
      <c r="C52" s="22"/>
      <c r="D52" s="15">
        <f t="shared" ref="D52:M52" si="13">SUM(D5,D14,D19,D25,D35,D40,D48)</f>
        <v>2336593</v>
      </c>
      <c r="E52" s="15">
        <f t="shared" si="13"/>
        <v>0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2285051</v>
      </c>
      <c r="J52" s="15">
        <f t="shared" si="13"/>
        <v>0</v>
      </c>
      <c r="K52" s="15">
        <f t="shared" si="13"/>
        <v>180612</v>
      </c>
      <c r="L52" s="15">
        <f t="shared" si="13"/>
        <v>0</v>
      </c>
      <c r="M52" s="15">
        <f t="shared" si="13"/>
        <v>0</v>
      </c>
      <c r="N52" s="15">
        <f>SUM(D52:M52)</f>
        <v>4802256</v>
      </c>
      <c r="O52" s="38">
        <f t="shared" si="1"/>
        <v>1244.1077720207254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104</v>
      </c>
      <c r="M54" s="48"/>
      <c r="N54" s="48"/>
      <c r="O54" s="43">
        <v>3860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83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1349322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129165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1478487</v>
      </c>
      <c r="O5" s="33">
        <f t="shared" ref="O5:O50" si="1">(N5/O$52)</f>
        <v>383.32564169043297</v>
      </c>
      <c r="P5" s="6"/>
    </row>
    <row r="6" spans="1:133">
      <c r="A6" s="12"/>
      <c r="B6" s="25">
        <v>311</v>
      </c>
      <c r="C6" s="20" t="s">
        <v>1</v>
      </c>
      <c r="D6" s="46">
        <v>682845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682845</v>
      </c>
      <c r="O6" s="47">
        <f t="shared" si="1"/>
        <v>177.04044594244232</v>
      </c>
      <c r="P6" s="9"/>
    </row>
    <row r="7" spans="1:133">
      <c r="A7" s="12"/>
      <c r="B7" s="25">
        <v>312.41000000000003</v>
      </c>
      <c r="C7" s="20" t="s">
        <v>62</v>
      </c>
      <c r="D7" s="46">
        <v>137638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137638</v>
      </c>
      <c r="O7" s="47">
        <f t="shared" si="1"/>
        <v>35.685247601763031</v>
      </c>
      <c r="P7" s="9"/>
    </row>
    <row r="8" spans="1:133">
      <c r="A8" s="12"/>
      <c r="B8" s="25">
        <v>314.10000000000002</v>
      </c>
      <c r="C8" s="20" t="s">
        <v>63</v>
      </c>
      <c r="D8" s="46">
        <v>153424</v>
      </c>
      <c r="E8" s="46">
        <v>0</v>
      </c>
      <c r="F8" s="46">
        <v>0</v>
      </c>
      <c r="G8" s="46">
        <v>0</v>
      </c>
      <c r="H8" s="46">
        <v>0</v>
      </c>
      <c r="I8" s="46">
        <v>45331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198755</v>
      </c>
      <c r="O8" s="47">
        <f t="shared" si="1"/>
        <v>51.530982628986258</v>
      </c>
      <c r="P8" s="9"/>
    </row>
    <row r="9" spans="1:133">
      <c r="A9" s="12"/>
      <c r="B9" s="25">
        <v>314.3</v>
      </c>
      <c r="C9" s="20" t="s">
        <v>9</v>
      </c>
      <c r="D9" s="46">
        <v>51836</v>
      </c>
      <c r="E9" s="46">
        <v>0</v>
      </c>
      <c r="F9" s="46">
        <v>0</v>
      </c>
      <c r="G9" s="46">
        <v>0</v>
      </c>
      <c r="H9" s="46">
        <v>0</v>
      </c>
      <c r="I9" s="46">
        <v>8236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60072</v>
      </c>
      <c r="O9" s="47">
        <f t="shared" si="1"/>
        <v>15.574799066632098</v>
      </c>
      <c r="P9" s="9"/>
    </row>
    <row r="10" spans="1:133">
      <c r="A10" s="12"/>
      <c r="B10" s="25">
        <v>314.39999999999998</v>
      </c>
      <c r="C10" s="20" t="s">
        <v>11</v>
      </c>
      <c r="D10" s="46">
        <v>20416</v>
      </c>
      <c r="E10" s="46">
        <v>0</v>
      </c>
      <c r="F10" s="46">
        <v>0</v>
      </c>
      <c r="G10" s="46">
        <v>0</v>
      </c>
      <c r="H10" s="46">
        <v>0</v>
      </c>
      <c r="I10" s="46">
        <v>7181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27597</v>
      </c>
      <c r="O10" s="47">
        <f t="shared" si="1"/>
        <v>7.1550427793621987</v>
      </c>
      <c r="P10" s="9"/>
    </row>
    <row r="11" spans="1:133">
      <c r="A11" s="12"/>
      <c r="B11" s="25">
        <v>314.89999999999998</v>
      </c>
      <c r="C11" s="20" t="s">
        <v>85</v>
      </c>
      <c r="D11" s="46">
        <v>149948</v>
      </c>
      <c r="E11" s="46">
        <v>0</v>
      </c>
      <c r="F11" s="46">
        <v>0</v>
      </c>
      <c r="G11" s="46">
        <v>0</v>
      </c>
      <c r="H11" s="46">
        <v>0</v>
      </c>
      <c r="I11" s="46">
        <v>68417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218365</v>
      </c>
      <c r="O11" s="47">
        <f t="shared" si="1"/>
        <v>56.615245009074407</v>
      </c>
      <c r="P11" s="9"/>
    </row>
    <row r="12" spans="1:133">
      <c r="A12" s="12"/>
      <c r="B12" s="25">
        <v>316</v>
      </c>
      <c r="C12" s="20" t="s">
        <v>64</v>
      </c>
      <c r="D12" s="46">
        <v>153215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153215</v>
      </c>
      <c r="O12" s="47">
        <f t="shared" si="1"/>
        <v>39.723878662172673</v>
      </c>
      <c r="P12" s="9"/>
    </row>
    <row r="13" spans="1:133" ht="15.75">
      <c r="A13" s="29" t="s">
        <v>12</v>
      </c>
      <c r="B13" s="30"/>
      <c r="C13" s="31"/>
      <c r="D13" s="32">
        <f t="shared" ref="D13:M13" si="3">SUM(D14:D17)</f>
        <v>175785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50065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225850</v>
      </c>
      <c r="O13" s="45">
        <f t="shared" si="1"/>
        <v>58.555872439719991</v>
      </c>
      <c r="P13" s="10"/>
    </row>
    <row r="14" spans="1:133">
      <c r="A14" s="12"/>
      <c r="B14" s="25">
        <v>322</v>
      </c>
      <c r="C14" s="20" t="s">
        <v>65</v>
      </c>
      <c r="D14" s="46">
        <v>7321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7321</v>
      </c>
      <c r="O14" s="47">
        <f t="shared" si="1"/>
        <v>1.8981073373087891</v>
      </c>
      <c r="P14" s="9"/>
    </row>
    <row r="15" spans="1:133">
      <c r="A15" s="12"/>
      <c r="B15" s="25">
        <v>323.10000000000002</v>
      </c>
      <c r="C15" s="20" t="s">
        <v>13</v>
      </c>
      <c r="D15" s="46">
        <v>140414</v>
      </c>
      <c r="E15" s="46">
        <v>0</v>
      </c>
      <c r="F15" s="46">
        <v>0</v>
      </c>
      <c r="G15" s="46">
        <v>0</v>
      </c>
      <c r="H15" s="46">
        <v>0</v>
      </c>
      <c r="I15" s="46">
        <v>42623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183037</v>
      </c>
      <c r="O15" s="47">
        <f t="shared" si="1"/>
        <v>47.455794659061446</v>
      </c>
      <c r="P15" s="9"/>
    </row>
    <row r="16" spans="1:133">
      <c r="A16" s="12"/>
      <c r="B16" s="25">
        <v>323.39999999999998</v>
      </c>
      <c r="C16" s="20" t="s">
        <v>14</v>
      </c>
      <c r="D16" s="46">
        <v>20955</v>
      </c>
      <c r="E16" s="46">
        <v>0</v>
      </c>
      <c r="F16" s="46">
        <v>0</v>
      </c>
      <c r="G16" s="46">
        <v>0</v>
      </c>
      <c r="H16" s="46">
        <v>0</v>
      </c>
      <c r="I16" s="46">
        <v>7442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28397</v>
      </c>
      <c r="O16" s="47">
        <f t="shared" si="1"/>
        <v>7.3624578688099556</v>
      </c>
      <c r="P16" s="9"/>
    </row>
    <row r="17" spans="1:16">
      <c r="A17" s="12"/>
      <c r="B17" s="25">
        <v>329</v>
      </c>
      <c r="C17" s="20" t="s">
        <v>15</v>
      </c>
      <c r="D17" s="46">
        <v>7095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7095</v>
      </c>
      <c r="O17" s="47">
        <f t="shared" si="1"/>
        <v>1.8395125745397978</v>
      </c>
      <c r="P17" s="9"/>
    </row>
    <row r="18" spans="1:16" ht="15.75">
      <c r="A18" s="29" t="s">
        <v>16</v>
      </c>
      <c r="B18" s="30"/>
      <c r="C18" s="31"/>
      <c r="D18" s="32">
        <f t="shared" ref="D18:M18" si="5">SUM(D19:D23)</f>
        <v>472516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472516</v>
      </c>
      <c r="O18" s="45">
        <f t="shared" si="1"/>
        <v>122.50868550687062</v>
      </c>
      <c r="P18" s="10"/>
    </row>
    <row r="19" spans="1:16">
      <c r="A19" s="12"/>
      <c r="B19" s="25">
        <v>335.12</v>
      </c>
      <c r="C19" s="20" t="s">
        <v>19</v>
      </c>
      <c r="D19" s="46">
        <v>114815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114815</v>
      </c>
      <c r="O19" s="47">
        <f t="shared" si="1"/>
        <v>29.767954368680321</v>
      </c>
      <c r="P19" s="9"/>
    </row>
    <row r="20" spans="1:16">
      <c r="A20" s="12"/>
      <c r="B20" s="25">
        <v>335.15</v>
      </c>
      <c r="C20" s="20" t="s">
        <v>20</v>
      </c>
      <c r="D20" s="46">
        <v>6173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6173</v>
      </c>
      <c r="O20" s="47">
        <f t="shared" si="1"/>
        <v>1.6004666839512574</v>
      </c>
      <c r="P20" s="9"/>
    </row>
    <row r="21" spans="1:16">
      <c r="A21" s="12"/>
      <c r="B21" s="25">
        <v>335.18</v>
      </c>
      <c r="C21" s="20" t="s">
        <v>21</v>
      </c>
      <c r="D21" s="46">
        <v>302200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302200</v>
      </c>
      <c r="O21" s="47">
        <f t="shared" si="1"/>
        <v>78.351050038890335</v>
      </c>
      <c r="P21" s="9"/>
    </row>
    <row r="22" spans="1:16">
      <c r="A22" s="12"/>
      <c r="B22" s="25">
        <v>335.21</v>
      </c>
      <c r="C22" s="20" t="s">
        <v>86</v>
      </c>
      <c r="D22" s="46">
        <v>600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600</v>
      </c>
      <c r="O22" s="47">
        <f t="shared" si="1"/>
        <v>0.155561317085818</v>
      </c>
      <c r="P22" s="9"/>
    </row>
    <row r="23" spans="1:16">
      <c r="A23" s="12"/>
      <c r="B23" s="25">
        <v>338</v>
      </c>
      <c r="C23" s="20" t="s">
        <v>23</v>
      </c>
      <c r="D23" s="46">
        <v>48728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48728</v>
      </c>
      <c r="O23" s="47">
        <f t="shared" si="1"/>
        <v>12.633653098262899</v>
      </c>
      <c r="P23" s="9"/>
    </row>
    <row r="24" spans="1:16" ht="15.75">
      <c r="A24" s="29" t="s">
        <v>28</v>
      </c>
      <c r="B24" s="30"/>
      <c r="C24" s="31"/>
      <c r="D24" s="32">
        <f t="shared" ref="D24:M24" si="6">SUM(D25:D33)</f>
        <v>187614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1519798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1707412</v>
      </c>
      <c r="O24" s="45">
        <f t="shared" si="1"/>
        <v>442.67876588021778</v>
      </c>
      <c r="P24" s="10"/>
    </row>
    <row r="25" spans="1:16">
      <c r="A25" s="12"/>
      <c r="B25" s="25">
        <v>341.3</v>
      </c>
      <c r="C25" s="20" t="s">
        <v>87</v>
      </c>
      <c r="D25" s="46">
        <v>675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7">SUM(D25:M25)</f>
        <v>675</v>
      </c>
      <c r="O25" s="47">
        <f t="shared" si="1"/>
        <v>0.17500648172154523</v>
      </c>
      <c r="P25" s="9"/>
    </row>
    <row r="26" spans="1:16">
      <c r="A26" s="12"/>
      <c r="B26" s="25">
        <v>341.9</v>
      </c>
      <c r="C26" s="20" t="s">
        <v>71</v>
      </c>
      <c r="D26" s="46">
        <v>1610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1610</v>
      </c>
      <c r="O26" s="47">
        <f t="shared" si="1"/>
        <v>0.41742286751361163</v>
      </c>
      <c r="P26" s="9"/>
    </row>
    <row r="27" spans="1:16">
      <c r="A27" s="12"/>
      <c r="B27" s="25">
        <v>342.2</v>
      </c>
      <c r="C27" s="20" t="s">
        <v>32</v>
      </c>
      <c r="D27" s="46">
        <v>1253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1253</v>
      </c>
      <c r="O27" s="47">
        <f t="shared" si="1"/>
        <v>0.32486388384754988</v>
      </c>
      <c r="P27" s="9"/>
    </row>
    <row r="28" spans="1:16">
      <c r="A28" s="12"/>
      <c r="B28" s="25">
        <v>342.5</v>
      </c>
      <c r="C28" s="20" t="s">
        <v>33</v>
      </c>
      <c r="D28" s="46">
        <v>1385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1385</v>
      </c>
      <c r="O28" s="47">
        <f t="shared" si="1"/>
        <v>0.35908737360642989</v>
      </c>
      <c r="P28" s="9"/>
    </row>
    <row r="29" spans="1:16">
      <c r="A29" s="12"/>
      <c r="B29" s="25">
        <v>343.3</v>
      </c>
      <c r="C29" s="20" t="s">
        <v>35</v>
      </c>
      <c r="D29" s="46">
        <v>2184</v>
      </c>
      <c r="E29" s="46">
        <v>0</v>
      </c>
      <c r="F29" s="46">
        <v>0</v>
      </c>
      <c r="G29" s="46">
        <v>0</v>
      </c>
      <c r="H29" s="46">
        <v>0</v>
      </c>
      <c r="I29" s="46">
        <v>643508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645692</v>
      </c>
      <c r="O29" s="47">
        <f t="shared" si="1"/>
        <v>167.40782991962666</v>
      </c>
      <c r="P29" s="9"/>
    </row>
    <row r="30" spans="1:16">
      <c r="A30" s="12"/>
      <c r="B30" s="25">
        <v>343.5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876290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876290</v>
      </c>
      <c r="O30" s="47">
        <f t="shared" si="1"/>
        <v>227.19471091521908</v>
      </c>
      <c r="P30" s="9"/>
    </row>
    <row r="31" spans="1:16">
      <c r="A31" s="12"/>
      <c r="B31" s="25">
        <v>343.8</v>
      </c>
      <c r="C31" s="20" t="s">
        <v>38</v>
      </c>
      <c r="D31" s="46">
        <v>1250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1250</v>
      </c>
      <c r="O31" s="47">
        <f t="shared" si="1"/>
        <v>0.3240860772621208</v>
      </c>
      <c r="P31" s="9"/>
    </row>
    <row r="32" spans="1:16">
      <c r="A32" s="12"/>
      <c r="B32" s="25">
        <v>344.9</v>
      </c>
      <c r="C32" s="20" t="s">
        <v>39</v>
      </c>
      <c r="D32" s="46">
        <v>50097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50097</v>
      </c>
      <c r="O32" s="47">
        <f t="shared" si="1"/>
        <v>12.988592170080373</v>
      </c>
      <c r="P32" s="9"/>
    </row>
    <row r="33" spans="1:16">
      <c r="A33" s="12"/>
      <c r="B33" s="25">
        <v>349</v>
      </c>
      <c r="C33" s="20" t="s">
        <v>91</v>
      </c>
      <c r="D33" s="46">
        <v>129160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129160</v>
      </c>
      <c r="O33" s="47">
        <f t="shared" si="1"/>
        <v>33.487166191340421</v>
      </c>
      <c r="P33" s="9"/>
    </row>
    <row r="34" spans="1:16" ht="15.75">
      <c r="A34" s="29" t="s">
        <v>29</v>
      </c>
      <c r="B34" s="30"/>
      <c r="C34" s="31"/>
      <c r="D34" s="32">
        <f t="shared" ref="D34:M34" si="8">SUM(D35:D38)</f>
        <v>35592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980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0" si="9">SUM(D34:M34)</f>
        <v>36572</v>
      </c>
      <c r="O34" s="45">
        <f t="shared" si="1"/>
        <v>9.4819808141042259</v>
      </c>
      <c r="P34" s="10"/>
    </row>
    <row r="35" spans="1:16">
      <c r="A35" s="13"/>
      <c r="B35" s="39">
        <v>351.1</v>
      </c>
      <c r="C35" s="21" t="s">
        <v>73</v>
      </c>
      <c r="D35" s="46">
        <v>20703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20703</v>
      </c>
      <c r="O35" s="47">
        <f t="shared" si="1"/>
        <v>5.3676432460461498</v>
      </c>
      <c r="P35" s="9"/>
    </row>
    <row r="36" spans="1:16">
      <c r="A36" s="13"/>
      <c r="B36" s="39">
        <v>352</v>
      </c>
      <c r="C36" s="21" t="s">
        <v>43</v>
      </c>
      <c r="D36" s="46">
        <v>4872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4872</v>
      </c>
      <c r="O36" s="47">
        <f t="shared" si="1"/>
        <v>1.263157894736842</v>
      </c>
      <c r="P36" s="9"/>
    </row>
    <row r="37" spans="1:16">
      <c r="A37" s="13"/>
      <c r="B37" s="39">
        <v>354</v>
      </c>
      <c r="C37" s="21" t="s">
        <v>88</v>
      </c>
      <c r="D37" s="46">
        <v>10017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10017</v>
      </c>
      <c r="O37" s="47">
        <f t="shared" si="1"/>
        <v>2.5970961887477313</v>
      </c>
      <c r="P37" s="9"/>
    </row>
    <row r="38" spans="1:16">
      <c r="A38" s="13"/>
      <c r="B38" s="39">
        <v>359</v>
      </c>
      <c r="C38" s="21" t="s">
        <v>74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980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980</v>
      </c>
      <c r="O38" s="47">
        <f t="shared" si="1"/>
        <v>0.25408348457350272</v>
      </c>
      <c r="P38" s="9"/>
    </row>
    <row r="39" spans="1:16" ht="15.75">
      <c r="A39" s="29" t="s">
        <v>2</v>
      </c>
      <c r="B39" s="30"/>
      <c r="C39" s="31"/>
      <c r="D39" s="32">
        <f t="shared" ref="D39:M39" si="10">SUM(D40:D46)</f>
        <v>58270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173244</v>
      </c>
      <c r="J39" s="32">
        <f t="shared" si="10"/>
        <v>0</v>
      </c>
      <c r="K39" s="32">
        <f t="shared" si="10"/>
        <v>185033</v>
      </c>
      <c r="L39" s="32">
        <f t="shared" si="10"/>
        <v>0</v>
      </c>
      <c r="M39" s="32">
        <f t="shared" si="10"/>
        <v>0</v>
      </c>
      <c r="N39" s="32">
        <f t="shared" si="9"/>
        <v>416547</v>
      </c>
      <c r="O39" s="45">
        <f t="shared" si="1"/>
        <v>107.99766658024372</v>
      </c>
      <c r="P39" s="10"/>
    </row>
    <row r="40" spans="1:16">
      <c r="A40" s="12"/>
      <c r="B40" s="25">
        <v>361.1</v>
      </c>
      <c r="C40" s="20" t="s">
        <v>44</v>
      </c>
      <c r="D40" s="46">
        <v>16092</v>
      </c>
      <c r="E40" s="46">
        <v>0</v>
      </c>
      <c r="F40" s="46">
        <v>0</v>
      </c>
      <c r="G40" s="46">
        <v>0</v>
      </c>
      <c r="H40" s="46">
        <v>0</v>
      </c>
      <c r="I40" s="46">
        <v>11761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27853</v>
      </c>
      <c r="O40" s="47">
        <f t="shared" si="1"/>
        <v>7.221415607985481</v>
      </c>
      <c r="P40" s="9"/>
    </row>
    <row r="41" spans="1:16">
      <c r="A41" s="12"/>
      <c r="B41" s="25">
        <v>361.2</v>
      </c>
      <c r="C41" s="20" t="s">
        <v>75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32540</v>
      </c>
      <c r="L41" s="46">
        <v>0</v>
      </c>
      <c r="M41" s="46">
        <v>0</v>
      </c>
      <c r="N41" s="46">
        <f t="shared" ref="N41:N46" si="11">SUM(D41:M41)</f>
        <v>32540</v>
      </c>
      <c r="O41" s="47">
        <f t="shared" si="1"/>
        <v>8.4366087632875288</v>
      </c>
      <c r="P41" s="9"/>
    </row>
    <row r="42" spans="1:16">
      <c r="A42" s="12"/>
      <c r="B42" s="25">
        <v>361.3</v>
      </c>
      <c r="C42" s="20" t="s">
        <v>45</v>
      </c>
      <c r="D42" s="46">
        <v>28635</v>
      </c>
      <c r="E42" s="46">
        <v>0</v>
      </c>
      <c r="F42" s="46">
        <v>0</v>
      </c>
      <c r="G42" s="46">
        <v>0</v>
      </c>
      <c r="H42" s="46">
        <v>0</v>
      </c>
      <c r="I42" s="46">
        <v>2702</v>
      </c>
      <c r="J42" s="46">
        <v>0</v>
      </c>
      <c r="K42" s="46">
        <v>64741</v>
      </c>
      <c r="L42" s="46">
        <v>0</v>
      </c>
      <c r="M42" s="46">
        <v>0</v>
      </c>
      <c r="N42" s="46">
        <f t="shared" si="11"/>
        <v>96078</v>
      </c>
      <c r="O42" s="47">
        <f t="shared" si="1"/>
        <v>24.910033704952035</v>
      </c>
      <c r="P42" s="9"/>
    </row>
    <row r="43" spans="1:16">
      <c r="A43" s="12"/>
      <c r="B43" s="25">
        <v>364</v>
      </c>
      <c r="C43" s="20" t="s">
        <v>76</v>
      </c>
      <c r="D43" s="46">
        <v>113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113</v>
      </c>
      <c r="O43" s="47">
        <f t="shared" si="1"/>
        <v>2.9297381384495721E-2</v>
      </c>
      <c r="P43" s="9"/>
    </row>
    <row r="44" spans="1:16">
      <c r="A44" s="12"/>
      <c r="B44" s="25">
        <v>366</v>
      </c>
      <c r="C44" s="20" t="s">
        <v>48</v>
      </c>
      <c r="D44" s="46">
        <v>3837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3837</v>
      </c>
      <c r="O44" s="47">
        <f t="shared" si="1"/>
        <v>0.99481462276380606</v>
      </c>
      <c r="P44" s="9"/>
    </row>
    <row r="45" spans="1:16">
      <c r="A45" s="12"/>
      <c r="B45" s="25">
        <v>368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87752</v>
      </c>
      <c r="L45" s="46">
        <v>0</v>
      </c>
      <c r="M45" s="46">
        <v>0</v>
      </c>
      <c r="N45" s="46">
        <f t="shared" si="11"/>
        <v>87752</v>
      </c>
      <c r="O45" s="47">
        <f t="shared" si="1"/>
        <v>22.7513611615245</v>
      </c>
      <c r="P45" s="9"/>
    </row>
    <row r="46" spans="1:16">
      <c r="A46" s="12"/>
      <c r="B46" s="25">
        <v>369.9</v>
      </c>
      <c r="C46" s="20" t="s">
        <v>50</v>
      </c>
      <c r="D46" s="46">
        <v>9593</v>
      </c>
      <c r="E46" s="46">
        <v>0</v>
      </c>
      <c r="F46" s="46">
        <v>0</v>
      </c>
      <c r="G46" s="46">
        <v>0</v>
      </c>
      <c r="H46" s="46">
        <v>0</v>
      </c>
      <c r="I46" s="46">
        <v>158781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168374</v>
      </c>
      <c r="O46" s="47">
        <f t="shared" si="1"/>
        <v>43.654135338345867</v>
      </c>
      <c r="P46" s="9"/>
    </row>
    <row r="47" spans="1:16" ht="15.75">
      <c r="A47" s="29" t="s">
        <v>30</v>
      </c>
      <c r="B47" s="30"/>
      <c r="C47" s="31"/>
      <c r="D47" s="32">
        <f t="shared" ref="D47:M47" si="12">SUM(D48:D49)</f>
        <v>722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809839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>SUM(D47:M47)</f>
        <v>810561</v>
      </c>
      <c r="O47" s="45">
        <f t="shared" si="1"/>
        <v>210.15322789732954</v>
      </c>
      <c r="P47" s="9"/>
    </row>
    <row r="48" spans="1:16">
      <c r="A48" s="12"/>
      <c r="B48" s="25">
        <v>382</v>
      </c>
      <c r="C48" s="20" t="s">
        <v>79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809201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809201</v>
      </c>
      <c r="O48" s="47">
        <f t="shared" si="1"/>
        <v>209.80062224526836</v>
      </c>
      <c r="P48" s="9"/>
    </row>
    <row r="49" spans="1:119" ht="15.75" thickBot="1">
      <c r="A49" s="12"/>
      <c r="B49" s="25">
        <v>388.1</v>
      </c>
      <c r="C49" s="20" t="s">
        <v>81</v>
      </c>
      <c r="D49" s="46">
        <v>722</v>
      </c>
      <c r="E49" s="46">
        <v>0</v>
      </c>
      <c r="F49" s="46">
        <v>0</v>
      </c>
      <c r="G49" s="46">
        <v>0</v>
      </c>
      <c r="H49" s="46">
        <v>0</v>
      </c>
      <c r="I49" s="46">
        <v>638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1360</v>
      </c>
      <c r="O49" s="47">
        <f t="shared" si="1"/>
        <v>0.35260565206118744</v>
      </c>
      <c r="P49" s="9"/>
    </row>
    <row r="50" spans="1:119" ht="16.5" thickBot="1">
      <c r="A50" s="14" t="s">
        <v>40</v>
      </c>
      <c r="B50" s="23"/>
      <c r="C50" s="22"/>
      <c r="D50" s="15">
        <f t="shared" ref="D50:M50" si="13">SUM(D5,D13,D18,D24,D34,D39,D47)</f>
        <v>2279821</v>
      </c>
      <c r="E50" s="15">
        <f t="shared" si="13"/>
        <v>0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2683091</v>
      </c>
      <c r="J50" s="15">
        <f t="shared" si="13"/>
        <v>0</v>
      </c>
      <c r="K50" s="15">
        <f t="shared" si="13"/>
        <v>185033</v>
      </c>
      <c r="L50" s="15">
        <f t="shared" si="13"/>
        <v>0</v>
      </c>
      <c r="M50" s="15">
        <f t="shared" si="13"/>
        <v>0</v>
      </c>
      <c r="N50" s="15">
        <f>SUM(D50:M50)</f>
        <v>5147945</v>
      </c>
      <c r="O50" s="38">
        <f t="shared" si="1"/>
        <v>1334.7018408089189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92</v>
      </c>
      <c r="M52" s="48"/>
      <c r="N52" s="48"/>
      <c r="O52" s="43">
        <v>3857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83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966431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532609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1499040</v>
      </c>
      <c r="O5" s="33">
        <f t="shared" ref="O5:O52" si="1">(N5/O$54)</f>
        <v>389.96878251821022</v>
      </c>
      <c r="P5" s="6"/>
    </row>
    <row r="6" spans="1:133">
      <c r="A6" s="12"/>
      <c r="B6" s="25">
        <v>311</v>
      </c>
      <c r="C6" s="20" t="s">
        <v>1</v>
      </c>
      <c r="D6" s="46">
        <v>708658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708658</v>
      </c>
      <c r="O6" s="47">
        <f t="shared" si="1"/>
        <v>184.35431841831425</v>
      </c>
      <c r="P6" s="9"/>
    </row>
    <row r="7" spans="1:133">
      <c r="A7" s="12"/>
      <c r="B7" s="25">
        <v>312.41000000000003</v>
      </c>
      <c r="C7" s="20" t="s">
        <v>62</v>
      </c>
      <c r="D7" s="46">
        <v>120206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120206</v>
      </c>
      <c r="O7" s="47">
        <f t="shared" si="1"/>
        <v>31.271071800208116</v>
      </c>
      <c r="P7" s="9"/>
    </row>
    <row r="8" spans="1:133">
      <c r="A8" s="12"/>
      <c r="B8" s="25">
        <v>314.10000000000002</v>
      </c>
      <c r="C8" s="20" t="s">
        <v>63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197576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197576</v>
      </c>
      <c r="O8" s="47">
        <f t="shared" si="1"/>
        <v>51.39854318418314</v>
      </c>
      <c r="P8" s="9"/>
    </row>
    <row r="9" spans="1:133">
      <c r="A9" s="12"/>
      <c r="B9" s="25">
        <v>314.3</v>
      </c>
      <c r="C9" s="20" t="s">
        <v>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59120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59120</v>
      </c>
      <c r="O9" s="47">
        <f t="shared" si="1"/>
        <v>15.379812695109262</v>
      </c>
      <c r="P9" s="9"/>
    </row>
    <row r="10" spans="1:133">
      <c r="A10" s="12"/>
      <c r="B10" s="25">
        <v>314.39999999999998</v>
      </c>
      <c r="C10" s="20" t="s">
        <v>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31843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31843</v>
      </c>
      <c r="O10" s="47">
        <f t="shared" si="1"/>
        <v>8.28381893860562</v>
      </c>
      <c r="P10" s="9"/>
    </row>
    <row r="11" spans="1:133">
      <c r="A11" s="12"/>
      <c r="B11" s="25">
        <v>314.89999999999998</v>
      </c>
      <c r="C11" s="20" t="s">
        <v>85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244070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244070</v>
      </c>
      <c r="O11" s="47">
        <f t="shared" si="1"/>
        <v>63.493756503642039</v>
      </c>
      <c r="P11" s="9"/>
    </row>
    <row r="12" spans="1:133">
      <c r="A12" s="12"/>
      <c r="B12" s="25">
        <v>316</v>
      </c>
      <c r="C12" s="20" t="s">
        <v>64</v>
      </c>
      <c r="D12" s="46">
        <v>137567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137567</v>
      </c>
      <c r="O12" s="47">
        <f t="shared" si="1"/>
        <v>35.787460978147763</v>
      </c>
      <c r="P12" s="9"/>
    </row>
    <row r="13" spans="1:133" ht="15.75">
      <c r="A13" s="29" t="s">
        <v>12</v>
      </c>
      <c r="B13" s="30"/>
      <c r="C13" s="31"/>
      <c r="D13" s="32">
        <f t="shared" ref="D13:M13" si="3">SUM(D14:D17)</f>
        <v>9976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237834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247810</v>
      </c>
      <c r="O13" s="45">
        <f t="shared" si="1"/>
        <v>64.466701352757539</v>
      </c>
      <c r="P13" s="10"/>
    </row>
    <row r="14" spans="1:133">
      <c r="A14" s="12"/>
      <c r="B14" s="25">
        <v>322</v>
      </c>
      <c r="C14" s="20" t="s">
        <v>65</v>
      </c>
      <c r="D14" s="46">
        <v>5376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5376</v>
      </c>
      <c r="O14" s="47">
        <f t="shared" si="1"/>
        <v>1.3985431841831426</v>
      </c>
      <c r="P14" s="9"/>
    </row>
    <row r="15" spans="1:133">
      <c r="A15" s="12"/>
      <c r="B15" s="25">
        <v>323.10000000000002</v>
      </c>
      <c r="C15" s="20" t="s">
        <v>13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201296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201296</v>
      </c>
      <c r="O15" s="47">
        <f t="shared" si="1"/>
        <v>52.366285119667012</v>
      </c>
      <c r="P15" s="9"/>
    </row>
    <row r="16" spans="1:133">
      <c r="A16" s="12"/>
      <c r="B16" s="25">
        <v>323.39999999999998</v>
      </c>
      <c r="C16" s="20" t="s">
        <v>14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36538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36538</v>
      </c>
      <c r="O16" s="47">
        <f t="shared" si="1"/>
        <v>9.5052029136316332</v>
      </c>
      <c r="P16" s="9"/>
    </row>
    <row r="17" spans="1:16">
      <c r="A17" s="12"/>
      <c r="B17" s="25">
        <v>329</v>
      </c>
      <c r="C17" s="20" t="s">
        <v>15</v>
      </c>
      <c r="D17" s="46">
        <v>4600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4600</v>
      </c>
      <c r="O17" s="47">
        <f t="shared" si="1"/>
        <v>1.1966701352757545</v>
      </c>
      <c r="P17" s="9"/>
    </row>
    <row r="18" spans="1:16" ht="15.75">
      <c r="A18" s="29" t="s">
        <v>16</v>
      </c>
      <c r="B18" s="30"/>
      <c r="C18" s="31"/>
      <c r="D18" s="32">
        <f t="shared" ref="D18:M18" si="5">SUM(D19:D25)</f>
        <v>748335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14075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762410</v>
      </c>
      <c r="O18" s="45">
        <f t="shared" si="1"/>
        <v>198.33766909469304</v>
      </c>
      <c r="P18" s="10"/>
    </row>
    <row r="19" spans="1:16">
      <c r="A19" s="12"/>
      <c r="B19" s="25">
        <v>331.1</v>
      </c>
      <c r="C19" s="20" t="s">
        <v>66</v>
      </c>
      <c r="D19" s="46">
        <v>274323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274323</v>
      </c>
      <c r="O19" s="47">
        <f t="shared" si="1"/>
        <v>71.363943808532781</v>
      </c>
      <c r="P19" s="9"/>
    </row>
    <row r="20" spans="1:16">
      <c r="A20" s="12"/>
      <c r="B20" s="25">
        <v>334.9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14075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14075</v>
      </c>
      <c r="O20" s="47">
        <f t="shared" si="1"/>
        <v>3.6615504682622269</v>
      </c>
      <c r="P20" s="9"/>
    </row>
    <row r="21" spans="1:16">
      <c r="A21" s="12"/>
      <c r="B21" s="25">
        <v>335.12</v>
      </c>
      <c r="C21" s="20" t="s">
        <v>19</v>
      </c>
      <c r="D21" s="46">
        <v>113936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113936</v>
      </c>
      <c r="O21" s="47">
        <f t="shared" si="1"/>
        <v>29.639958376690949</v>
      </c>
      <c r="P21" s="9"/>
    </row>
    <row r="22" spans="1:16">
      <c r="A22" s="12"/>
      <c r="B22" s="25">
        <v>335.15</v>
      </c>
      <c r="C22" s="20" t="s">
        <v>20</v>
      </c>
      <c r="D22" s="46">
        <v>2288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2288</v>
      </c>
      <c r="O22" s="47">
        <f t="shared" si="1"/>
        <v>0.59521331945889699</v>
      </c>
      <c r="P22" s="9"/>
    </row>
    <row r="23" spans="1:16">
      <c r="A23" s="12"/>
      <c r="B23" s="25">
        <v>335.18</v>
      </c>
      <c r="C23" s="20" t="s">
        <v>21</v>
      </c>
      <c r="D23" s="46">
        <v>290561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290561</v>
      </c>
      <c r="O23" s="47">
        <f t="shared" si="1"/>
        <v>75.588189386056186</v>
      </c>
      <c r="P23" s="9"/>
    </row>
    <row r="24" spans="1:16">
      <c r="A24" s="12"/>
      <c r="B24" s="25">
        <v>335.21</v>
      </c>
      <c r="C24" s="20" t="s">
        <v>86</v>
      </c>
      <c r="D24" s="46">
        <v>450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450</v>
      </c>
      <c r="O24" s="47">
        <f t="shared" si="1"/>
        <v>0.11706555671175858</v>
      </c>
      <c r="P24" s="9"/>
    </row>
    <row r="25" spans="1:16">
      <c r="A25" s="12"/>
      <c r="B25" s="25">
        <v>338</v>
      </c>
      <c r="C25" s="20" t="s">
        <v>23</v>
      </c>
      <c r="D25" s="46">
        <v>66777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66777</v>
      </c>
      <c r="O25" s="47">
        <f t="shared" si="1"/>
        <v>17.37174817898023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SUM(D27:D36)</f>
        <v>170732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1661163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1831895</v>
      </c>
      <c r="O26" s="45">
        <f t="shared" si="1"/>
        <v>476.55957336108219</v>
      </c>
      <c r="P26" s="10"/>
    </row>
    <row r="27" spans="1:16">
      <c r="A27" s="12"/>
      <c r="B27" s="25">
        <v>341.2</v>
      </c>
      <c r="C27" s="20" t="s">
        <v>31</v>
      </c>
      <c r="D27" s="46">
        <v>700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6" si="7">SUM(D27:M27)</f>
        <v>700</v>
      </c>
      <c r="O27" s="47">
        <f t="shared" si="1"/>
        <v>0.18210197710718001</v>
      </c>
      <c r="P27" s="9"/>
    </row>
    <row r="28" spans="1:16">
      <c r="A28" s="12"/>
      <c r="B28" s="25">
        <v>341.3</v>
      </c>
      <c r="C28" s="20" t="s">
        <v>87</v>
      </c>
      <c r="D28" s="46">
        <v>210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210</v>
      </c>
      <c r="O28" s="47">
        <f t="shared" si="1"/>
        <v>5.4630593132154008E-2</v>
      </c>
      <c r="P28" s="9"/>
    </row>
    <row r="29" spans="1:16">
      <c r="A29" s="12"/>
      <c r="B29" s="25">
        <v>342.2</v>
      </c>
      <c r="C29" s="20" t="s">
        <v>32</v>
      </c>
      <c r="D29" s="46">
        <v>1632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1632</v>
      </c>
      <c r="O29" s="47">
        <f t="shared" si="1"/>
        <v>0.42455775234131116</v>
      </c>
      <c r="P29" s="9"/>
    </row>
    <row r="30" spans="1:16">
      <c r="A30" s="12"/>
      <c r="B30" s="25">
        <v>342.3</v>
      </c>
      <c r="C30" s="20" t="s">
        <v>72</v>
      </c>
      <c r="D30" s="46">
        <v>114908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114908</v>
      </c>
      <c r="O30" s="47">
        <f t="shared" si="1"/>
        <v>29.892819979188346</v>
      </c>
      <c r="P30" s="9"/>
    </row>
    <row r="31" spans="1:16">
      <c r="A31" s="12"/>
      <c r="B31" s="25">
        <v>342.5</v>
      </c>
      <c r="C31" s="20" t="s">
        <v>33</v>
      </c>
      <c r="D31" s="46">
        <v>5904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5904</v>
      </c>
      <c r="O31" s="47">
        <f t="shared" si="1"/>
        <v>1.5359001040582727</v>
      </c>
      <c r="P31" s="9"/>
    </row>
    <row r="32" spans="1:16">
      <c r="A32" s="12"/>
      <c r="B32" s="25">
        <v>343.3</v>
      </c>
      <c r="C32" s="20" t="s">
        <v>35</v>
      </c>
      <c r="D32" s="46">
        <v>1504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1504</v>
      </c>
      <c r="O32" s="47">
        <f t="shared" si="1"/>
        <v>0.39125910509885536</v>
      </c>
      <c r="P32" s="9"/>
    </row>
    <row r="33" spans="1:16">
      <c r="A33" s="12"/>
      <c r="B33" s="25">
        <v>343.5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954360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954360</v>
      </c>
      <c r="O33" s="47">
        <f t="shared" si="1"/>
        <v>248.2726326742976</v>
      </c>
      <c r="P33" s="9"/>
    </row>
    <row r="34" spans="1:16">
      <c r="A34" s="12"/>
      <c r="B34" s="25">
        <v>343.6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706803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706803</v>
      </c>
      <c r="O34" s="47">
        <f t="shared" si="1"/>
        <v>183.87174817898023</v>
      </c>
      <c r="P34" s="9"/>
    </row>
    <row r="35" spans="1:16">
      <c r="A35" s="12"/>
      <c r="B35" s="25">
        <v>343.8</v>
      </c>
      <c r="C35" s="20" t="s">
        <v>38</v>
      </c>
      <c r="D35" s="46">
        <v>750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750</v>
      </c>
      <c r="O35" s="47">
        <f t="shared" si="1"/>
        <v>0.19510926118626432</v>
      </c>
      <c r="P35" s="9"/>
    </row>
    <row r="36" spans="1:16">
      <c r="A36" s="12"/>
      <c r="B36" s="25">
        <v>344.9</v>
      </c>
      <c r="C36" s="20" t="s">
        <v>39</v>
      </c>
      <c r="D36" s="46">
        <v>45124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45124</v>
      </c>
      <c r="O36" s="47">
        <f t="shared" si="1"/>
        <v>11.738813735691988</v>
      </c>
      <c r="P36" s="9"/>
    </row>
    <row r="37" spans="1:16" ht="15.75">
      <c r="A37" s="29" t="s">
        <v>29</v>
      </c>
      <c r="B37" s="30"/>
      <c r="C37" s="31"/>
      <c r="D37" s="32">
        <f t="shared" ref="D37:M37" si="8">SUM(D38:D40)</f>
        <v>33716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2" si="9">SUM(D37:M37)</f>
        <v>33716</v>
      </c>
      <c r="O37" s="45">
        <f t="shared" si="1"/>
        <v>8.7710718002081158</v>
      </c>
      <c r="P37" s="10"/>
    </row>
    <row r="38" spans="1:16">
      <c r="A38" s="13"/>
      <c r="B38" s="39">
        <v>351.1</v>
      </c>
      <c r="C38" s="21" t="s">
        <v>73</v>
      </c>
      <c r="D38" s="46">
        <v>26652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26652</v>
      </c>
      <c r="O38" s="47">
        <f t="shared" si="1"/>
        <v>6.9334027055150882</v>
      </c>
      <c r="P38" s="9"/>
    </row>
    <row r="39" spans="1:16">
      <c r="A39" s="13"/>
      <c r="B39" s="39">
        <v>352</v>
      </c>
      <c r="C39" s="21" t="s">
        <v>43</v>
      </c>
      <c r="D39" s="46">
        <v>5184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5184</v>
      </c>
      <c r="O39" s="47">
        <f t="shared" si="1"/>
        <v>1.348595213319459</v>
      </c>
      <c r="P39" s="9"/>
    </row>
    <row r="40" spans="1:16">
      <c r="A40" s="13"/>
      <c r="B40" s="39">
        <v>354</v>
      </c>
      <c r="C40" s="21" t="s">
        <v>88</v>
      </c>
      <c r="D40" s="46">
        <v>1880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1880</v>
      </c>
      <c r="O40" s="47">
        <f t="shared" si="1"/>
        <v>0.48907388137356922</v>
      </c>
      <c r="P40" s="9"/>
    </row>
    <row r="41" spans="1:16" ht="15.75">
      <c r="A41" s="29" t="s">
        <v>2</v>
      </c>
      <c r="B41" s="30"/>
      <c r="C41" s="31"/>
      <c r="D41" s="32">
        <f t="shared" ref="D41:M41" si="10">SUM(D42:D48)</f>
        <v>35477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117939</v>
      </c>
      <c r="J41" s="32">
        <f t="shared" si="10"/>
        <v>0</v>
      </c>
      <c r="K41" s="32">
        <f t="shared" si="10"/>
        <v>105999</v>
      </c>
      <c r="L41" s="32">
        <f t="shared" si="10"/>
        <v>0</v>
      </c>
      <c r="M41" s="32">
        <f t="shared" si="10"/>
        <v>0</v>
      </c>
      <c r="N41" s="32">
        <f t="shared" si="9"/>
        <v>259415</v>
      </c>
      <c r="O41" s="45">
        <f t="shared" si="1"/>
        <v>67.485691987513007</v>
      </c>
      <c r="P41" s="10"/>
    </row>
    <row r="42" spans="1:16">
      <c r="A42" s="12"/>
      <c r="B42" s="25">
        <v>361.1</v>
      </c>
      <c r="C42" s="20" t="s">
        <v>44</v>
      </c>
      <c r="D42" s="46">
        <v>25883</v>
      </c>
      <c r="E42" s="46">
        <v>0</v>
      </c>
      <c r="F42" s="46">
        <v>0</v>
      </c>
      <c r="G42" s="46">
        <v>0</v>
      </c>
      <c r="H42" s="46">
        <v>0</v>
      </c>
      <c r="I42" s="46">
        <v>20600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46483</v>
      </c>
      <c r="O42" s="47">
        <f t="shared" si="1"/>
        <v>12.092351716961499</v>
      </c>
      <c r="P42" s="9"/>
    </row>
    <row r="43" spans="1:16">
      <c r="A43" s="12"/>
      <c r="B43" s="25">
        <v>361.2</v>
      </c>
      <c r="C43" s="20" t="s">
        <v>75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29846</v>
      </c>
      <c r="L43" s="46">
        <v>0</v>
      </c>
      <c r="M43" s="46">
        <v>0</v>
      </c>
      <c r="N43" s="46">
        <f t="shared" ref="N43:N48" si="11">SUM(D43:M43)</f>
        <v>29846</v>
      </c>
      <c r="O43" s="47">
        <f t="shared" si="1"/>
        <v>7.7643080124869925</v>
      </c>
      <c r="P43" s="9"/>
    </row>
    <row r="44" spans="1:16">
      <c r="A44" s="12"/>
      <c r="B44" s="25">
        <v>361.3</v>
      </c>
      <c r="C44" s="20" t="s">
        <v>45</v>
      </c>
      <c r="D44" s="46">
        <v>-11709</v>
      </c>
      <c r="E44" s="46">
        <v>0</v>
      </c>
      <c r="F44" s="46">
        <v>0</v>
      </c>
      <c r="G44" s="46">
        <v>0</v>
      </c>
      <c r="H44" s="46">
        <v>0</v>
      </c>
      <c r="I44" s="46">
        <v>1688</v>
      </c>
      <c r="J44" s="46">
        <v>0</v>
      </c>
      <c r="K44" s="46">
        <v>-9164</v>
      </c>
      <c r="L44" s="46">
        <v>0</v>
      </c>
      <c r="M44" s="46">
        <v>0</v>
      </c>
      <c r="N44" s="46">
        <f t="shared" si="11"/>
        <v>-19185</v>
      </c>
      <c r="O44" s="47">
        <f t="shared" si="1"/>
        <v>-4.9908949011446406</v>
      </c>
      <c r="P44" s="9"/>
    </row>
    <row r="45" spans="1:16">
      <c r="A45" s="12"/>
      <c r="B45" s="25">
        <v>364</v>
      </c>
      <c r="C45" s="20" t="s">
        <v>76</v>
      </c>
      <c r="D45" s="46">
        <v>595</v>
      </c>
      <c r="E45" s="46">
        <v>0</v>
      </c>
      <c r="F45" s="46">
        <v>0</v>
      </c>
      <c r="G45" s="46">
        <v>0</v>
      </c>
      <c r="H45" s="46">
        <v>0</v>
      </c>
      <c r="I45" s="46">
        <v>723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1318</v>
      </c>
      <c r="O45" s="47">
        <f t="shared" si="1"/>
        <v>0.3428720083246618</v>
      </c>
      <c r="P45" s="9"/>
    </row>
    <row r="46" spans="1:16">
      <c r="A46" s="12"/>
      <c r="B46" s="25">
        <v>366</v>
      </c>
      <c r="C46" s="20" t="s">
        <v>48</v>
      </c>
      <c r="D46" s="46">
        <v>6035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6035</v>
      </c>
      <c r="O46" s="47">
        <f t="shared" si="1"/>
        <v>1.5699791883454735</v>
      </c>
      <c r="P46" s="9"/>
    </row>
    <row r="47" spans="1:16">
      <c r="A47" s="12"/>
      <c r="B47" s="25">
        <v>368</v>
      </c>
      <c r="C47" s="20" t="s">
        <v>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85317</v>
      </c>
      <c r="L47" s="46">
        <v>0</v>
      </c>
      <c r="M47" s="46">
        <v>0</v>
      </c>
      <c r="N47" s="46">
        <f t="shared" si="11"/>
        <v>85317</v>
      </c>
      <c r="O47" s="47">
        <f t="shared" si="1"/>
        <v>22.194849115504681</v>
      </c>
      <c r="P47" s="9"/>
    </row>
    <row r="48" spans="1:16">
      <c r="A48" s="12"/>
      <c r="B48" s="25">
        <v>369.9</v>
      </c>
      <c r="C48" s="20" t="s">
        <v>50</v>
      </c>
      <c r="D48" s="46">
        <v>14673</v>
      </c>
      <c r="E48" s="46">
        <v>0</v>
      </c>
      <c r="F48" s="46">
        <v>0</v>
      </c>
      <c r="G48" s="46">
        <v>0</v>
      </c>
      <c r="H48" s="46">
        <v>0</v>
      </c>
      <c r="I48" s="46">
        <v>94928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109601</v>
      </c>
      <c r="O48" s="47">
        <f t="shared" si="1"/>
        <v>28.512226847034338</v>
      </c>
      <c r="P48" s="9"/>
    </row>
    <row r="49" spans="1:119" ht="15.75">
      <c r="A49" s="29" t="s">
        <v>30</v>
      </c>
      <c r="B49" s="30"/>
      <c r="C49" s="31"/>
      <c r="D49" s="32">
        <f t="shared" ref="D49:M49" si="12">SUM(D50:D51)</f>
        <v>1213604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78713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>SUM(D49:M49)</f>
        <v>1292317</v>
      </c>
      <c r="O49" s="45">
        <f t="shared" si="1"/>
        <v>336.19068678459939</v>
      </c>
      <c r="P49" s="9"/>
    </row>
    <row r="50" spans="1:119">
      <c r="A50" s="12"/>
      <c r="B50" s="25">
        <v>381</v>
      </c>
      <c r="C50" s="20" t="s">
        <v>51</v>
      </c>
      <c r="D50" s="46">
        <v>629580</v>
      </c>
      <c r="E50" s="46">
        <v>0</v>
      </c>
      <c r="F50" s="46">
        <v>0</v>
      </c>
      <c r="G50" s="46">
        <v>0</v>
      </c>
      <c r="H50" s="46">
        <v>0</v>
      </c>
      <c r="I50" s="46">
        <v>78713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708293</v>
      </c>
      <c r="O50" s="47">
        <f t="shared" si="1"/>
        <v>184.25936524453695</v>
      </c>
      <c r="P50" s="9"/>
    </row>
    <row r="51" spans="1:119" ht="15.75" thickBot="1">
      <c r="A51" s="12"/>
      <c r="B51" s="25">
        <v>382</v>
      </c>
      <c r="C51" s="20" t="s">
        <v>79</v>
      </c>
      <c r="D51" s="46">
        <v>584024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584024</v>
      </c>
      <c r="O51" s="47">
        <f t="shared" si="1"/>
        <v>151.93132154006244</v>
      </c>
      <c r="P51" s="9"/>
    </row>
    <row r="52" spans="1:119" ht="16.5" thickBot="1">
      <c r="A52" s="14" t="s">
        <v>40</v>
      </c>
      <c r="B52" s="23"/>
      <c r="C52" s="22"/>
      <c r="D52" s="15">
        <f t="shared" ref="D52:M52" si="13">SUM(D5,D13,D18,D26,D37,D41,D49)</f>
        <v>3178271</v>
      </c>
      <c r="E52" s="15">
        <f t="shared" si="13"/>
        <v>0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2642333</v>
      </c>
      <c r="J52" s="15">
        <f t="shared" si="13"/>
        <v>0</v>
      </c>
      <c r="K52" s="15">
        <f t="shared" si="13"/>
        <v>105999</v>
      </c>
      <c r="L52" s="15">
        <f t="shared" si="13"/>
        <v>0</v>
      </c>
      <c r="M52" s="15">
        <f t="shared" si="13"/>
        <v>0</v>
      </c>
      <c r="N52" s="15">
        <f>SUM(D52:M52)</f>
        <v>5926603</v>
      </c>
      <c r="O52" s="38">
        <f t="shared" si="1"/>
        <v>1541.7801768990635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89</v>
      </c>
      <c r="M54" s="48"/>
      <c r="N54" s="48"/>
      <c r="O54" s="43">
        <v>3844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83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1024587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549835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1574422</v>
      </c>
      <c r="O5" s="33">
        <f t="shared" ref="O5:O36" si="1">(N5/O$59)</f>
        <v>408.83458841859255</v>
      </c>
      <c r="P5" s="6"/>
    </row>
    <row r="6" spans="1:133">
      <c r="A6" s="12"/>
      <c r="B6" s="25">
        <v>311</v>
      </c>
      <c r="C6" s="20" t="s">
        <v>1</v>
      </c>
      <c r="D6" s="46">
        <v>776649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776649</v>
      </c>
      <c r="O6" s="47">
        <f t="shared" si="1"/>
        <v>201.67462996624255</v>
      </c>
      <c r="P6" s="9"/>
    </row>
    <row r="7" spans="1:133">
      <c r="A7" s="12"/>
      <c r="B7" s="25">
        <v>312.41000000000003</v>
      </c>
      <c r="C7" s="20" t="s">
        <v>62</v>
      </c>
      <c r="D7" s="46">
        <v>123842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123842</v>
      </c>
      <c r="O7" s="47">
        <f t="shared" si="1"/>
        <v>32.1584004154765</v>
      </c>
      <c r="P7" s="9"/>
    </row>
    <row r="8" spans="1:133">
      <c r="A8" s="12"/>
      <c r="B8" s="25">
        <v>314.10000000000002</v>
      </c>
      <c r="C8" s="20" t="s">
        <v>63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197664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197664</v>
      </c>
      <c r="O8" s="47">
        <f t="shared" si="1"/>
        <v>51.327966761880035</v>
      </c>
      <c r="P8" s="9"/>
    </row>
    <row r="9" spans="1:133">
      <c r="A9" s="12"/>
      <c r="B9" s="25">
        <v>314.2</v>
      </c>
      <c r="C9" s="20" t="s">
        <v>10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251154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251154</v>
      </c>
      <c r="O9" s="47">
        <f t="shared" si="1"/>
        <v>65.217865489483245</v>
      </c>
      <c r="P9" s="9"/>
    </row>
    <row r="10" spans="1:133">
      <c r="A10" s="12"/>
      <c r="B10" s="25">
        <v>314.3</v>
      </c>
      <c r="C10" s="20" t="s">
        <v>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67180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67180</v>
      </c>
      <c r="O10" s="47">
        <f t="shared" si="1"/>
        <v>17.444819527395481</v>
      </c>
      <c r="P10" s="9"/>
    </row>
    <row r="11" spans="1:133">
      <c r="A11" s="12"/>
      <c r="B11" s="25">
        <v>314.39999999999998</v>
      </c>
      <c r="C11" s="20" t="s">
        <v>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33837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33837</v>
      </c>
      <c r="O11" s="47">
        <f t="shared" si="1"/>
        <v>8.7865489483251107</v>
      </c>
      <c r="P11" s="9"/>
    </row>
    <row r="12" spans="1:133">
      <c r="A12" s="12"/>
      <c r="B12" s="25">
        <v>316</v>
      </c>
      <c r="C12" s="20" t="s">
        <v>64</v>
      </c>
      <c r="D12" s="46">
        <v>124096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124096</v>
      </c>
      <c r="O12" s="47">
        <f t="shared" si="1"/>
        <v>32.224357309789667</v>
      </c>
      <c r="P12" s="9"/>
    </row>
    <row r="13" spans="1:133" ht="15.75">
      <c r="A13" s="29" t="s">
        <v>12</v>
      </c>
      <c r="B13" s="30"/>
      <c r="C13" s="31"/>
      <c r="D13" s="32">
        <f t="shared" ref="D13:M13" si="3">SUM(D14:D17)</f>
        <v>5625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250140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255765</v>
      </c>
      <c r="O13" s="45">
        <f t="shared" si="1"/>
        <v>66.415216826798229</v>
      </c>
      <c r="P13" s="10"/>
    </row>
    <row r="14" spans="1:133">
      <c r="A14" s="12"/>
      <c r="B14" s="25">
        <v>322</v>
      </c>
      <c r="C14" s="20" t="s">
        <v>65</v>
      </c>
      <c r="D14" s="46">
        <v>2810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2810</v>
      </c>
      <c r="O14" s="47">
        <f t="shared" si="1"/>
        <v>0.72968060244092448</v>
      </c>
      <c r="P14" s="9"/>
    </row>
    <row r="15" spans="1:133">
      <c r="A15" s="12"/>
      <c r="B15" s="25">
        <v>323.10000000000002</v>
      </c>
      <c r="C15" s="20" t="s">
        <v>13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209471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209471</v>
      </c>
      <c r="O15" s="47">
        <f t="shared" si="1"/>
        <v>54.393923656193195</v>
      </c>
      <c r="P15" s="9"/>
    </row>
    <row r="16" spans="1:133">
      <c r="A16" s="12"/>
      <c r="B16" s="25">
        <v>323.39999999999998</v>
      </c>
      <c r="C16" s="20" t="s">
        <v>14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40669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40669</v>
      </c>
      <c r="O16" s="47">
        <f t="shared" si="1"/>
        <v>10.560633601661905</v>
      </c>
      <c r="P16" s="9"/>
    </row>
    <row r="17" spans="1:16">
      <c r="A17" s="12"/>
      <c r="B17" s="25">
        <v>329</v>
      </c>
      <c r="C17" s="20" t="s">
        <v>15</v>
      </c>
      <c r="D17" s="46">
        <v>2815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2815</v>
      </c>
      <c r="O17" s="47">
        <f t="shared" si="1"/>
        <v>0.73097896650220717</v>
      </c>
      <c r="P17" s="9"/>
    </row>
    <row r="18" spans="1:16" ht="15.75">
      <c r="A18" s="29" t="s">
        <v>16</v>
      </c>
      <c r="B18" s="30"/>
      <c r="C18" s="31"/>
      <c r="D18" s="32">
        <f t="shared" ref="D18:M18" si="5">SUM(D19:D27)</f>
        <v>519653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579669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1099322</v>
      </c>
      <c r="O18" s="45">
        <f t="shared" si="1"/>
        <v>285.46403531550249</v>
      </c>
      <c r="P18" s="10"/>
    </row>
    <row r="19" spans="1:16">
      <c r="A19" s="12"/>
      <c r="B19" s="25">
        <v>331.1</v>
      </c>
      <c r="C19" s="20" t="s">
        <v>66</v>
      </c>
      <c r="D19" s="46">
        <v>33107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33107</v>
      </c>
      <c r="O19" s="47">
        <f t="shared" si="1"/>
        <v>8.5969877953778244</v>
      </c>
      <c r="P19" s="9"/>
    </row>
    <row r="20" spans="1:16">
      <c r="A20" s="12"/>
      <c r="B20" s="25">
        <v>331.2</v>
      </c>
      <c r="C20" s="20" t="s">
        <v>67</v>
      </c>
      <c r="D20" s="46">
        <v>9785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9785</v>
      </c>
      <c r="O20" s="47">
        <f t="shared" si="1"/>
        <v>2.5408984679304076</v>
      </c>
      <c r="P20" s="9"/>
    </row>
    <row r="21" spans="1:16">
      <c r="A21" s="12"/>
      <c r="B21" s="25">
        <v>334.7</v>
      </c>
      <c r="C21" s="20" t="s">
        <v>68</v>
      </c>
      <c r="D21" s="46">
        <v>6652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6652</v>
      </c>
      <c r="O21" s="47">
        <f t="shared" si="1"/>
        <v>1.7273435471306153</v>
      </c>
      <c r="P21" s="9"/>
    </row>
    <row r="22" spans="1:16">
      <c r="A22" s="12"/>
      <c r="B22" s="25">
        <v>334.9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579669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579669</v>
      </c>
      <c r="O22" s="47">
        <f t="shared" si="1"/>
        <v>150.52427940794598</v>
      </c>
      <c r="P22" s="9"/>
    </row>
    <row r="23" spans="1:16">
      <c r="A23" s="12"/>
      <c r="B23" s="25">
        <v>335.12</v>
      </c>
      <c r="C23" s="20" t="s">
        <v>19</v>
      </c>
      <c r="D23" s="46">
        <v>113703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113703</v>
      </c>
      <c r="O23" s="47">
        <f t="shared" si="1"/>
        <v>29.525577772007271</v>
      </c>
      <c r="P23" s="9"/>
    </row>
    <row r="24" spans="1:16">
      <c r="A24" s="12"/>
      <c r="B24" s="25">
        <v>335.15</v>
      </c>
      <c r="C24" s="20" t="s">
        <v>20</v>
      </c>
      <c r="D24" s="46">
        <v>5139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5139</v>
      </c>
      <c r="O24" s="47">
        <f t="shared" si="1"/>
        <v>1.334458582186445</v>
      </c>
      <c r="P24" s="9"/>
    </row>
    <row r="25" spans="1:16">
      <c r="A25" s="12"/>
      <c r="B25" s="25">
        <v>335.18</v>
      </c>
      <c r="C25" s="20" t="s">
        <v>21</v>
      </c>
      <c r="D25" s="46">
        <v>266026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266026</v>
      </c>
      <c r="O25" s="47">
        <f t="shared" si="1"/>
        <v>69.079719553362764</v>
      </c>
      <c r="P25" s="9"/>
    </row>
    <row r="26" spans="1:16">
      <c r="A26" s="12"/>
      <c r="B26" s="25">
        <v>335.23</v>
      </c>
      <c r="C26" s="20" t="s">
        <v>70</v>
      </c>
      <c r="D26" s="46">
        <v>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</v>
      </c>
      <c r="O26" s="47">
        <f t="shared" si="1"/>
        <v>5.1934562451311347E-4</v>
      </c>
      <c r="P26" s="9"/>
    </row>
    <row r="27" spans="1:16">
      <c r="A27" s="12"/>
      <c r="B27" s="25">
        <v>338</v>
      </c>
      <c r="C27" s="20" t="s">
        <v>23</v>
      </c>
      <c r="D27" s="46">
        <v>85239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85239</v>
      </c>
      <c r="O27" s="47">
        <f t="shared" si="1"/>
        <v>22.134250843936641</v>
      </c>
      <c r="P27" s="9"/>
    </row>
    <row r="28" spans="1:16" ht="15.75">
      <c r="A28" s="29" t="s">
        <v>28</v>
      </c>
      <c r="B28" s="30"/>
      <c r="C28" s="31"/>
      <c r="D28" s="32">
        <f t="shared" ref="D28:M28" si="7">SUM(D29:D37)</f>
        <v>147758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1556042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1703800</v>
      </c>
      <c r="O28" s="45">
        <f t="shared" si="1"/>
        <v>442.43053752272135</v>
      </c>
      <c r="P28" s="10"/>
    </row>
    <row r="29" spans="1:16">
      <c r="A29" s="12"/>
      <c r="B29" s="25">
        <v>341.2</v>
      </c>
      <c r="C29" s="20" t="s">
        <v>31</v>
      </c>
      <c r="D29" s="46">
        <v>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8">SUM(D29:M29)</f>
        <v>25</v>
      </c>
      <c r="O29" s="47">
        <f t="shared" si="1"/>
        <v>6.4918203064139183E-3</v>
      </c>
      <c r="P29" s="9"/>
    </row>
    <row r="30" spans="1:16">
      <c r="A30" s="12"/>
      <c r="B30" s="25">
        <v>341.9</v>
      </c>
      <c r="C30" s="20" t="s">
        <v>71</v>
      </c>
      <c r="D30" s="46">
        <v>825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825</v>
      </c>
      <c r="O30" s="47">
        <f t="shared" si="1"/>
        <v>0.21423007011165932</v>
      </c>
      <c r="P30" s="9"/>
    </row>
    <row r="31" spans="1:16">
      <c r="A31" s="12"/>
      <c r="B31" s="25">
        <v>342.2</v>
      </c>
      <c r="C31" s="20" t="s">
        <v>32</v>
      </c>
      <c r="D31" s="46">
        <v>3859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3859</v>
      </c>
      <c r="O31" s="47">
        <f t="shared" si="1"/>
        <v>1.0020773824980524</v>
      </c>
      <c r="P31" s="9"/>
    </row>
    <row r="32" spans="1:16">
      <c r="A32" s="12"/>
      <c r="B32" s="25">
        <v>342.3</v>
      </c>
      <c r="C32" s="20" t="s">
        <v>72</v>
      </c>
      <c r="D32" s="46">
        <v>101463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101463</v>
      </c>
      <c r="O32" s="47">
        <f t="shared" si="1"/>
        <v>26.347182549987018</v>
      </c>
      <c r="P32" s="9"/>
    </row>
    <row r="33" spans="1:16">
      <c r="A33" s="12"/>
      <c r="B33" s="25">
        <v>342.5</v>
      </c>
      <c r="C33" s="20" t="s">
        <v>33</v>
      </c>
      <c r="D33" s="46">
        <v>795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795</v>
      </c>
      <c r="O33" s="47">
        <f t="shared" si="1"/>
        <v>0.2064398857439626</v>
      </c>
      <c r="P33" s="9"/>
    </row>
    <row r="34" spans="1:16">
      <c r="A34" s="12"/>
      <c r="B34" s="25">
        <v>343.3</v>
      </c>
      <c r="C34" s="20" t="s">
        <v>35</v>
      </c>
      <c r="D34" s="46">
        <v>356</v>
      </c>
      <c r="E34" s="46">
        <v>0</v>
      </c>
      <c r="F34" s="46">
        <v>0</v>
      </c>
      <c r="G34" s="46">
        <v>0</v>
      </c>
      <c r="H34" s="46">
        <v>0</v>
      </c>
      <c r="I34" s="46">
        <v>660024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660380</v>
      </c>
      <c r="O34" s="47">
        <f t="shared" si="1"/>
        <v>171.48273175798494</v>
      </c>
      <c r="P34" s="9"/>
    </row>
    <row r="35" spans="1:16">
      <c r="A35" s="12"/>
      <c r="B35" s="25">
        <v>343.5</v>
      </c>
      <c r="C35" s="20" t="s">
        <v>36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896018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896018</v>
      </c>
      <c r="O35" s="47">
        <f t="shared" si="1"/>
        <v>232.67151389249545</v>
      </c>
      <c r="P35" s="9"/>
    </row>
    <row r="36" spans="1:16">
      <c r="A36" s="12"/>
      <c r="B36" s="25">
        <v>343.8</v>
      </c>
      <c r="C36" s="20" t="s">
        <v>38</v>
      </c>
      <c r="D36" s="46">
        <v>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50</v>
      </c>
      <c r="O36" s="47">
        <f t="shared" si="1"/>
        <v>1.2983640612827837E-2</v>
      </c>
      <c r="P36" s="9"/>
    </row>
    <row r="37" spans="1:16">
      <c r="A37" s="12"/>
      <c r="B37" s="25">
        <v>344.9</v>
      </c>
      <c r="C37" s="20" t="s">
        <v>39</v>
      </c>
      <c r="D37" s="46">
        <v>40385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40385</v>
      </c>
      <c r="O37" s="47">
        <f t="shared" ref="O37:O57" si="9">(N37/O$59)</f>
        <v>10.486886522981044</v>
      </c>
      <c r="P37" s="9"/>
    </row>
    <row r="38" spans="1:16" ht="15.75">
      <c r="A38" s="29" t="s">
        <v>29</v>
      </c>
      <c r="B38" s="30"/>
      <c r="C38" s="31"/>
      <c r="D38" s="32">
        <f t="shared" ref="D38:M38" si="10">SUM(D39:D41)</f>
        <v>36334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1680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ref="N38:N43" si="11">SUM(D38:M38)</f>
        <v>38014</v>
      </c>
      <c r="O38" s="45">
        <f t="shared" si="9"/>
        <v>9.8712022851207486</v>
      </c>
      <c r="P38" s="10"/>
    </row>
    <row r="39" spans="1:16">
      <c r="A39" s="13"/>
      <c r="B39" s="39">
        <v>351.1</v>
      </c>
      <c r="C39" s="21" t="s">
        <v>73</v>
      </c>
      <c r="D39" s="46">
        <v>32333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32333</v>
      </c>
      <c r="O39" s="47">
        <f t="shared" si="9"/>
        <v>8.3960010386912494</v>
      </c>
      <c r="P39" s="9"/>
    </row>
    <row r="40" spans="1:16">
      <c r="A40" s="13"/>
      <c r="B40" s="39">
        <v>352</v>
      </c>
      <c r="C40" s="21" t="s">
        <v>43</v>
      </c>
      <c r="D40" s="46">
        <v>4001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4001</v>
      </c>
      <c r="O40" s="47">
        <f t="shared" si="9"/>
        <v>1.0389509218384836</v>
      </c>
      <c r="P40" s="9"/>
    </row>
    <row r="41" spans="1:16">
      <c r="A41" s="13"/>
      <c r="B41" s="39">
        <v>359</v>
      </c>
      <c r="C41" s="21" t="s">
        <v>74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1680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1680</v>
      </c>
      <c r="O41" s="47">
        <f t="shared" si="9"/>
        <v>0.43625032459101531</v>
      </c>
      <c r="P41" s="9"/>
    </row>
    <row r="42" spans="1:16" ht="15.75">
      <c r="A42" s="29" t="s">
        <v>2</v>
      </c>
      <c r="B42" s="30"/>
      <c r="C42" s="31"/>
      <c r="D42" s="32">
        <f t="shared" ref="D42:M42" si="12">SUM(D43:D51)</f>
        <v>61913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43180</v>
      </c>
      <c r="J42" s="32">
        <f t="shared" si="12"/>
        <v>0</v>
      </c>
      <c r="K42" s="32">
        <f t="shared" si="12"/>
        <v>148145</v>
      </c>
      <c r="L42" s="32">
        <f t="shared" si="12"/>
        <v>0</v>
      </c>
      <c r="M42" s="32">
        <f t="shared" si="12"/>
        <v>0</v>
      </c>
      <c r="N42" s="32">
        <f t="shared" si="11"/>
        <v>253238</v>
      </c>
      <c r="O42" s="45">
        <f t="shared" si="9"/>
        <v>65.759023630225911</v>
      </c>
      <c r="P42" s="10"/>
    </row>
    <row r="43" spans="1:16">
      <c r="A43" s="12"/>
      <c r="B43" s="25">
        <v>361.1</v>
      </c>
      <c r="C43" s="20" t="s">
        <v>44</v>
      </c>
      <c r="D43" s="46">
        <v>46822</v>
      </c>
      <c r="E43" s="46">
        <v>0</v>
      </c>
      <c r="F43" s="46">
        <v>0</v>
      </c>
      <c r="G43" s="46">
        <v>0</v>
      </c>
      <c r="H43" s="46">
        <v>0</v>
      </c>
      <c r="I43" s="46">
        <v>20179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67001</v>
      </c>
      <c r="O43" s="47">
        <f t="shared" si="9"/>
        <v>17.398338094001559</v>
      </c>
      <c r="P43" s="9"/>
    </row>
    <row r="44" spans="1:16">
      <c r="A44" s="12"/>
      <c r="B44" s="25">
        <v>361.2</v>
      </c>
      <c r="C44" s="20" t="s">
        <v>75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30314</v>
      </c>
      <c r="L44" s="46">
        <v>0</v>
      </c>
      <c r="M44" s="46">
        <v>0</v>
      </c>
      <c r="N44" s="46">
        <f t="shared" ref="N44:N51" si="13">SUM(D44:M44)</f>
        <v>30314</v>
      </c>
      <c r="O44" s="47">
        <f t="shared" si="9"/>
        <v>7.8717216307452613</v>
      </c>
      <c r="P44" s="9"/>
    </row>
    <row r="45" spans="1:16">
      <c r="A45" s="12"/>
      <c r="B45" s="25">
        <v>361.3</v>
      </c>
      <c r="C45" s="20" t="s">
        <v>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28209</v>
      </c>
      <c r="L45" s="46">
        <v>0</v>
      </c>
      <c r="M45" s="46">
        <v>0</v>
      </c>
      <c r="N45" s="46">
        <f t="shared" si="13"/>
        <v>28209</v>
      </c>
      <c r="O45" s="47">
        <f t="shared" si="9"/>
        <v>7.3251103609452093</v>
      </c>
      <c r="P45" s="9"/>
    </row>
    <row r="46" spans="1:16">
      <c r="A46" s="12"/>
      <c r="B46" s="25">
        <v>364</v>
      </c>
      <c r="C46" s="20" t="s">
        <v>76</v>
      </c>
      <c r="D46" s="46">
        <v>221</v>
      </c>
      <c r="E46" s="46">
        <v>0</v>
      </c>
      <c r="F46" s="46">
        <v>0</v>
      </c>
      <c r="G46" s="46">
        <v>0</v>
      </c>
      <c r="H46" s="46">
        <v>0</v>
      </c>
      <c r="I46" s="46">
        <v>-95379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-95158</v>
      </c>
      <c r="O46" s="47">
        <f t="shared" si="9"/>
        <v>-24.709945468709424</v>
      </c>
      <c r="P46" s="9"/>
    </row>
    <row r="47" spans="1:16">
      <c r="A47" s="12"/>
      <c r="B47" s="25">
        <v>365</v>
      </c>
      <c r="C47" s="20" t="s">
        <v>77</v>
      </c>
      <c r="D47" s="46">
        <v>487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487</v>
      </c>
      <c r="O47" s="47">
        <f t="shared" si="9"/>
        <v>0.12646065956894312</v>
      </c>
      <c r="P47" s="9"/>
    </row>
    <row r="48" spans="1:16">
      <c r="A48" s="12"/>
      <c r="B48" s="25">
        <v>366</v>
      </c>
      <c r="C48" s="20" t="s">
        <v>48</v>
      </c>
      <c r="D48" s="46">
        <v>1063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1063</v>
      </c>
      <c r="O48" s="47">
        <f t="shared" si="9"/>
        <v>0.27603219942871982</v>
      </c>
      <c r="P48" s="9"/>
    </row>
    <row r="49" spans="1:119">
      <c r="A49" s="12"/>
      <c r="B49" s="25">
        <v>368</v>
      </c>
      <c r="C49" s="20" t="s">
        <v>49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89622</v>
      </c>
      <c r="L49" s="46">
        <v>0</v>
      </c>
      <c r="M49" s="46">
        <v>0</v>
      </c>
      <c r="N49" s="46">
        <f t="shared" si="13"/>
        <v>89622</v>
      </c>
      <c r="O49" s="47">
        <f t="shared" si="9"/>
        <v>23.272396780057129</v>
      </c>
      <c r="P49" s="9"/>
    </row>
    <row r="50" spans="1:119">
      <c r="A50" s="12"/>
      <c r="B50" s="25">
        <v>369.3</v>
      </c>
      <c r="C50" s="20" t="s">
        <v>78</v>
      </c>
      <c r="D50" s="46">
        <v>4365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4365</v>
      </c>
      <c r="O50" s="47">
        <f t="shared" si="9"/>
        <v>1.1334718254998701</v>
      </c>
      <c r="P50" s="9"/>
    </row>
    <row r="51" spans="1:119">
      <c r="A51" s="12"/>
      <c r="B51" s="25">
        <v>369.9</v>
      </c>
      <c r="C51" s="20" t="s">
        <v>50</v>
      </c>
      <c r="D51" s="46">
        <v>8955</v>
      </c>
      <c r="E51" s="46">
        <v>0</v>
      </c>
      <c r="F51" s="46">
        <v>0</v>
      </c>
      <c r="G51" s="46">
        <v>0</v>
      </c>
      <c r="H51" s="46">
        <v>0</v>
      </c>
      <c r="I51" s="46">
        <v>118380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127335</v>
      </c>
      <c r="O51" s="47">
        <f t="shared" si="9"/>
        <v>33.065437548688649</v>
      </c>
      <c r="P51" s="9"/>
    </row>
    <row r="52" spans="1:119" ht="15.75">
      <c r="A52" s="29" t="s">
        <v>30</v>
      </c>
      <c r="B52" s="30"/>
      <c r="C52" s="31"/>
      <c r="D52" s="32">
        <f t="shared" ref="D52:M52" si="14">SUM(D53:D56)</f>
        <v>463299</v>
      </c>
      <c r="E52" s="32">
        <f t="shared" si="14"/>
        <v>0</v>
      </c>
      <c r="F52" s="32">
        <f t="shared" si="14"/>
        <v>0</v>
      </c>
      <c r="G52" s="32">
        <f t="shared" si="14"/>
        <v>0</v>
      </c>
      <c r="H52" s="32">
        <f t="shared" si="14"/>
        <v>0</v>
      </c>
      <c r="I52" s="32">
        <f t="shared" si="14"/>
        <v>0</v>
      </c>
      <c r="J52" s="32">
        <f t="shared" si="14"/>
        <v>0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 t="shared" ref="N52:N57" si="15">SUM(D52:M52)</f>
        <v>463299</v>
      </c>
      <c r="O52" s="45">
        <f t="shared" si="9"/>
        <v>120.30615424565048</v>
      </c>
      <c r="P52" s="9"/>
    </row>
    <row r="53" spans="1:119">
      <c r="A53" s="12"/>
      <c r="B53" s="25">
        <v>381</v>
      </c>
      <c r="C53" s="20" t="s">
        <v>51</v>
      </c>
      <c r="D53" s="46">
        <v>10767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10767</v>
      </c>
      <c r="O53" s="47">
        <f t="shared" si="9"/>
        <v>2.7958971695663464</v>
      </c>
      <c r="P53" s="9"/>
    </row>
    <row r="54" spans="1:119">
      <c r="A54" s="12"/>
      <c r="B54" s="25">
        <v>382</v>
      </c>
      <c r="C54" s="20" t="s">
        <v>79</v>
      </c>
      <c r="D54" s="46">
        <v>443950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443950</v>
      </c>
      <c r="O54" s="47">
        <f t="shared" si="9"/>
        <v>115.28174500129836</v>
      </c>
      <c r="P54" s="9"/>
    </row>
    <row r="55" spans="1:119">
      <c r="A55" s="12"/>
      <c r="B55" s="25">
        <v>385</v>
      </c>
      <c r="C55" s="20" t="s">
        <v>80</v>
      </c>
      <c r="D55" s="46">
        <v>4572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4572</v>
      </c>
      <c r="O55" s="47">
        <f t="shared" si="9"/>
        <v>1.1872240976369774</v>
      </c>
      <c r="P55" s="9"/>
    </row>
    <row r="56" spans="1:119" ht="15.75" thickBot="1">
      <c r="A56" s="12"/>
      <c r="B56" s="25">
        <v>388.1</v>
      </c>
      <c r="C56" s="20" t="s">
        <v>81</v>
      </c>
      <c r="D56" s="46">
        <v>4010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4010</v>
      </c>
      <c r="O56" s="47">
        <f t="shared" si="9"/>
        <v>1.0412879771487926</v>
      </c>
      <c r="P56" s="9"/>
    </row>
    <row r="57" spans="1:119" ht="16.5" thickBot="1">
      <c r="A57" s="14" t="s">
        <v>40</v>
      </c>
      <c r="B57" s="23"/>
      <c r="C57" s="22"/>
      <c r="D57" s="15">
        <f t="shared" ref="D57:M57" si="16">SUM(D5,D13,D18,D28,D38,D42,D52)</f>
        <v>2259169</v>
      </c>
      <c r="E57" s="15">
        <f t="shared" si="16"/>
        <v>0</v>
      </c>
      <c r="F57" s="15">
        <f t="shared" si="16"/>
        <v>0</v>
      </c>
      <c r="G57" s="15">
        <f t="shared" si="16"/>
        <v>0</v>
      </c>
      <c r="H57" s="15">
        <f t="shared" si="16"/>
        <v>0</v>
      </c>
      <c r="I57" s="15">
        <f t="shared" si="16"/>
        <v>2980546</v>
      </c>
      <c r="J57" s="15">
        <f t="shared" si="16"/>
        <v>0</v>
      </c>
      <c r="K57" s="15">
        <f t="shared" si="16"/>
        <v>148145</v>
      </c>
      <c r="L57" s="15">
        <f t="shared" si="16"/>
        <v>0</v>
      </c>
      <c r="M57" s="15">
        <f t="shared" si="16"/>
        <v>0</v>
      </c>
      <c r="N57" s="15">
        <f t="shared" si="15"/>
        <v>5387860</v>
      </c>
      <c r="O57" s="38">
        <f t="shared" si="9"/>
        <v>1399.0807582446118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82</v>
      </c>
      <c r="M59" s="48"/>
      <c r="N59" s="48"/>
      <c r="O59" s="43">
        <v>3851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thickBot="1">
      <c r="A61" s="52" t="s">
        <v>83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A61:O61"/>
    <mergeCell ref="L59:N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842197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516176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1358373</v>
      </c>
      <c r="O5" s="33">
        <f t="shared" ref="O5:O46" si="2">(N5/O$48)</f>
        <v>332.93455882352941</v>
      </c>
      <c r="P5" s="6"/>
    </row>
    <row r="6" spans="1:133">
      <c r="A6" s="12"/>
      <c r="B6" s="25">
        <v>311</v>
      </c>
      <c r="C6" s="20" t="s">
        <v>1</v>
      </c>
      <c r="D6" s="46">
        <v>842197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842197</v>
      </c>
      <c r="O6" s="47">
        <f t="shared" si="2"/>
        <v>206.42083333333332</v>
      </c>
      <c r="P6" s="9"/>
    </row>
    <row r="7" spans="1:133">
      <c r="A7" s="12"/>
      <c r="B7" s="25">
        <v>314.2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409505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409505</v>
      </c>
      <c r="O7" s="47">
        <f t="shared" si="2"/>
        <v>100.36887254901961</v>
      </c>
      <c r="P7" s="9"/>
    </row>
    <row r="8" spans="1:133">
      <c r="A8" s="12"/>
      <c r="B8" s="25">
        <v>314.3</v>
      </c>
      <c r="C8" s="20" t="s">
        <v>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67022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67022</v>
      </c>
      <c r="O8" s="47">
        <f t="shared" si="2"/>
        <v>16.426960784313724</v>
      </c>
      <c r="P8" s="9"/>
    </row>
    <row r="9" spans="1:133">
      <c r="A9" s="12"/>
      <c r="B9" s="25">
        <v>314.39999999999998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39649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39649</v>
      </c>
      <c r="O9" s="47">
        <f t="shared" si="2"/>
        <v>9.7178921568627459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SUM(D11:D13)</f>
        <v>163866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245626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409492</v>
      </c>
      <c r="O10" s="45">
        <f t="shared" si="2"/>
        <v>100.3656862745098</v>
      </c>
      <c r="P10" s="10"/>
    </row>
    <row r="11" spans="1:133">
      <c r="A11" s="12"/>
      <c r="B11" s="25">
        <v>323.10000000000002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201440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201440</v>
      </c>
      <c r="O11" s="47">
        <f t="shared" si="2"/>
        <v>49.372549019607845</v>
      </c>
      <c r="P11" s="9"/>
    </row>
    <row r="12" spans="1:133">
      <c r="A12" s="12"/>
      <c r="B12" s="25">
        <v>323.39999999999998</v>
      </c>
      <c r="C12" s="20" t="s">
        <v>14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44186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44186</v>
      </c>
      <c r="O12" s="47">
        <f t="shared" si="2"/>
        <v>10.829901960784314</v>
      </c>
      <c r="P12" s="9"/>
    </row>
    <row r="13" spans="1:133">
      <c r="A13" s="12"/>
      <c r="B13" s="25">
        <v>329</v>
      </c>
      <c r="C13" s="20" t="s">
        <v>15</v>
      </c>
      <c r="D13" s="46">
        <v>163866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163866</v>
      </c>
      <c r="O13" s="47">
        <f t="shared" si="2"/>
        <v>40.163235294117648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765949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765949</v>
      </c>
      <c r="O14" s="45">
        <f t="shared" si="2"/>
        <v>187.73259803921567</v>
      </c>
      <c r="P14" s="10"/>
    </row>
    <row r="15" spans="1:133">
      <c r="A15" s="12"/>
      <c r="B15" s="25">
        <v>334.2</v>
      </c>
      <c r="C15" s="20" t="s">
        <v>17</v>
      </c>
      <c r="D15" s="46">
        <v>41220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41220</v>
      </c>
      <c r="O15" s="47">
        <f t="shared" si="2"/>
        <v>10.102941176470589</v>
      </c>
      <c r="P15" s="9"/>
    </row>
    <row r="16" spans="1:133">
      <c r="A16" s="12"/>
      <c r="B16" s="25">
        <v>334.39</v>
      </c>
      <c r="C16" s="20" t="s">
        <v>18</v>
      </c>
      <c r="D16" s="46">
        <v>137647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137647</v>
      </c>
      <c r="O16" s="47">
        <f t="shared" si="2"/>
        <v>33.737009803921566</v>
      </c>
      <c r="P16" s="9"/>
    </row>
    <row r="17" spans="1:16">
      <c r="A17" s="12"/>
      <c r="B17" s="25">
        <v>335.12</v>
      </c>
      <c r="C17" s="20" t="s">
        <v>19</v>
      </c>
      <c r="D17" s="46">
        <v>102337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102337</v>
      </c>
      <c r="O17" s="47">
        <f t="shared" si="2"/>
        <v>25.082598039215686</v>
      </c>
      <c r="P17" s="9"/>
    </row>
    <row r="18" spans="1:16">
      <c r="A18" s="12"/>
      <c r="B18" s="25">
        <v>335.15</v>
      </c>
      <c r="C18" s="20" t="s">
        <v>20</v>
      </c>
      <c r="D18" s="46">
        <v>3514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3514</v>
      </c>
      <c r="O18" s="47">
        <f t="shared" si="2"/>
        <v>0.86127450980392162</v>
      </c>
      <c r="P18" s="9"/>
    </row>
    <row r="19" spans="1:16">
      <c r="A19" s="12"/>
      <c r="B19" s="25">
        <v>335.18</v>
      </c>
      <c r="C19" s="20" t="s">
        <v>21</v>
      </c>
      <c r="D19" s="46">
        <v>284402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284402</v>
      </c>
      <c r="O19" s="47">
        <f t="shared" si="2"/>
        <v>69.706372549019605</v>
      </c>
      <c r="P19" s="9"/>
    </row>
    <row r="20" spans="1:16">
      <c r="A20" s="12"/>
      <c r="B20" s="25">
        <v>335.29</v>
      </c>
      <c r="C20" s="20" t="s">
        <v>22</v>
      </c>
      <c r="D20" s="46">
        <v>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600</v>
      </c>
      <c r="O20" s="47">
        <f t="shared" si="2"/>
        <v>0.14705882352941177</v>
      </c>
      <c r="P20" s="9"/>
    </row>
    <row r="21" spans="1:16">
      <c r="A21" s="12"/>
      <c r="B21" s="25">
        <v>338</v>
      </c>
      <c r="C21" s="20" t="s">
        <v>23</v>
      </c>
      <c r="D21" s="46">
        <v>196229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196229</v>
      </c>
      <c r="O21" s="47">
        <f t="shared" si="2"/>
        <v>48.095343137254901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SUM(D23:D31)</f>
        <v>162303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1962516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>SUM(D22:M22)</f>
        <v>2124819</v>
      </c>
      <c r="O22" s="45">
        <f t="shared" si="2"/>
        <v>520.78897058823532</v>
      </c>
      <c r="P22" s="10"/>
    </row>
    <row r="23" spans="1:16">
      <c r="A23" s="12"/>
      <c r="B23" s="25">
        <v>341.2</v>
      </c>
      <c r="C23" s="20" t="s">
        <v>31</v>
      </c>
      <c r="D23" s="46">
        <v>600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600</v>
      </c>
      <c r="O23" s="47">
        <f t="shared" si="2"/>
        <v>0.14705882352941177</v>
      </c>
      <c r="P23" s="9"/>
    </row>
    <row r="24" spans="1:16">
      <c r="A24" s="12"/>
      <c r="B24" s="25">
        <v>342.2</v>
      </c>
      <c r="C24" s="20" t="s">
        <v>32</v>
      </c>
      <c r="D24" s="46">
        <v>21684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7">SUM(D24:M24)</f>
        <v>21684</v>
      </c>
      <c r="O24" s="47">
        <f t="shared" si="2"/>
        <v>5.3147058823529409</v>
      </c>
      <c r="P24" s="9"/>
    </row>
    <row r="25" spans="1:16">
      <c r="A25" s="12"/>
      <c r="B25" s="25">
        <v>342.5</v>
      </c>
      <c r="C25" s="20" t="s">
        <v>33</v>
      </c>
      <c r="D25" s="46">
        <v>1710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1710</v>
      </c>
      <c r="O25" s="47">
        <f t="shared" si="2"/>
        <v>0.41911764705882354</v>
      </c>
      <c r="P25" s="9"/>
    </row>
    <row r="26" spans="1:16">
      <c r="A26" s="12"/>
      <c r="B26" s="25">
        <v>343.1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189886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189886</v>
      </c>
      <c r="O26" s="47">
        <f t="shared" si="2"/>
        <v>46.540686274509802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802598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802598</v>
      </c>
      <c r="O27" s="47">
        <f t="shared" si="2"/>
        <v>196.71519607843138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970032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970032</v>
      </c>
      <c r="O28" s="47">
        <f t="shared" si="2"/>
        <v>237.75294117647059</v>
      </c>
      <c r="P28" s="9"/>
    </row>
    <row r="29" spans="1:16">
      <c r="A29" s="12"/>
      <c r="B29" s="25">
        <v>343.6</v>
      </c>
      <c r="C29" s="20" t="s">
        <v>37</v>
      </c>
      <c r="D29" s="46">
        <v>92670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92670</v>
      </c>
      <c r="O29" s="47">
        <f t="shared" si="2"/>
        <v>22.713235294117649</v>
      </c>
      <c r="P29" s="9"/>
    </row>
    <row r="30" spans="1:16">
      <c r="A30" s="12"/>
      <c r="B30" s="25">
        <v>343.8</v>
      </c>
      <c r="C30" s="20" t="s">
        <v>38</v>
      </c>
      <c r="D30" s="46">
        <v>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</v>
      </c>
      <c r="O30" s="47">
        <f t="shared" si="2"/>
        <v>1.2254901960784314E-2</v>
      </c>
      <c r="P30" s="9"/>
    </row>
    <row r="31" spans="1:16">
      <c r="A31" s="12"/>
      <c r="B31" s="25">
        <v>344.9</v>
      </c>
      <c r="C31" s="20" t="s">
        <v>39</v>
      </c>
      <c r="D31" s="46">
        <v>45589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45589</v>
      </c>
      <c r="O31" s="47">
        <f t="shared" si="2"/>
        <v>11.173774509803922</v>
      </c>
      <c r="P31" s="9"/>
    </row>
    <row r="32" spans="1:16" ht="15.75">
      <c r="A32" s="29" t="s">
        <v>29</v>
      </c>
      <c r="B32" s="30"/>
      <c r="C32" s="31"/>
      <c r="D32" s="32">
        <f t="shared" ref="D32:M32" si="8">SUM(D33:D34)</f>
        <v>30101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>SUM(D32:M32)</f>
        <v>30101</v>
      </c>
      <c r="O32" s="45">
        <f t="shared" si="2"/>
        <v>7.3776960784313728</v>
      </c>
      <c r="P32" s="10"/>
    </row>
    <row r="33" spans="1:119">
      <c r="A33" s="13"/>
      <c r="B33" s="39">
        <v>351.5</v>
      </c>
      <c r="C33" s="21" t="s">
        <v>42</v>
      </c>
      <c r="D33" s="46">
        <v>27531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27531</v>
      </c>
      <c r="O33" s="47">
        <f t="shared" si="2"/>
        <v>6.7477941176470591</v>
      </c>
      <c r="P33" s="9"/>
    </row>
    <row r="34" spans="1:119">
      <c r="A34" s="13"/>
      <c r="B34" s="39">
        <v>352</v>
      </c>
      <c r="C34" s="21" t="s">
        <v>43</v>
      </c>
      <c r="D34" s="46">
        <v>2570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2570</v>
      </c>
      <c r="O34" s="47">
        <f t="shared" si="2"/>
        <v>0.62990196078431371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SUM(D36:D42)</f>
        <v>10660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158380</v>
      </c>
      <c r="J35" s="32">
        <f t="shared" si="9"/>
        <v>0</v>
      </c>
      <c r="K35" s="32">
        <f t="shared" si="9"/>
        <v>124877</v>
      </c>
      <c r="L35" s="32">
        <f t="shared" si="9"/>
        <v>0</v>
      </c>
      <c r="M35" s="32">
        <f t="shared" si="9"/>
        <v>0</v>
      </c>
      <c r="N35" s="32">
        <f>SUM(D35:M35)</f>
        <v>293917</v>
      </c>
      <c r="O35" s="45">
        <f t="shared" si="2"/>
        <v>72.038480392156856</v>
      </c>
      <c r="P35" s="10"/>
    </row>
    <row r="36" spans="1:119">
      <c r="A36" s="12"/>
      <c r="B36" s="25">
        <v>361.1</v>
      </c>
      <c r="C36" s="20" t="s">
        <v>44</v>
      </c>
      <c r="D36" s="46">
        <v>56863</v>
      </c>
      <c r="E36" s="46">
        <v>0</v>
      </c>
      <c r="F36" s="46">
        <v>0</v>
      </c>
      <c r="G36" s="46">
        <v>0</v>
      </c>
      <c r="H36" s="46">
        <v>0</v>
      </c>
      <c r="I36" s="46">
        <v>32808</v>
      </c>
      <c r="J36" s="46">
        <v>0</v>
      </c>
      <c r="K36" s="46">
        <v>32224</v>
      </c>
      <c r="L36" s="46">
        <v>0</v>
      </c>
      <c r="M36" s="46">
        <v>0</v>
      </c>
      <c r="N36" s="46">
        <f>SUM(D36:M36)</f>
        <v>121895</v>
      </c>
      <c r="O36" s="47">
        <f t="shared" si="2"/>
        <v>29.876225490196077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-6942</v>
      </c>
      <c r="L37" s="46">
        <v>0</v>
      </c>
      <c r="M37" s="46">
        <v>0</v>
      </c>
      <c r="N37" s="46">
        <f t="shared" ref="N37:N42" si="10">SUM(D37:M37)</f>
        <v>-6942</v>
      </c>
      <c r="O37" s="47">
        <f t="shared" si="2"/>
        <v>-1.7014705882352941</v>
      </c>
      <c r="P37" s="9"/>
    </row>
    <row r="38" spans="1:119">
      <c r="A38" s="12"/>
      <c r="B38" s="25">
        <v>361.4</v>
      </c>
      <c r="C38" s="20" t="s">
        <v>46</v>
      </c>
      <c r="D38" s="46">
        <v>-78315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-78315</v>
      </c>
      <c r="O38" s="47">
        <f t="shared" si="2"/>
        <v>-19.194852941176471</v>
      </c>
      <c r="P38" s="9"/>
    </row>
    <row r="39" spans="1:119">
      <c r="A39" s="12"/>
      <c r="B39" s="25">
        <v>362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89288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89288</v>
      </c>
      <c r="O39" s="47">
        <f t="shared" si="2"/>
        <v>21.884313725490195</v>
      </c>
      <c r="P39" s="9"/>
    </row>
    <row r="40" spans="1:119">
      <c r="A40" s="12"/>
      <c r="B40" s="25">
        <v>366</v>
      </c>
      <c r="C40" s="20" t="s">
        <v>48</v>
      </c>
      <c r="D40" s="46">
        <v>2067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2067</v>
      </c>
      <c r="O40" s="47">
        <f t="shared" si="2"/>
        <v>0.50661764705882351</v>
      </c>
      <c r="P40" s="9"/>
    </row>
    <row r="41" spans="1:119">
      <c r="A41" s="12"/>
      <c r="B41" s="25">
        <v>368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99595</v>
      </c>
      <c r="L41" s="46">
        <v>0</v>
      </c>
      <c r="M41" s="46">
        <v>0</v>
      </c>
      <c r="N41" s="46">
        <f t="shared" si="10"/>
        <v>99595</v>
      </c>
      <c r="O41" s="47">
        <f t="shared" si="2"/>
        <v>24.410539215686274</v>
      </c>
      <c r="P41" s="9"/>
    </row>
    <row r="42" spans="1:119">
      <c r="A42" s="12"/>
      <c r="B42" s="25">
        <v>369.9</v>
      </c>
      <c r="C42" s="20" t="s">
        <v>50</v>
      </c>
      <c r="D42" s="46">
        <v>30045</v>
      </c>
      <c r="E42" s="46">
        <v>0</v>
      </c>
      <c r="F42" s="46">
        <v>0</v>
      </c>
      <c r="G42" s="46">
        <v>0</v>
      </c>
      <c r="H42" s="46">
        <v>0</v>
      </c>
      <c r="I42" s="46">
        <v>36284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66329</v>
      </c>
      <c r="O42" s="47">
        <f t="shared" si="2"/>
        <v>16.257107843137256</v>
      </c>
      <c r="P42" s="9"/>
    </row>
    <row r="43" spans="1:119" ht="15.75">
      <c r="A43" s="29" t="s">
        <v>30</v>
      </c>
      <c r="B43" s="30"/>
      <c r="C43" s="31"/>
      <c r="D43" s="32">
        <f t="shared" ref="D43:M43" si="11">SUM(D44:D45)</f>
        <v>339188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8730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>SUM(D43:M43)</f>
        <v>347918</v>
      </c>
      <c r="O43" s="45">
        <f t="shared" si="2"/>
        <v>85.274019607843144</v>
      </c>
      <c r="P43" s="9"/>
    </row>
    <row r="44" spans="1:119">
      <c r="A44" s="12"/>
      <c r="B44" s="25">
        <v>381</v>
      </c>
      <c r="C44" s="20" t="s">
        <v>51</v>
      </c>
      <c r="D44" s="46">
        <v>339188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339188</v>
      </c>
      <c r="O44" s="47">
        <f t="shared" si="2"/>
        <v>83.134313725490202</v>
      </c>
      <c r="P44" s="9"/>
    </row>
    <row r="45" spans="1:119" ht="15.75" thickBot="1">
      <c r="A45" s="12"/>
      <c r="B45" s="25">
        <v>389.2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8730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8730</v>
      </c>
      <c r="O45" s="47">
        <f t="shared" si="2"/>
        <v>2.1397058823529411</v>
      </c>
      <c r="P45" s="9"/>
    </row>
    <row r="46" spans="1:119" ht="16.5" thickBot="1">
      <c r="A46" s="14" t="s">
        <v>40</v>
      </c>
      <c r="B46" s="23"/>
      <c r="C46" s="22"/>
      <c r="D46" s="15">
        <f t="shared" ref="D46:M46" si="12">SUM(D5,D10,D14,D22,D32,D35,D43)</f>
        <v>2314264</v>
      </c>
      <c r="E46" s="15">
        <f t="shared" si="12"/>
        <v>0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2891428</v>
      </c>
      <c r="J46" s="15">
        <f t="shared" si="12"/>
        <v>0</v>
      </c>
      <c r="K46" s="15">
        <f t="shared" si="12"/>
        <v>124877</v>
      </c>
      <c r="L46" s="15">
        <f t="shared" si="12"/>
        <v>0</v>
      </c>
      <c r="M46" s="15">
        <f t="shared" si="12"/>
        <v>0</v>
      </c>
      <c r="N46" s="15">
        <f>SUM(D46:M46)</f>
        <v>5330569</v>
      </c>
      <c r="O46" s="38">
        <f t="shared" si="2"/>
        <v>1306.5120098039215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59</v>
      </c>
      <c r="M48" s="48"/>
      <c r="N48" s="48"/>
      <c r="O48" s="43">
        <v>4080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thickBot="1">
      <c r="A50" s="52" t="s">
        <v>83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A50:O50"/>
    <mergeCell ref="A49:O49"/>
    <mergeCell ref="L48:N4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1049146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289056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1338202</v>
      </c>
      <c r="O5" s="33">
        <f t="shared" ref="O5:O44" si="2">(N5/O$46)</f>
        <v>326.39073170731706</v>
      </c>
      <c r="P5" s="6"/>
    </row>
    <row r="6" spans="1:133">
      <c r="A6" s="12"/>
      <c r="B6" s="25">
        <v>311</v>
      </c>
      <c r="C6" s="20" t="s">
        <v>1</v>
      </c>
      <c r="D6" s="46">
        <v>1049146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1049146</v>
      </c>
      <c r="O6" s="47">
        <f t="shared" si="2"/>
        <v>255.88926829268291</v>
      </c>
      <c r="P6" s="9"/>
    </row>
    <row r="7" spans="1:133">
      <c r="A7" s="12"/>
      <c r="B7" s="25">
        <v>314.2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209778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209778</v>
      </c>
      <c r="O7" s="47">
        <f t="shared" si="2"/>
        <v>51.165365853658535</v>
      </c>
      <c r="P7" s="9"/>
    </row>
    <row r="8" spans="1:133">
      <c r="A8" s="12"/>
      <c r="B8" s="25">
        <v>314.3</v>
      </c>
      <c r="C8" s="20" t="s">
        <v>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49488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49488</v>
      </c>
      <c r="O8" s="47">
        <f t="shared" si="2"/>
        <v>12.070243902439024</v>
      </c>
      <c r="P8" s="9"/>
    </row>
    <row r="9" spans="1:133">
      <c r="A9" s="12"/>
      <c r="B9" s="25">
        <v>314.39999999999998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29790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29790</v>
      </c>
      <c r="O9" s="47">
        <f t="shared" si="2"/>
        <v>7.2658536585365852</v>
      </c>
      <c r="P9" s="9"/>
    </row>
    <row r="10" spans="1:133" ht="15.75">
      <c r="A10" s="29" t="s">
        <v>106</v>
      </c>
      <c r="B10" s="30"/>
      <c r="C10" s="31"/>
      <c r="D10" s="32">
        <f t="shared" ref="D10:M10" si="3">SUM(D11:D14)</f>
        <v>167735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222480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390215</v>
      </c>
      <c r="O10" s="45">
        <f t="shared" si="2"/>
        <v>95.174390243902437</v>
      </c>
      <c r="P10" s="10"/>
    </row>
    <row r="11" spans="1:133">
      <c r="A11" s="12"/>
      <c r="B11" s="25">
        <v>322</v>
      </c>
      <c r="C11" s="20" t="s">
        <v>65</v>
      </c>
      <c r="D11" s="46">
        <v>200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200</v>
      </c>
      <c r="O11" s="47">
        <f t="shared" si="2"/>
        <v>4.878048780487805E-2</v>
      </c>
      <c r="P11" s="9"/>
    </row>
    <row r="12" spans="1:133">
      <c r="A12" s="12"/>
      <c r="B12" s="25">
        <v>323.10000000000002</v>
      </c>
      <c r="C12" s="20" t="s">
        <v>13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173846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173846</v>
      </c>
      <c r="O12" s="47">
        <f t="shared" si="2"/>
        <v>42.401463414634144</v>
      </c>
      <c r="P12" s="9"/>
    </row>
    <row r="13" spans="1:133">
      <c r="A13" s="12"/>
      <c r="B13" s="25">
        <v>323.39999999999998</v>
      </c>
      <c r="C13" s="20" t="s">
        <v>14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48634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48634</v>
      </c>
      <c r="O13" s="47">
        <f t="shared" si="2"/>
        <v>11.861951219512195</v>
      </c>
      <c r="P13" s="9"/>
    </row>
    <row r="14" spans="1:133">
      <c r="A14" s="12"/>
      <c r="B14" s="25">
        <v>329</v>
      </c>
      <c r="C14" s="20" t="s">
        <v>107</v>
      </c>
      <c r="D14" s="46">
        <v>167535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167535</v>
      </c>
      <c r="O14" s="47">
        <f t="shared" si="2"/>
        <v>40.862195121951217</v>
      </c>
      <c r="P14" s="9"/>
    </row>
    <row r="15" spans="1:133" ht="15.75">
      <c r="A15" s="29" t="s">
        <v>16</v>
      </c>
      <c r="B15" s="30"/>
      <c r="C15" s="31"/>
      <c r="D15" s="32">
        <f t="shared" ref="D15:M15" si="4">SUM(D16:D21)</f>
        <v>686058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686058</v>
      </c>
      <c r="O15" s="45">
        <f t="shared" si="2"/>
        <v>167.33121951219513</v>
      </c>
      <c r="P15" s="10"/>
    </row>
    <row r="16" spans="1:133">
      <c r="A16" s="12"/>
      <c r="B16" s="25">
        <v>331.1</v>
      </c>
      <c r="C16" s="20" t="s">
        <v>66</v>
      </c>
      <c r="D16" s="46">
        <v>24875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24875</v>
      </c>
      <c r="O16" s="47">
        <f t="shared" si="2"/>
        <v>6.0670731707317076</v>
      </c>
      <c r="P16" s="9"/>
    </row>
    <row r="17" spans="1:16">
      <c r="A17" s="12"/>
      <c r="B17" s="25">
        <v>335.12</v>
      </c>
      <c r="C17" s="20" t="s">
        <v>19</v>
      </c>
      <c r="D17" s="46">
        <v>112302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112302</v>
      </c>
      <c r="O17" s="47">
        <f t="shared" si="2"/>
        <v>27.390731707317073</v>
      </c>
      <c r="P17" s="9"/>
    </row>
    <row r="18" spans="1:16">
      <c r="A18" s="12"/>
      <c r="B18" s="25">
        <v>335.15</v>
      </c>
      <c r="C18" s="20" t="s">
        <v>20</v>
      </c>
      <c r="D18" s="46">
        <v>148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148</v>
      </c>
      <c r="O18" s="47">
        <f t="shared" si="2"/>
        <v>3.6097560975609753E-2</v>
      </c>
      <c r="P18" s="9"/>
    </row>
    <row r="19" spans="1:16">
      <c r="A19" s="12"/>
      <c r="B19" s="25">
        <v>335.18</v>
      </c>
      <c r="C19" s="20" t="s">
        <v>21</v>
      </c>
      <c r="D19" s="46">
        <v>316868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316868</v>
      </c>
      <c r="O19" s="47">
        <f t="shared" si="2"/>
        <v>77.284878048780485</v>
      </c>
      <c r="P19" s="9"/>
    </row>
    <row r="20" spans="1:16">
      <c r="A20" s="12"/>
      <c r="B20" s="25">
        <v>335.29</v>
      </c>
      <c r="C20" s="20" t="s">
        <v>22</v>
      </c>
      <c r="D20" s="46">
        <v>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600</v>
      </c>
      <c r="O20" s="47">
        <f t="shared" si="2"/>
        <v>0.14634146341463414</v>
      </c>
      <c r="P20" s="9"/>
    </row>
    <row r="21" spans="1:16">
      <c r="A21" s="12"/>
      <c r="B21" s="25">
        <v>338</v>
      </c>
      <c r="C21" s="20" t="s">
        <v>23</v>
      </c>
      <c r="D21" s="46">
        <v>231265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231265</v>
      </c>
      <c r="O21" s="47">
        <f t="shared" si="2"/>
        <v>56.40609756097561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SUM(D23:D31)</f>
        <v>162838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1453406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1616244</v>
      </c>
      <c r="O22" s="45">
        <f t="shared" si="2"/>
        <v>394.20585365853657</v>
      </c>
      <c r="P22" s="10"/>
    </row>
    <row r="23" spans="1:16">
      <c r="A23" s="12"/>
      <c r="B23" s="25">
        <v>341.2</v>
      </c>
      <c r="C23" s="20" t="s">
        <v>31</v>
      </c>
      <c r="D23" s="46">
        <v>615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615</v>
      </c>
      <c r="O23" s="47">
        <f t="shared" si="2"/>
        <v>0.15</v>
      </c>
      <c r="P23" s="9"/>
    </row>
    <row r="24" spans="1:16">
      <c r="A24" s="12"/>
      <c r="B24" s="25">
        <v>342.2</v>
      </c>
      <c r="C24" s="20" t="s">
        <v>32</v>
      </c>
      <c r="D24" s="46">
        <v>3246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6">SUM(D24:M24)</f>
        <v>3246</v>
      </c>
      <c r="O24" s="47">
        <f t="shared" si="2"/>
        <v>0.79170731707317077</v>
      </c>
      <c r="P24" s="9"/>
    </row>
    <row r="25" spans="1:16">
      <c r="A25" s="12"/>
      <c r="B25" s="25">
        <v>342.5</v>
      </c>
      <c r="C25" s="20" t="s">
        <v>33</v>
      </c>
      <c r="D25" s="46">
        <v>3681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3681</v>
      </c>
      <c r="O25" s="47">
        <f t="shared" si="2"/>
        <v>0.89780487804878051</v>
      </c>
      <c r="P25" s="9"/>
    </row>
    <row r="26" spans="1:16">
      <c r="A26" s="12"/>
      <c r="B26" s="25">
        <v>343.1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179740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179740</v>
      </c>
      <c r="O26" s="47">
        <f t="shared" si="2"/>
        <v>43.8390243902439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538724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538724</v>
      </c>
      <c r="O27" s="47">
        <f t="shared" si="2"/>
        <v>131.39609756097562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734942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734942</v>
      </c>
      <c r="O28" s="47">
        <f t="shared" si="2"/>
        <v>179.25414634146341</v>
      </c>
      <c r="P28" s="9"/>
    </row>
    <row r="29" spans="1:16">
      <c r="A29" s="12"/>
      <c r="B29" s="25">
        <v>343.6</v>
      </c>
      <c r="C29" s="20" t="s">
        <v>37</v>
      </c>
      <c r="D29" s="46">
        <v>87319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87319</v>
      </c>
      <c r="O29" s="47">
        <f t="shared" si="2"/>
        <v>21.297317073170731</v>
      </c>
      <c r="P29" s="9"/>
    </row>
    <row r="30" spans="1:16">
      <c r="A30" s="12"/>
      <c r="B30" s="25">
        <v>343.8</v>
      </c>
      <c r="C30" s="20" t="s">
        <v>38</v>
      </c>
      <c r="D30" s="46">
        <v>1815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1815</v>
      </c>
      <c r="O30" s="47">
        <f t="shared" si="2"/>
        <v>0.4426829268292683</v>
      </c>
      <c r="P30" s="9"/>
    </row>
    <row r="31" spans="1:16">
      <c r="A31" s="12"/>
      <c r="B31" s="25">
        <v>344.9</v>
      </c>
      <c r="C31" s="20" t="s">
        <v>39</v>
      </c>
      <c r="D31" s="46">
        <v>66162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66162</v>
      </c>
      <c r="O31" s="47">
        <f t="shared" si="2"/>
        <v>16.137073170731707</v>
      </c>
      <c r="P31" s="9"/>
    </row>
    <row r="32" spans="1:16" ht="15.75">
      <c r="A32" s="29" t="s">
        <v>29</v>
      </c>
      <c r="B32" s="30"/>
      <c r="C32" s="31"/>
      <c r="D32" s="32">
        <f t="shared" ref="D32:M32" si="7">SUM(D33:D34)</f>
        <v>31546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31546</v>
      </c>
      <c r="O32" s="45">
        <f t="shared" si="2"/>
        <v>7.6941463414634148</v>
      </c>
      <c r="P32" s="10"/>
    </row>
    <row r="33" spans="1:119">
      <c r="A33" s="13"/>
      <c r="B33" s="39">
        <v>351.5</v>
      </c>
      <c r="C33" s="21" t="s">
        <v>42</v>
      </c>
      <c r="D33" s="46">
        <v>29402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29402</v>
      </c>
      <c r="O33" s="47">
        <f t="shared" si="2"/>
        <v>7.1712195121951217</v>
      </c>
      <c r="P33" s="9"/>
    </row>
    <row r="34" spans="1:119">
      <c r="A34" s="13"/>
      <c r="B34" s="39">
        <v>352</v>
      </c>
      <c r="C34" s="21" t="s">
        <v>43</v>
      </c>
      <c r="D34" s="46">
        <v>2144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2144</v>
      </c>
      <c r="O34" s="47">
        <f t="shared" si="2"/>
        <v>0.5229268292682927</v>
      </c>
      <c r="P34" s="9"/>
    </row>
    <row r="35" spans="1:119" ht="15.75">
      <c r="A35" s="29" t="s">
        <v>2</v>
      </c>
      <c r="B35" s="30"/>
      <c r="C35" s="31"/>
      <c r="D35" s="32">
        <f t="shared" ref="D35:M35" si="8">SUM(D36:D40)</f>
        <v>12617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181375</v>
      </c>
      <c r="J35" s="32">
        <f t="shared" si="8"/>
        <v>0</v>
      </c>
      <c r="K35" s="32">
        <f t="shared" si="8"/>
        <v>43700</v>
      </c>
      <c r="L35" s="32">
        <f t="shared" si="8"/>
        <v>0</v>
      </c>
      <c r="M35" s="32">
        <f t="shared" si="8"/>
        <v>0</v>
      </c>
      <c r="N35" s="32">
        <f t="shared" ref="N35:N44" si="9">SUM(D35:M35)</f>
        <v>237692</v>
      </c>
      <c r="O35" s="45">
        <f t="shared" si="2"/>
        <v>57.973658536585368</v>
      </c>
      <c r="P35" s="10"/>
    </row>
    <row r="36" spans="1:119">
      <c r="A36" s="12"/>
      <c r="B36" s="25">
        <v>361.1</v>
      </c>
      <c r="C36" s="20" t="s">
        <v>44</v>
      </c>
      <c r="D36" s="46">
        <v>77393</v>
      </c>
      <c r="E36" s="46">
        <v>0</v>
      </c>
      <c r="F36" s="46">
        <v>0</v>
      </c>
      <c r="G36" s="46">
        <v>0</v>
      </c>
      <c r="H36" s="46">
        <v>0</v>
      </c>
      <c r="I36" s="46">
        <v>65666</v>
      </c>
      <c r="J36" s="46">
        <v>0</v>
      </c>
      <c r="K36" s="46">
        <v>31223</v>
      </c>
      <c r="L36" s="46">
        <v>0</v>
      </c>
      <c r="M36" s="46">
        <v>0</v>
      </c>
      <c r="N36" s="46">
        <f t="shared" si="9"/>
        <v>174282</v>
      </c>
      <c r="O36" s="47">
        <f t="shared" si="2"/>
        <v>42.50780487804878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-88553</v>
      </c>
      <c r="L37" s="46">
        <v>0</v>
      </c>
      <c r="M37" s="46">
        <v>0</v>
      </c>
      <c r="N37" s="46">
        <f t="shared" si="9"/>
        <v>-88553</v>
      </c>
      <c r="O37" s="47">
        <f t="shared" si="2"/>
        <v>-21.598292682926829</v>
      </c>
      <c r="P37" s="9"/>
    </row>
    <row r="38" spans="1:119">
      <c r="A38" s="12"/>
      <c r="B38" s="25">
        <v>361.4</v>
      </c>
      <c r="C38" s="20" t="s">
        <v>46</v>
      </c>
      <c r="D38" s="46">
        <v>-76630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-76630</v>
      </c>
      <c r="O38" s="47">
        <f t="shared" si="2"/>
        <v>-18.690243902439025</v>
      </c>
      <c r="P38" s="9"/>
    </row>
    <row r="39" spans="1:119">
      <c r="A39" s="12"/>
      <c r="B39" s="25">
        <v>368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101030</v>
      </c>
      <c r="L39" s="46">
        <v>0</v>
      </c>
      <c r="M39" s="46">
        <v>0</v>
      </c>
      <c r="N39" s="46">
        <f t="shared" si="9"/>
        <v>101030</v>
      </c>
      <c r="O39" s="47">
        <f t="shared" si="2"/>
        <v>24.641463414634146</v>
      </c>
      <c r="P39" s="9"/>
    </row>
    <row r="40" spans="1:119">
      <c r="A40" s="12"/>
      <c r="B40" s="25">
        <v>369.9</v>
      </c>
      <c r="C40" s="20" t="s">
        <v>50</v>
      </c>
      <c r="D40" s="46">
        <v>11854</v>
      </c>
      <c r="E40" s="46">
        <v>0</v>
      </c>
      <c r="F40" s="46">
        <v>0</v>
      </c>
      <c r="G40" s="46">
        <v>0</v>
      </c>
      <c r="H40" s="46">
        <v>0</v>
      </c>
      <c r="I40" s="46">
        <v>115709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127563</v>
      </c>
      <c r="O40" s="47">
        <f t="shared" si="2"/>
        <v>31.112926829268293</v>
      </c>
      <c r="P40" s="9"/>
    </row>
    <row r="41" spans="1:119" ht="15.75">
      <c r="A41" s="29" t="s">
        <v>30</v>
      </c>
      <c r="B41" s="30"/>
      <c r="C41" s="31"/>
      <c r="D41" s="32">
        <f t="shared" ref="D41:M41" si="10">SUM(D42:D43)</f>
        <v>155711</v>
      </c>
      <c r="E41" s="32">
        <f t="shared" si="10"/>
        <v>0</v>
      </c>
      <c r="F41" s="32">
        <f t="shared" si="10"/>
        <v>0</v>
      </c>
      <c r="G41" s="32">
        <f t="shared" si="10"/>
        <v>36920</v>
      </c>
      <c r="H41" s="32">
        <f t="shared" si="10"/>
        <v>0</v>
      </c>
      <c r="I41" s="32">
        <f t="shared" si="10"/>
        <v>6167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9"/>
        <v>198798</v>
      </c>
      <c r="O41" s="45">
        <f t="shared" si="2"/>
        <v>48.487317073170729</v>
      </c>
      <c r="P41" s="9"/>
    </row>
    <row r="42" spans="1:119">
      <c r="A42" s="12"/>
      <c r="B42" s="25">
        <v>381</v>
      </c>
      <c r="C42" s="20" t="s">
        <v>51</v>
      </c>
      <c r="D42" s="46">
        <v>155211</v>
      </c>
      <c r="E42" s="46">
        <v>0</v>
      </c>
      <c r="F42" s="46">
        <v>0</v>
      </c>
      <c r="G42" s="46">
        <v>36920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192131</v>
      </c>
      <c r="O42" s="47">
        <f t="shared" si="2"/>
        <v>46.86121951219512</v>
      </c>
      <c r="P42" s="9"/>
    </row>
    <row r="43" spans="1:119" ht="15.75" thickBot="1">
      <c r="A43" s="12"/>
      <c r="B43" s="25">
        <v>389.2</v>
      </c>
      <c r="C43" s="20" t="s">
        <v>52</v>
      </c>
      <c r="D43" s="46">
        <v>500</v>
      </c>
      <c r="E43" s="46">
        <v>0</v>
      </c>
      <c r="F43" s="46">
        <v>0</v>
      </c>
      <c r="G43" s="46">
        <v>0</v>
      </c>
      <c r="H43" s="46">
        <v>0</v>
      </c>
      <c r="I43" s="46">
        <v>6167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6667</v>
      </c>
      <c r="O43" s="47">
        <f t="shared" si="2"/>
        <v>1.6260975609756096</v>
      </c>
      <c r="P43" s="9"/>
    </row>
    <row r="44" spans="1:119" ht="16.5" thickBot="1">
      <c r="A44" s="14" t="s">
        <v>40</v>
      </c>
      <c r="B44" s="23"/>
      <c r="C44" s="22"/>
      <c r="D44" s="15">
        <f t="shared" ref="D44:M44" si="11">SUM(D5,D10,D15,D22,D32,D35,D41)</f>
        <v>2265651</v>
      </c>
      <c r="E44" s="15">
        <f t="shared" si="11"/>
        <v>0</v>
      </c>
      <c r="F44" s="15">
        <f t="shared" si="11"/>
        <v>0</v>
      </c>
      <c r="G44" s="15">
        <f t="shared" si="11"/>
        <v>36920</v>
      </c>
      <c r="H44" s="15">
        <f t="shared" si="11"/>
        <v>0</v>
      </c>
      <c r="I44" s="15">
        <f t="shared" si="11"/>
        <v>2152484</v>
      </c>
      <c r="J44" s="15">
        <f t="shared" si="11"/>
        <v>0</v>
      </c>
      <c r="K44" s="15">
        <f t="shared" si="11"/>
        <v>43700</v>
      </c>
      <c r="L44" s="15">
        <f t="shared" si="11"/>
        <v>0</v>
      </c>
      <c r="M44" s="15">
        <f t="shared" si="11"/>
        <v>0</v>
      </c>
      <c r="N44" s="15">
        <f t="shared" si="9"/>
        <v>4498755</v>
      </c>
      <c r="O44" s="38">
        <f t="shared" si="2"/>
        <v>1097.2573170731707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108</v>
      </c>
      <c r="M46" s="48"/>
      <c r="N46" s="48"/>
      <c r="O46" s="43">
        <v>4100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83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153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154</v>
      </c>
      <c r="N4" s="35" t="s">
        <v>8</v>
      </c>
      <c r="O4" s="35" t="s">
        <v>155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 t="shared" ref="D5:N5" si="0">SUM(D6:D14)</f>
        <v>2597044</v>
      </c>
      <c r="E5" s="27">
        <f t="shared" si="0"/>
        <v>504288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3101332</v>
      </c>
      <c r="P5" s="33">
        <f t="shared" ref="P5:P36" si="1">(O5/P$61)</f>
        <v>705.48953594176521</v>
      </c>
      <c r="Q5" s="6"/>
    </row>
    <row r="6" spans="1:134">
      <c r="A6" s="12"/>
      <c r="B6" s="25">
        <v>311</v>
      </c>
      <c r="C6" s="20" t="s">
        <v>1</v>
      </c>
      <c r="D6" s="46">
        <v>1620681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1620681</v>
      </c>
      <c r="P6" s="47">
        <f t="shared" si="1"/>
        <v>368.67174704276613</v>
      </c>
      <c r="Q6" s="9"/>
    </row>
    <row r="7" spans="1:134">
      <c r="A7" s="12"/>
      <c r="B7" s="25">
        <v>312.41000000000003</v>
      </c>
      <c r="C7" s="20" t="s">
        <v>157</v>
      </c>
      <c r="D7" s="46">
        <v>202740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202740</v>
      </c>
      <c r="P7" s="47">
        <f t="shared" si="1"/>
        <v>46.119199272065515</v>
      </c>
      <c r="Q7" s="9"/>
    </row>
    <row r="8" spans="1:134">
      <c r="A8" s="12"/>
      <c r="B8" s="25">
        <v>312.63</v>
      </c>
      <c r="C8" s="20" t="s">
        <v>158</v>
      </c>
      <c r="D8" s="46">
        <v>0</v>
      </c>
      <c r="E8" s="46">
        <v>504288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504288</v>
      </c>
      <c r="P8" s="47">
        <f t="shared" si="1"/>
        <v>114.71519563239309</v>
      </c>
      <c r="Q8" s="9"/>
    </row>
    <row r="9" spans="1:134">
      <c r="A9" s="12"/>
      <c r="B9" s="25">
        <v>314.10000000000002</v>
      </c>
      <c r="C9" s="20" t="s">
        <v>63</v>
      </c>
      <c r="D9" s="46">
        <v>243903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243903</v>
      </c>
      <c r="P9" s="47">
        <f t="shared" si="1"/>
        <v>55.482939035486808</v>
      </c>
      <c r="Q9" s="9"/>
    </row>
    <row r="10" spans="1:134">
      <c r="A10" s="12"/>
      <c r="B10" s="25">
        <v>314.3</v>
      </c>
      <c r="C10" s="20" t="s">
        <v>9</v>
      </c>
      <c r="D10" s="46">
        <v>119663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119663</v>
      </c>
      <c r="P10" s="47">
        <f t="shared" si="1"/>
        <v>27.220882620564151</v>
      </c>
      <c r="Q10" s="9"/>
    </row>
    <row r="11" spans="1:134">
      <c r="A11" s="12"/>
      <c r="B11" s="25">
        <v>314.39999999999998</v>
      </c>
      <c r="C11" s="20" t="s">
        <v>11</v>
      </c>
      <c r="D11" s="46">
        <v>40650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40650</v>
      </c>
      <c r="P11" s="47">
        <f t="shared" si="1"/>
        <v>9.247042766151047</v>
      </c>
      <c r="Q11" s="9"/>
    </row>
    <row r="12" spans="1:134">
      <c r="A12" s="12"/>
      <c r="B12" s="25">
        <v>314.8</v>
      </c>
      <c r="C12" s="20" t="s">
        <v>94</v>
      </c>
      <c r="D12" s="46">
        <v>432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432</v>
      </c>
      <c r="P12" s="47">
        <f t="shared" si="1"/>
        <v>9.8271155595996362E-2</v>
      </c>
      <c r="Q12" s="9"/>
    </row>
    <row r="13" spans="1:134">
      <c r="A13" s="12"/>
      <c r="B13" s="25">
        <v>315.2</v>
      </c>
      <c r="C13" s="20" t="s">
        <v>159</v>
      </c>
      <c r="D13" s="46">
        <v>271177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271177</v>
      </c>
      <c r="P13" s="47">
        <f t="shared" si="1"/>
        <v>61.687215650591448</v>
      </c>
      <c r="Q13" s="9"/>
    </row>
    <row r="14" spans="1:134">
      <c r="A14" s="12"/>
      <c r="B14" s="25">
        <v>316</v>
      </c>
      <c r="C14" s="20" t="s">
        <v>95</v>
      </c>
      <c r="D14" s="46">
        <v>97798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97798</v>
      </c>
      <c r="P14" s="47">
        <f t="shared" si="1"/>
        <v>22.247042766151047</v>
      </c>
      <c r="Q14" s="9"/>
    </row>
    <row r="15" spans="1:134" ht="15.75">
      <c r="A15" s="29" t="s">
        <v>12</v>
      </c>
      <c r="B15" s="30"/>
      <c r="C15" s="31"/>
      <c r="D15" s="32">
        <f t="shared" ref="D15:N15" si="3">SUM(D16:D23)</f>
        <v>282849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1600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284449</v>
      </c>
      <c r="P15" s="45">
        <f t="shared" si="1"/>
        <v>64.706323930846224</v>
      </c>
      <c r="Q15" s="10"/>
    </row>
    <row r="16" spans="1:134">
      <c r="A16" s="12"/>
      <c r="B16" s="25">
        <v>322</v>
      </c>
      <c r="C16" s="20" t="s">
        <v>160</v>
      </c>
      <c r="D16" s="46">
        <v>16814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16814</v>
      </c>
      <c r="P16" s="47">
        <f t="shared" si="1"/>
        <v>3.8248407643312103</v>
      </c>
      <c r="Q16" s="9"/>
    </row>
    <row r="17" spans="1:17">
      <c r="A17" s="12"/>
      <c r="B17" s="25">
        <v>323.10000000000002</v>
      </c>
      <c r="C17" s="20" t="s">
        <v>13</v>
      </c>
      <c r="D17" s="46">
        <v>207938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207938</v>
      </c>
      <c r="P17" s="47">
        <f t="shared" si="1"/>
        <v>47.301637852593267</v>
      </c>
      <c r="Q17" s="9"/>
    </row>
    <row r="18" spans="1:17">
      <c r="A18" s="12"/>
      <c r="B18" s="25">
        <v>323.39999999999998</v>
      </c>
      <c r="C18" s="20" t="s">
        <v>14</v>
      </c>
      <c r="D18" s="46">
        <v>39692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39692</v>
      </c>
      <c r="P18" s="47">
        <f t="shared" si="1"/>
        <v>9.029117379435851</v>
      </c>
      <c r="Q18" s="9"/>
    </row>
    <row r="19" spans="1:17">
      <c r="A19" s="12"/>
      <c r="B19" s="25">
        <v>324.11</v>
      </c>
      <c r="C19" s="20" t="s">
        <v>162</v>
      </c>
      <c r="D19" s="46">
        <v>2640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2640</v>
      </c>
      <c r="P19" s="47">
        <f t="shared" si="1"/>
        <v>0.6005459508644222</v>
      </c>
      <c r="Q19" s="9"/>
    </row>
    <row r="20" spans="1:17">
      <c r="A20" s="12"/>
      <c r="B20" s="25">
        <v>324.20999999999998</v>
      </c>
      <c r="C20" s="20" t="s">
        <v>163</v>
      </c>
      <c r="D20" s="46">
        <v>1215</v>
      </c>
      <c r="E20" s="46">
        <v>0</v>
      </c>
      <c r="F20" s="46">
        <v>0</v>
      </c>
      <c r="G20" s="46">
        <v>0</v>
      </c>
      <c r="H20" s="46">
        <v>0</v>
      </c>
      <c r="I20" s="46">
        <v>1600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2815</v>
      </c>
      <c r="P20" s="47">
        <f t="shared" si="1"/>
        <v>0.64035486806187447</v>
      </c>
      <c r="Q20" s="9"/>
    </row>
    <row r="21" spans="1:17">
      <c r="A21" s="12"/>
      <c r="B21" s="25">
        <v>324.31</v>
      </c>
      <c r="C21" s="20" t="s">
        <v>146</v>
      </c>
      <c r="D21" s="46">
        <v>6000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6000</v>
      </c>
      <c r="P21" s="47">
        <f t="shared" si="1"/>
        <v>1.3648771610555051</v>
      </c>
      <c r="Q21" s="9"/>
    </row>
    <row r="22" spans="1:17">
      <c r="A22" s="12"/>
      <c r="B22" s="25">
        <v>324.61</v>
      </c>
      <c r="C22" s="20" t="s">
        <v>147</v>
      </c>
      <c r="D22" s="46">
        <v>600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600</v>
      </c>
      <c r="P22" s="47">
        <f t="shared" si="1"/>
        <v>0.13648771610555049</v>
      </c>
      <c r="Q22" s="9"/>
    </row>
    <row r="23" spans="1:17">
      <c r="A23" s="12"/>
      <c r="B23" s="25">
        <v>329.5</v>
      </c>
      <c r="C23" s="20" t="s">
        <v>172</v>
      </c>
      <c r="D23" s="46">
        <v>7950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7950</v>
      </c>
      <c r="P23" s="47">
        <f t="shared" si="1"/>
        <v>1.808462238398544</v>
      </c>
      <c r="Q23" s="9"/>
    </row>
    <row r="24" spans="1:17" ht="15.75">
      <c r="A24" s="29" t="s">
        <v>165</v>
      </c>
      <c r="B24" s="30"/>
      <c r="C24" s="31"/>
      <c r="D24" s="32">
        <f t="shared" ref="D24:N24" si="5">SUM(D25:D31)</f>
        <v>860185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19706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879891</v>
      </c>
      <c r="P24" s="45">
        <f t="shared" si="1"/>
        <v>200.15718835304821</v>
      </c>
      <c r="Q24" s="10"/>
    </row>
    <row r="25" spans="1:17">
      <c r="A25" s="12"/>
      <c r="B25" s="25">
        <v>331.39</v>
      </c>
      <c r="C25" s="20" t="s">
        <v>173</v>
      </c>
      <c r="D25" s="46">
        <v>36380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6">SUM(D25:N25)</f>
        <v>36380</v>
      </c>
      <c r="P25" s="47">
        <f t="shared" si="1"/>
        <v>8.2757051865332123</v>
      </c>
      <c r="Q25" s="9"/>
    </row>
    <row r="26" spans="1:17">
      <c r="A26" s="12"/>
      <c r="B26" s="25">
        <v>331.5</v>
      </c>
      <c r="C26" s="20" t="s">
        <v>114</v>
      </c>
      <c r="D26" s="46">
        <v>5078</v>
      </c>
      <c r="E26" s="46">
        <v>0</v>
      </c>
      <c r="F26" s="46">
        <v>0</v>
      </c>
      <c r="G26" s="46">
        <v>0</v>
      </c>
      <c r="H26" s="46">
        <v>0</v>
      </c>
      <c r="I26" s="46">
        <v>17113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22191</v>
      </c>
      <c r="P26" s="47">
        <f t="shared" si="1"/>
        <v>5.047998180163785</v>
      </c>
      <c r="Q26" s="9"/>
    </row>
    <row r="27" spans="1:17">
      <c r="A27" s="12"/>
      <c r="B27" s="25">
        <v>334.5</v>
      </c>
      <c r="C27" s="20" t="s">
        <v>142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2593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2593</v>
      </c>
      <c r="P27" s="47">
        <f t="shared" si="1"/>
        <v>0.58985441310282072</v>
      </c>
      <c r="Q27" s="9"/>
    </row>
    <row r="28" spans="1:17">
      <c r="A28" s="12"/>
      <c r="B28" s="25">
        <v>335.125</v>
      </c>
      <c r="C28" s="20" t="s">
        <v>166</v>
      </c>
      <c r="D28" s="46">
        <v>219989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219989</v>
      </c>
      <c r="P28" s="47">
        <f t="shared" si="1"/>
        <v>50.04299363057325</v>
      </c>
      <c r="Q28" s="9"/>
    </row>
    <row r="29" spans="1:17">
      <c r="A29" s="12"/>
      <c r="B29" s="25">
        <v>335.15</v>
      </c>
      <c r="C29" s="20" t="s">
        <v>97</v>
      </c>
      <c r="D29" s="46">
        <v>4344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4344</v>
      </c>
      <c r="P29" s="47">
        <f t="shared" si="1"/>
        <v>0.98817106460418558</v>
      </c>
      <c r="Q29" s="9"/>
    </row>
    <row r="30" spans="1:17">
      <c r="A30" s="12"/>
      <c r="B30" s="25">
        <v>335.18</v>
      </c>
      <c r="C30" s="20" t="s">
        <v>167</v>
      </c>
      <c r="D30" s="46">
        <v>530171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530171</v>
      </c>
      <c r="P30" s="47">
        <f t="shared" si="1"/>
        <v>120.60304822565969</v>
      </c>
      <c r="Q30" s="9"/>
    </row>
    <row r="31" spans="1:17">
      <c r="A31" s="12"/>
      <c r="B31" s="25">
        <v>338</v>
      </c>
      <c r="C31" s="20" t="s">
        <v>23</v>
      </c>
      <c r="D31" s="46">
        <v>64223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64223</v>
      </c>
      <c r="P31" s="47">
        <f t="shared" si="1"/>
        <v>14.609417652411283</v>
      </c>
      <c r="Q31" s="9"/>
    </row>
    <row r="32" spans="1:17" ht="15.75">
      <c r="A32" s="29" t="s">
        <v>28</v>
      </c>
      <c r="B32" s="30"/>
      <c r="C32" s="31"/>
      <c r="D32" s="32">
        <f t="shared" ref="D32:N32" si="7">SUM(D33:D43)</f>
        <v>77983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3090157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3168140</v>
      </c>
      <c r="P32" s="45">
        <f t="shared" si="1"/>
        <v>720.68698817106463</v>
      </c>
      <c r="Q32" s="10"/>
    </row>
    <row r="33" spans="1:17">
      <c r="A33" s="12"/>
      <c r="B33" s="25">
        <v>341.2</v>
      </c>
      <c r="C33" s="20" t="s">
        <v>130</v>
      </c>
      <c r="D33" s="46">
        <v>150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2" si="8">SUM(D33:N33)</f>
        <v>150</v>
      </c>
      <c r="P33" s="47">
        <f t="shared" si="1"/>
        <v>3.4121929026387623E-2</v>
      </c>
      <c r="Q33" s="9"/>
    </row>
    <row r="34" spans="1:17">
      <c r="A34" s="12"/>
      <c r="B34" s="25">
        <v>341.3</v>
      </c>
      <c r="C34" s="20" t="s">
        <v>99</v>
      </c>
      <c r="D34" s="46">
        <v>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100</v>
      </c>
      <c r="P34" s="47">
        <f t="shared" si="1"/>
        <v>2.2747952684258416E-2</v>
      </c>
      <c r="Q34" s="9"/>
    </row>
    <row r="35" spans="1:17">
      <c r="A35" s="12"/>
      <c r="B35" s="25">
        <v>341.9</v>
      </c>
      <c r="C35" s="20" t="s">
        <v>100</v>
      </c>
      <c r="D35" s="46">
        <v>12868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12868</v>
      </c>
      <c r="P35" s="47">
        <f t="shared" si="1"/>
        <v>2.9272065514103729</v>
      </c>
      <c r="Q35" s="9"/>
    </row>
    <row r="36" spans="1:17">
      <c r="A36" s="12"/>
      <c r="B36" s="25">
        <v>342.5</v>
      </c>
      <c r="C36" s="20" t="s">
        <v>33</v>
      </c>
      <c r="D36" s="46">
        <v>2696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2696</v>
      </c>
      <c r="P36" s="47">
        <f t="shared" si="1"/>
        <v>0.61328480436760691</v>
      </c>
      <c r="Q36" s="9"/>
    </row>
    <row r="37" spans="1:17">
      <c r="A37" s="12"/>
      <c r="B37" s="25">
        <v>343.3</v>
      </c>
      <c r="C37" s="20" t="s">
        <v>35</v>
      </c>
      <c r="D37" s="46">
        <v>4140</v>
      </c>
      <c r="E37" s="46">
        <v>0</v>
      </c>
      <c r="F37" s="46">
        <v>0</v>
      </c>
      <c r="G37" s="46">
        <v>0</v>
      </c>
      <c r="H37" s="46">
        <v>0</v>
      </c>
      <c r="I37" s="46">
        <v>3090157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3094297</v>
      </c>
      <c r="P37" s="47">
        <f t="shared" ref="P37:P59" si="9">(O37/P$61)</f>
        <v>703.88921747042764</v>
      </c>
      <c r="Q37" s="9"/>
    </row>
    <row r="38" spans="1:17">
      <c r="A38" s="12"/>
      <c r="B38" s="25">
        <v>343.8</v>
      </c>
      <c r="C38" s="20" t="s">
        <v>38</v>
      </c>
      <c r="D38" s="46">
        <v>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450</v>
      </c>
      <c r="P38" s="47">
        <f t="shared" si="9"/>
        <v>0.10236578707916287</v>
      </c>
      <c r="Q38" s="9"/>
    </row>
    <row r="39" spans="1:17">
      <c r="A39" s="12"/>
      <c r="B39" s="25">
        <v>343.9</v>
      </c>
      <c r="C39" s="20" t="s">
        <v>116</v>
      </c>
      <c r="D39" s="46">
        <v>1215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1215</v>
      </c>
      <c r="P39" s="47">
        <f t="shared" si="9"/>
        <v>0.27638762511373977</v>
      </c>
      <c r="Q39" s="9"/>
    </row>
    <row r="40" spans="1:17">
      <c r="A40" s="12"/>
      <c r="B40" s="25">
        <v>344.2</v>
      </c>
      <c r="C40" s="20" t="s">
        <v>123</v>
      </c>
      <c r="D40" s="46">
        <v>1817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1817</v>
      </c>
      <c r="P40" s="47">
        <f t="shared" si="9"/>
        <v>0.41333030027297546</v>
      </c>
      <c r="Q40" s="9"/>
    </row>
    <row r="41" spans="1:17">
      <c r="A41" s="12"/>
      <c r="B41" s="25">
        <v>344.9</v>
      </c>
      <c r="C41" s="20" t="s">
        <v>101</v>
      </c>
      <c r="D41" s="46">
        <v>51575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51575</v>
      </c>
      <c r="P41" s="47">
        <f t="shared" si="9"/>
        <v>11.732256596906279</v>
      </c>
      <c r="Q41" s="9"/>
    </row>
    <row r="42" spans="1:17">
      <c r="A42" s="12"/>
      <c r="B42" s="25">
        <v>347.2</v>
      </c>
      <c r="C42" s="20" t="s">
        <v>124</v>
      </c>
      <c r="D42" s="46">
        <v>600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600</v>
      </c>
      <c r="P42" s="47">
        <f t="shared" si="9"/>
        <v>0.13648771610555049</v>
      </c>
      <c r="Q42" s="9"/>
    </row>
    <row r="43" spans="1:17">
      <c r="A43" s="12"/>
      <c r="B43" s="25">
        <v>349</v>
      </c>
      <c r="C43" s="20" t="s">
        <v>168</v>
      </c>
      <c r="D43" s="46">
        <v>2372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2372</v>
      </c>
      <c r="P43" s="47">
        <f t="shared" si="9"/>
        <v>0.53958143767060962</v>
      </c>
      <c r="Q43" s="9"/>
    </row>
    <row r="44" spans="1:17" ht="15.75">
      <c r="A44" s="29" t="s">
        <v>29</v>
      </c>
      <c r="B44" s="30"/>
      <c r="C44" s="31"/>
      <c r="D44" s="32">
        <f t="shared" ref="D44:N44" si="10">SUM(D45:D47)</f>
        <v>7828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740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>SUM(D44:N44)</f>
        <v>8568</v>
      </c>
      <c r="P44" s="45">
        <f t="shared" si="9"/>
        <v>1.9490445859872612</v>
      </c>
      <c r="Q44" s="10"/>
    </row>
    <row r="45" spans="1:17">
      <c r="A45" s="13"/>
      <c r="B45" s="39">
        <v>351.1</v>
      </c>
      <c r="C45" s="21" t="s">
        <v>73</v>
      </c>
      <c r="D45" s="46">
        <v>5356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5356</v>
      </c>
      <c r="P45" s="47">
        <f t="shared" si="9"/>
        <v>1.2183803457688809</v>
      </c>
      <c r="Q45" s="9"/>
    </row>
    <row r="46" spans="1:17">
      <c r="A46" s="13"/>
      <c r="B46" s="39">
        <v>352</v>
      </c>
      <c r="C46" s="21" t="s">
        <v>43</v>
      </c>
      <c r="D46" s="46">
        <v>2472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7" si="11">SUM(D46:N46)</f>
        <v>2472</v>
      </c>
      <c r="P46" s="47">
        <f t="shared" si="9"/>
        <v>0.56232939035486806</v>
      </c>
      <c r="Q46" s="9"/>
    </row>
    <row r="47" spans="1:17">
      <c r="A47" s="13"/>
      <c r="B47" s="39">
        <v>359</v>
      </c>
      <c r="C47" s="21" t="s">
        <v>74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740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740</v>
      </c>
      <c r="P47" s="47">
        <f t="shared" si="9"/>
        <v>0.16833484986351227</v>
      </c>
      <c r="Q47" s="9"/>
    </row>
    <row r="48" spans="1:17" ht="15.75">
      <c r="A48" s="29" t="s">
        <v>2</v>
      </c>
      <c r="B48" s="30"/>
      <c r="C48" s="31"/>
      <c r="D48" s="32">
        <f t="shared" ref="D48:N48" si="12">SUM(D49:D54)</f>
        <v>42237</v>
      </c>
      <c r="E48" s="32">
        <f t="shared" si="12"/>
        <v>1493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410212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>SUM(D48:N48)</f>
        <v>453942</v>
      </c>
      <c r="P48" s="45">
        <f t="shared" si="9"/>
        <v>103.26251137397634</v>
      </c>
      <c r="Q48" s="10"/>
    </row>
    <row r="49" spans="1:120">
      <c r="A49" s="12"/>
      <c r="B49" s="25">
        <v>361.1</v>
      </c>
      <c r="C49" s="20" t="s">
        <v>44</v>
      </c>
      <c r="D49" s="46">
        <v>23060</v>
      </c>
      <c r="E49" s="46">
        <v>1493</v>
      </c>
      <c r="F49" s="46">
        <v>0</v>
      </c>
      <c r="G49" s="46">
        <v>0</v>
      </c>
      <c r="H49" s="46">
        <v>0</v>
      </c>
      <c r="I49" s="46">
        <v>111510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136063</v>
      </c>
      <c r="P49" s="47">
        <f t="shared" si="9"/>
        <v>30.951546860782528</v>
      </c>
      <c r="Q49" s="9"/>
    </row>
    <row r="50" spans="1:120">
      <c r="A50" s="12"/>
      <c r="B50" s="25">
        <v>361.3</v>
      </c>
      <c r="C50" s="20" t="s">
        <v>45</v>
      </c>
      <c r="D50" s="46">
        <v>-13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8" si="13">SUM(D50:N50)</f>
        <v>-13</v>
      </c>
      <c r="P50" s="47">
        <f t="shared" si="9"/>
        <v>-2.9572338489535941E-3</v>
      </c>
      <c r="Q50" s="9"/>
    </row>
    <row r="51" spans="1:120">
      <c r="A51" s="12"/>
      <c r="B51" s="25">
        <v>365</v>
      </c>
      <c r="C51" s="20" t="s">
        <v>118</v>
      </c>
      <c r="D51" s="46">
        <v>208</v>
      </c>
      <c r="E51" s="46">
        <v>0</v>
      </c>
      <c r="F51" s="46">
        <v>0</v>
      </c>
      <c r="G51" s="46">
        <v>0</v>
      </c>
      <c r="H51" s="46">
        <v>0</v>
      </c>
      <c r="I51" s="46">
        <v>2350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2558</v>
      </c>
      <c r="P51" s="47">
        <f t="shared" si="9"/>
        <v>0.58189262966333033</v>
      </c>
      <c r="Q51" s="9"/>
    </row>
    <row r="52" spans="1:120">
      <c r="A52" s="12"/>
      <c r="B52" s="25">
        <v>366</v>
      </c>
      <c r="C52" s="20" t="s">
        <v>48</v>
      </c>
      <c r="D52" s="46">
        <v>1300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1300</v>
      </c>
      <c r="P52" s="47">
        <f t="shared" si="9"/>
        <v>0.29572338489535943</v>
      </c>
      <c r="Q52" s="9"/>
    </row>
    <row r="53" spans="1:120">
      <c r="A53" s="12"/>
      <c r="B53" s="25">
        <v>369.3</v>
      </c>
      <c r="C53" s="20" t="s">
        <v>78</v>
      </c>
      <c r="D53" s="46">
        <v>10792</v>
      </c>
      <c r="E53" s="46">
        <v>0</v>
      </c>
      <c r="F53" s="46">
        <v>0</v>
      </c>
      <c r="G53" s="46">
        <v>0</v>
      </c>
      <c r="H53" s="46">
        <v>0</v>
      </c>
      <c r="I53" s="46">
        <v>211840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222632</v>
      </c>
      <c r="P53" s="47">
        <f t="shared" si="9"/>
        <v>50.644222020018198</v>
      </c>
      <c r="Q53" s="9"/>
    </row>
    <row r="54" spans="1:120">
      <c r="A54" s="12"/>
      <c r="B54" s="25">
        <v>369.9</v>
      </c>
      <c r="C54" s="20" t="s">
        <v>50</v>
      </c>
      <c r="D54" s="46">
        <v>6890</v>
      </c>
      <c r="E54" s="46">
        <v>0</v>
      </c>
      <c r="F54" s="46">
        <v>0</v>
      </c>
      <c r="G54" s="46">
        <v>0</v>
      </c>
      <c r="H54" s="46">
        <v>0</v>
      </c>
      <c r="I54" s="46">
        <v>84512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91402</v>
      </c>
      <c r="P54" s="47">
        <f t="shared" si="9"/>
        <v>20.792083712465878</v>
      </c>
      <c r="Q54" s="9"/>
    </row>
    <row r="55" spans="1:120" ht="15.75">
      <c r="A55" s="29" t="s">
        <v>30</v>
      </c>
      <c r="B55" s="30"/>
      <c r="C55" s="31"/>
      <c r="D55" s="32">
        <f t="shared" ref="D55:N55" si="14">SUM(D56:D58)</f>
        <v>5000</v>
      </c>
      <c r="E55" s="32">
        <f t="shared" si="14"/>
        <v>0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2">
        <f t="shared" si="14"/>
        <v>243227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 t="shared" si="14"/>
        <v>0</v>
      </c>
      <c r="O55" s="32">
        <f t="shared" si="13"/>
        <v>248227</v>
      </c>
      <c r="P55" s="45">
        <f t="shared" si="9"/>
        <v>56.466560509554142</v>
      </c>
      <c r="Q55" s="9"/>
    </row>
    <row r="56" spans="1:120">
      <c r="A56" s="12"/>
      <c r="B56" s="25">
        <v>384</v>
      </c>
      <c r="C56" s="20" t="s">
        <v>174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22225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22225</v>
      </c>
      <c r="P56" s="47">
        <f t="shared" si="9"/>
        <v>5.0557324840764331</v>
      </c>
      <c r="Q56" s="9"/>
    </row>
    <row r="57" spans="1:120">
      <c r="A57" s="12"/>
      <c r="B57" s="25">
        <v>389.4</v>
      </c>
      <c r="C57" s="20" t="s">
        <v>169</v>
      </c>
      <c r="D57" s="46">
        <v>5000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5000</v>
      </c>
      <c r="P57" s="47">
        <f t="shared" si="9"/>
        <v>1.1373976342129208</v>
      </c>
      <c r="Q57" s="9"/>
    </row>
    <row r="58" spans="1:120" ht="15.75" thickBot="1">
      <c r="A58" s="12"/>
      <c r="B58" s="25">
        <v>389.9</v>
      </c>
      <c r="C58" s="20" t="s">
        <v>175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221002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221002</v>
      </c>
      <c r="P58" s="47">
        <f t="shared" si="9"/>
        <v>50.273430391264789</v>
      </c>
      <c r="Q58" s="9"/>
    </row>
    <row r="59" spans="1:120" ht="16.5" thickBot="1">
      <c r="A59" s="14" t="s">
        <v>40</v>
      </c>
      <c r="B59" s="23"/>
      <c r="C59" s="22"/>
      <c r="D59" s="15">
        <f t="shared" ref="D59:N59" si="15">SUM(D5,D15,D24,D32,D44,D48,D55)</f>
        <v>3873126</v>
      </c>
      <c r="E59" s="15">
        <f t="shared" si="15"/>
        <v>505781</v>
      </c>
      <c r="F59" s="15">
        <f t="shared" si="15"/>
        <v>0</v>
      </c>
      <c r="G59" s="15">
        <f t="shared" si="15"/>
        <v>0</v>
      </c>
      <c r="H59" s="15">
        <f t="shared" si="15"/>
        <v>0</v>
      </c>
      <c r="I59" s="15">
        <f t="shared" si="15"/>
        <v>3765642</v>
      </c>
      <c r="J59" s="15">
        <f t="shared" si="15"/>
        <v>0</v>
      </c>
      <c r="K59" s="15">
        <f t="shared" si="15"/>
        <v>0</v>
      </c>
      <c r="L59" s="15">
        <f t="shared" si="15"/>
        <v>0</v>
      </c>
      <c r="M59" s="15">
        <f t="shared" si="15"/>
        <v>0</v>
      </c>
      <c r="N59" s="15">
        <f t="shared" si="15"/>
        <v>0</v>
      </c>
      <c r="O59" s="15">
        <f>SUM(D59:N59)</f>
        <v>8144549</v>
      </c>
      <c r="P59" s="38">
        <f t="shared" si="9"/>
        <v>1852.718152866242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8" t="s">
        <v>176</v>
      </c>
      <c r="N61" s="48"/>
      <c r="O61" s="48"/>
      <c r="P61" s="43">
        <v>4396</v>
      </c>
    </row>
    <row r="62" spans="1:120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</row>
    <row r="63" spans="1:120" ht="15.75" customHeight="1" thickBot="1">
      <c r="A63" s="52" t="s">
        <v>83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8"/>
      <c r="M3" s="69"/>
      <c r="N3" s="36"/>
      <c r="O3" s="37"/>
      <c r="P3" s="70" t="s">
        <v>153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154</v>
      </c>
      <c r="N4" s="35" t="s">
        <v>8</v>
      </c>
      <c r="O4" s="35" t="s">
        <v>155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 t="shared" ref="D5:N5" si="0">SUM(D6:D14)</f>
        <v>2473814</v>
      </c>
      <c r="E5" s="27">
        <f t="shared" si="0"/>
        <v>469493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2943307</v>
      </c>
      <c r="P5" s="33">
        <f t="shared" ref="P5:P36" si="1">(O5/P$62)</f>
        <v>730.89322075987093</v>
      </c>
      <c r="Q5" s="6"/>
    </row>
    <row r="6" spans="1:134">
      <c r="A6" s="12"/>
      <c r="B6" s="25">
        <v>311</v>
      </c>
      <c r="C6" s="20" t="s">
        <v>1</v>
      </c>
      <c r="D6" s="46">
        <v>1522104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1522104</v>
      </c>
      <c r="P6" s="47">
        <f t="shared" si="1"/>
        <v>377.97467097094614</v>
      </c>
      <c r="Q6" s="9"/>
    </row>
    <row r="7" spans="1:134">
      <c r="A7" s="12"/>
      <c r="B7" s="25">
        <v>312.41000000000003</v>
      </c>
      <c r="C7" s="20" t="s">
        <v>157</v>
      </c>
      <c r="D7" s="46">
        <v>202517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202517</v>
      </c>
      <c r="P7" s="47">
        <f t="shared" si="1"/>
        <v>50.289793891234169</v>
      </c>
      <c r="Q7" s="9"/>
    </row>
    <row r="8" spans="1:134">
      <c r="A8" s="12"/>
      <c r="B8" s="25">
        <v>312.63</v>
      </c>
      <c r="C8" s="20" t="s">
        <v>158</v>
      </c>
      <c r="D8" s="46">
        <v>0</v>
      </c>
      <c r="E8" s="46">
        <v>469493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469493</v>
      </c>
      <c r="P8" s="47">
        <f t="shared" si="1"/>
        <v>116.58629252545319</v>
      </c>
      <c r="Q8" s="9"/>
    </row>
    <row r="9" spans="1:134">
      <c r="A9" s="12"/>
      <c r="B9" s="25">
        <v>314.10000000000002</v>
      </c>
      <c r="C9" s="20" t="s">
        <v>63</v>
      </c>
      <c r="D9" s="46">
        <v>240597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240597</v>
      </c>
      <c r="P9" s="47">
        <f t="shared" si="1"/>
        <v>59.745964738018372</v>
      </c>
      <c r="Q9" s="9"/>
    </row>
    <row r="10" spans="1:134">
      <c r="A10" s="12"/>
      <c r="B10" s="25">
        <v>314.3</v>
      </c>
      <c r="C10" s="20" t="s">
        <v>9</v>
      </c>
      <c r="D10" s="46">
        <v>99234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99234</v>
      </c>
      <c r="P10" s="47">
        <f t="shared" si="1"/>
        <v>24.642165383660291</v>
      </c>
      <c r="Q10" s="9"/>
    </row>
    <row r="11" spans="1:134">
      <c r="A11" s="12"/>
      <c r="B11" s="25">
        <v>314.39999999999998</v>
      </c>
      <c r="C11" s="20" t="s">
        <v>11</v>
      </c>
      <c r="D11" s="46">
        <v>41935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41935</v>
      </c>
      <c r="P11" s="47">
        <f t="shared" si="1"/>
        <v>10.413459150732555</v>
      </c>
      <c r="Q11" s="9"/>
    </row>
    <row r="12" spans="1:134">
      <c r="A12" s="12"/>
      <c r="B12" s="25">
        <v>314.8</v>
      </c>
      <c r="C12" s="20" t="s">
        <v>94</v>
      </c>
      <c r="D12" s="46">
        <v>358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358</v>
      </c>
      <c r="P12" s="47">
        <f t="shared" si="1"/>
        <v>8.889992550285572E-2</v>
      </c>
      <c r="Q12" s="9"/>
    </row>
    <row r="13" spans="1:134">
      <c r="A13" s="12"/>
      <c r="B13" s="25">
        <v>315.2</v>
      </c>
      <c r="C13" s="20" t="s">
        <v>159</v>
      </c>
      <c r="D13" s="46">
        <v>257651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257651</v>
      </c>
      <c r="P13" s="47">
        <f t="shared" si="1"/>
        <v>63.980879066302457</v>
      </c>
      <c r="Q13" s="9"/>
    </row>
    <row r="14" spans="1:134">
      <c r="A14" s="12"/>
      <c r="B14" s="25">
        <v>316</v>
      </c>
      <c r="C14" s="20" t="s">
        <v>95</v>
      </c>
      <c r="D14" s="46">
        <v>109418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109418</v>
      </c>
      <c r="P14" s="47">
        <f t="shared" si="1"/>
        <v>27.171095108020861</v>
      </c>
      <c r="Q14" s="9"/>
    </row>
    <row r="15" spans="1:134" ht="15.75">
      <c r="A15" s="29" t="s">
        <v>12</v>
      </c>
      <c r="B15" s="30"/>
      <c r="C15" s="31"/>
      <c r="D15" s="32">
        <f t="shared" ref="D15:N15" si="3">SUM(D16:D24)</f>
        <v>258701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2700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261401</v>
      </c>
      <c r="P15" s="45">
        <f t="shared" si="1"/>
        <v>64.91209336975416</v>
      </c>
      <c r="Q15" s="10"/>
    </row>
    <row r="16" spans="1:134">
      <c r="A16" s="12"/>
      <c r="B16" s="25">
        <v>322</v>
      </c>
      <c r="C16" s="20" t="s">
        <v>160</v>
      </c>
      <c r="D16" s="46">
        <v>21007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21007</v>
      </c>
      <c r="P16" s="47">
        <f t="shared" si="1"/>
        <v>5.2165383660293019</v>
      </c>
      <c r="Q16" s="9"/>
    </row>
    <row r="17" spans="1:17">
      <c r="A17" s="12"/>
      <c r="B17" s="25">
        <v>322.89999999999998</v>
      </c>
      <c r="C17" s="20" t="s">
        <v>161</v>
      </c>
      <c r="D17" s="46">
        <v>9635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9635</v>
      </c>
      <c r="P17" s="47">
        <f t="shared" si="1"/>
        <v>2.3925999503352373</v>
      </c>
      <c r="Q17" s="9"/>
    </row>
    <row r="18" spans="1:17">
      <c r="A18" s="12"/>
      <c r="B18" s="25">
        <v>323.10000000000002</v>
      </c>
      <c r="C18" s="20" t="s">
        <v>13</v>
      </c>
      <c r="D18" s="46">
        <v>181044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181044</v>
      </c>
      <c r="P18" s="47">
        <f t="shared" si="1"/>
        <v>44.9575366277626</v>
      </c>
      <c r="Q18" s="9"/>
    </row>
    <row r="19" spans="1:17">
      <c r="A19" s="12"/>
      <c r="B19" s="25">
        <v>323.39999999999998</v>
      </c>
      <c r="C19" s="20" t="s">
        <v>14</v>
      </c>
      <c r="D19" s="46">
        <v>35132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35132</v>
      </c>
      <c r="P19" s="47">
        <f t="shared" si="1"/>
        <v>8.7241122423640434</v>
      </c>
      <c r="Q19" s="9"/>
    </row>
    <row r="20" spans="1:17">
      <c r="A20" s="12"/>
      <c r="B20" s="25">
        <v>324.11</v>
      </c>
      <c r="C20" s="20" t="s">
        <v>162</v>
      </c>
      <c r="D20" s="46">
        <v>1980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1980</v>
      </c>
      <c r="P20" s="47">
        <f t="shared" si="1"/>
        <v>0.49168115222249814</v>
      </c>
      <c r="Q20" s="9"/>
    </row>
    <row r="21" spans="1:17">
      <c r="A21" s="12"/>
      <c r="B21" s="25">
        <v>324.20999999999998</v>
      </c>
      <c r="C21" s="20" t="s">
        <v>163</v>
      </c>
      <c r="D21" s="46">
        <v>1400</v>
      </c>
      <c r="E21" s="46">
        <v>0</v>
      </c>
      <c r="F21" s="46">
        <v>0</v>
      </c>
      <c r="G21" s="46">
        <v>0</v>
      </c>
      <c r="H21" s="46">
        <v>0</v>
      </c>
      <c r="I21" s="46">
        <v>2700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4100</v>
      </c>
      <c r="P21" s="47">
        <f t="shared" si="1"/>
        <v>1.0181276384405265</v>
      </c>
      <c r="Q21" s="9"/>
    </row>
    <row r="22" spans="1:17">
      <c r="A22" s="12"/>
      <c r="B22" s="25">
        <v>324.31</v>
      </c>
      <c r="C22" s="20" t="s">
        <v>146</v>
      </c>
      <c r="D22" s="46">
        <v>4500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4500</v>
      </c>
      <c r="P22" s="47">
        <f t="shared" si="1"/>
        <v>1.1174571641420412</v>
      </c>
      <c r="Q22" s="9"/>
    </row>
    <row r="23" spans="1:17">
      <c r="A23" s="12"/>
      <c r="B23" s="25">
        <v>324.61</v>
      </c>
      <c r="C23" s="20" t="s">
        <v>147</v>
      </c>
      <c r="D23" s="46">
        <v>450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450</v>
      </c>
      <c r="P23" s="47">
        <f t="shared" si="1"/>
        <v>0.11174571641420412</v>
      </c>
      <c r="Q23" s="9"/>
    </row>
    <row r="24" spans="1:17">
      <c r="A24" s="12"/>
      <c r="B24" s="25">
        <v>329.1</v>
      </c>
      <c r="C24" s="20" t="s">
        <v>164</v>
      </c>
      <c r="D24" s="46">
        <v>3553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3553</v>
      </c>
      <c r="P24" s="47">
        <f t="shared" si="1"/>
        <v>0.88229451204370501</v>
      </c>
      <c r="Q24" s="9"/>
    </row>
    <row r="25" spans="1:17" ht="15.75">
      <c r="A25" s="29" t="s">
        <v>165</v>
      </c>
      <c r="B25" s="30"/>
      <c r="C25" s="31"/>
      <c r="D25" s="32">
        <f t="shared" ref="D25:N25" si="5">SUM(D26:D34)</f>
        <v>1029451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1029451</v>
      </c>
      <c r="P25" s="45">
        <f t="shared" si="1"/>
        <v>255.63719890737522</v>
      </c>
      <c r="Q25" s="10"/>
    </row>
    <row r="26" spans="1:17">
      <c r="A26" s="12"/>
      <c r="B26" s="25">
        <v>331.1</v>
      </c>
      <c r="C26" s="20" t="s">
        <v>66</v>
      </c>
      <c r="D26" s="46">
        <v>30089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30089</v>
      </c>
      <c r="P26" s="47">
        <f t="shared" si="1"/>
        <v>7.471815247082195</v>
      </c>
      <c r="Q26" s="9"/>
    </row>
    <row r="27" spans="1:17">
      <c r="A27" s="12"/>
      <c r="B27" s="25">
        <v>331.2</v>
      </c>
      <c r="C27" s="20" t="s">
        <v>67</v>
      </c>
      <c r="D27" s="46">
        <v>185817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185817</v>
      </c>
      <c r="P27" s="47">
        <f t="shared" si="1"/>
        <v>46.142786193195924</v>
      </c>
      <c r="Q27" s="9"/>
    </row>
    <row r="28" spans="1:17">
      <c r="A28" s="12"/>
      <c r="B28" s="25">
        <v>331.5</v>
      </c>
      <c r="C28" s="20" t="s">
        <v>114</v>
      </c>
      <c r="D28" s="46">
        <v>50780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3" si="6">SUM(D28:N28)</f>
        <v>50780</v>
      </c>
      <c r="P28" s="47">
        <f t="shared" si="1"/>
        <v>12.609883287807301</v>
      </c>
      <c r="Q28" s="9"/>
    </row>
    <row r="29" spans="1:17">
      <c r="A29" s="12"/>
      <c r="B29" s="25">
        <v>331.7</v>
      </c>
      <c r="C29" s="20" t="s">
        <v>148</v>
      </c>
      <c r="D29" s="46">
        <v>10369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10369</v>
      </c>
      <c r="P29" s="47">
        <f t="shared" si="1"/>
        <v>2.5748696299975169</v>
      </c>
      <c r="Q29" s="9"/>
    </row>
    <row r="30" spans="1:17">
      <c r="A30" s="12"/>
      <c r="B30" s="25">
        <v>334.1</v>
      </c>
      <c r="C30" s="20" t="s">
        <v>149</v>
      </c>
      <c r="D30" s="46">
        <v>8463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8463</v>
      </c>
      <c r="P30" s="47">
        <f t="shared" si="1"/>
        <v>2.101564440029799</v>
      </c>
      <c r="Q30" s="9"/>
    </row>
    <row r="31" spans="1:17">
      <c r="A31" s="12"/>
      <c r="B31" s="25">
        <v>335.125</v>
      </c>
      <c r="C31" s="20" t="s">
        <v>166</v>
      </c>
      <c r="D31" s="46">
        <v>171554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171554</v>
      </c>
      <c r="P31" s="47">
        <f t="shared" si="1"/>
        <v>42.600943630494164</v>
      </c>
      <c r="Q31" s="9"/>
    </row>
    <row r="32" spans="1:17">
      <c r="A32" s="12"/>
      <c r="B32" s="25">
        <v>335.15</v>
      </c>
      <c r="C32" s="20" t="s">
        <v>97</v>
      </c>
      <c r="D32" s="46">
        <v>3410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3410</v>
      </c>
      <c r="P32" s="47">
        <f t="shared" si="1"/>
        <v>0.84678420660541343</v>
      </c>
      <c r="Q32" s="9"/>
    </row>
    <row r="33" spans="1:17">
      <c r="A33" s="12"/>
      <c r="B33" s="25">
        <v>335.18</v>
      </c>
      <c r="C33" s="20" t="s">
        <v>167</v>
      </c>
      <c r="D33" s="46">
        <v>505683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505683</v>
      </c>
      <c r="P33" s="47">
        <f t="shared" si="1"/>
        <v>125.57313136329773</v>
      </c>
      <c r="Q33" s="9"/>
    </row>
    <row r="34" spans="1:17">
      <c r="A34" s="12"/>
      <c r="B34" s="25">
        <v>338</v>
      </c>
      <c r="C34" s="20" t="s">
        <v>23</v>
      </c>
      <c r="D34" s="46">
        <v>63286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63286</v>
      </c>
      <c r="P34" s="47">
        <f t="shared" si="1"/>
        <v>15.715420908865161</v>
      </c>
      <c r="Q34" s="9"/>
    </row>
    <row r="35" spans="1:17" ht="15.75">
      <c r="A35" s="29" t="s">
        <v>28</v>
      </c>
      <c r="B35" s="30"/>
      <c r="C35" s="31"/>
      <c r="D35" s="32">
        <f t="shared" ref="D35:N35" si="7">SUM(D36:D44)</f>
        <v>362286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2659360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3021646</v>
      </c>
      <c r="P35" s="45">
        <f t="shared" si="1"/>
        <v>750.3466600446983</v>
      </c>
      <c r="Q35" s="10"/>
    </row>
    <row r="36" spans="1:17">
      <c r="A36" s="12"/>
      <c r="B36" s="25">
        <v>341.2</v>
      </c>
      <c r="C36" s="20" t="s">
        <v>130</v>
      </c>
      <c r="D36" s="46">
        <v>627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4" si="8">SUM(D36:N36)</f>
        <v>627</v>
      </c>
      <c r="P36" s="47">
        <f t="shared" si="1"/>
        <v>0.15569903153712442</v>
      </c>
      <c r="Q36" s="9"/>
    </row>
    <row r="37" spans="1:17">
      <c r="A37" s="12"/>
      <c r="B37" s="25">
        <v>341.3</v>
      </c>
      <c r="C37" s="20" t="s">
        <v>99</v>
      </c>
      <c r="D37" s="46">
        <v>298538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298538</v>
      </c>
      <c r="P37" s="47">
        <f t="shared" ref="P37:P60" si="9">(O37/P$62)</f>
        <v>74.134094859697043</v>
      </c>
      <c r="Q37" s="9"/>
    </row>
    <row r="38" spans="1:17">
      <c r="A38" s="12"/>
      <c r="B38" s="25">
        <v>341.9</v>
      </c>
      <c r="C38" s="20" t="s">
        <v>100</v>
      </c>
      <c r="D38" s="46">
        <v>10448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10448</v>
      </c>
      <c r="P38" s="47">
        <f t="shared" si="9"/>
        <v>2.5944872113235657</v>
      </c>
      <c r="Q38" s="9"/>
    </row>
    <row r="39" spans="1:17">
      <c r="A39" s="12"/>
      <c r="B39" s="25">
        <v>343.3</v>
      </c>
      <c r="C39" s="20" t="s">
        <v>35</v>
      </c>
      <c r="D39" s="46">
        <v>5129</v>
      </c>
      <c r="E39" s="46">
        <v>0</v>
      </c>
      <c r="F39" s="46">
        <v>0</v>
      </c>
      <c r="G39" s="46">
        <v>0</v>
      </c>
      <c r="H39" s="46">
        <v>0</v>
      </c>
      <c r="I39" s="46">
        <v>1177723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1182852</v>
      </c>
      <c r="P39" s="47">
        <f t="shared" si="9"/>
        <v>293.7303203377204</v>
      </c>
      <c r="Q39" s="9"/>
    </row>
    <row r="40" spans="1:17">
      <c r="A40" s="12"/>
      <c r="B40" s="25">
        <v>343.5</v>
      </c>
      <c r="C40" s="20" t="s">
        <v>36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1481637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1481637</v>
      </c>
      <c r="P40" s="47">
        <f t="shared" si="9"/>
        <v>367.92575117953811</v>
      </c>
      <c r="Q40" s="9"/>
    </row>
    <row r="41" spans="1:17">
      <c r="A41" s="12"/>
      <c r="B41" s="25">
        <v>343.8</v>
      </c>
      <c r="C41" s="20" t="s">
        <v>38</v>
      </c>
      <c r="D41" s="46">
        <v>200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200</v>
      </c>
      <c r="P41" s="47">
        <f t="shared" si="9"/>
        <v>4.9664762850757389E-2</v>
      </c>
      <c r="Q41" s="9"/>
    </row>
    <row r="42" spans="1:17">
      <c r="A42" s="12"/>
      <c r="B42" s="25">
        <v>344.2</v>
      </c>
      <c r="C42" s="20" t="s">
        <v>123</v>
      </c>
      <c r="D42" s="46">
        <v>672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672</v>
      </c>
      <c r="P42" s="47">
        <f t="shared" si="9"/>
        <v>0.16687360317854483</v>
      </c>
      <c r="Q42" s="9"/>
    </row>
    <row r="43" spans="1:17">
      <c r="A43" s="12"/>
      <c r="B43" s="25">
        <v>344.9</v>
      </c>
      <c r="C43" s="20" t="s">
        <v>101</v>
      </c>
      <c r="D43" s="46">
        <v>44332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44332</v>
      </c>
      <c r="P43" s="47">
        <f t="shared" si="9"/>
        <v>11.008691333498883</v>
      </c>
      <c r="Q43" s="9"/>
    </row>
    <row r="44" spans="1:17">
      <c r="A44" s="12"/>
      <c r="B44" s="25">
        <v>349</v>
      </c>
      <c r="C44" s="20" t="s">
        <v>168</v>
      </c>
      <c r="D44" s="46">
        <v>2340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2340</v>
      </c>
      <c r="P44" s="47">
        <f t="shared" si="9"/>
        <v>0.58107772535386149</v>
      </c>
      <c r="Q44" s="9"/>
    </row>
    <row r="45" spans="1:17" ht="15.75">
      <c r="A45" s="29" t="s">
        <v>29</v>
      </c>
      <c r="B45" s="30"/>
      <c r="C45" s="31"/>
      <c r="D45" s="32">
        <f t="shared" ref="D45:N45" si="10">SUM(D46:D49)</f>
        <v>19369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300320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10"/>
        <v>0</v>
      </c>
      <c r="O45" s="32">
        <f t="shared" ref="O45:O60" si="11">SUM(D45:N45)</f>
        <v>319689</v>
      </c>
      <c r="P45" s="45">
        <f t="shared" si="9"/>
        <v>79.386391854978896</v>
      </c>
      <c r="Q45" s="10"/>
    </row>
    <row r="46" spans="1:17">
      <c r="A46" s="13"/>
      <c r="B46" s="39">
        <v>351.1</v>
      </c>
      <c r="C46" s="21" t="s">
        <v>73</v>
      </c>
      <c r="D46" s="46">
        <v>7371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7371</v>
      </c>
      <c r="P46" s="47">
        <f t="shared" si="9"/>
        <v>1.8303948348646635</v>
      </c>
      <c r="Q46" s="9"/>
    </row>
    <row r="47" spans="1:17">
      <c r="A47" s="13"/>
      <c r="B47" s="39">
        <v>352</v>
      </c>
      <c r="C47" s="21" t="s">
        <v>43</v>
      </c>
      <c r="D47" s="46">
        <v>1523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1523</v>
      </c>
      <c r="P47" s="47">
        <f t="shared" si="9"/>
        <v>0.37819716910851753</v>
      </c>
      <c r="Q47" s="9"/>
    </row>
    <row r="48" spans="1:17">
      <c r="A48" s="13"/>
      <c r="B48" s="39">
        <v>354</v>
      </c>
      <c r="C48" s="21" t="s">
        <v>88</v>
      </c>
      <c r="D48" s="46">
        <v>10475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10475</v>
      </c>
      <c r="P48" s="47">
        <f t="shared" si="9"/>
        <v>2.6011919543084181</v>
      </c>
      <c r="Q48" s="9"/>
    </row>
    <row r="49" spans="1:120">
      <c r="A49" s="13"/>
      <c r="B49" s="39">
        <v>359</v>
      </c>
      <c r="C49" s="21" t="s">
        <v>74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300320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300320</v>
      </c>
      <c r="P49" s="47">
        <f t="shared" si="9"/>
        <v>74.576607896697297</v>
      </c>
      <c r="Q49" s="9"/>
    </row>
    <row r="50" spans="1:120" ht="15.75">
      <c r="A50" s="29" t="s">
        <v>2</v>
      </c>
      <c r="B50" s="30"/>
      <c r="C50" s="31"/>
      <c r="D50" s="32">
        <f t="shared" ref="D50:N50" si="12">SUM(D51:D56)</f>
        <v>61296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350212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2"/>
        <v>0</v>
      </c>
      <c r="O50" s="32">
        <f t="shared" si="11"/>
        <v>411508</v>
      </c>
      <c r="P50" s="45">
        <f t="shared" si="9"/>
        <v>102.18723615594736</v>
      </c>
      <c r="Q50" s="10"/>
    </row>
    <row r="51" spans="1:120">
      <c r="A51" s="12"/>
      <c r="B51" s="25">
        <v>361.1</v>
      </c>
      <c r="C51" s="20" t="s">
        <v>44</v>
      </c>
      <c r="D51" s="46">
        <v>17273</v>
      </c>
      <c r="E51" s="46">
        <v>0</v>
      </c>
      <c r="F51" s="46">
        <v>0</v>
      </c>
      <c r="G51" s="46">
        <v>0</v>
      </c>
      <c r="H51" s="46">
        <v>0</v>
      </c>
      <c r="I51" s="46">
        <v>10219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27492</v>
      </c>
      <c r="P51" s="47">
        <f t="shared" si="9"/>
        <v>6.8269183014651107</v>
      </c>
      <c r="Q51" s="9"/>
    </row>
    <row r="52" spans="1:120">
      <c r="A52" s="12"/>
      <c r="B52" s="25">
        <v>361.3</v>
      </c>
      <c r="C52" s="20" t="s">
        <v>45</v>
      </c>
      <c r="D52" s="46">
        <v>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7</v>
      </c>
      <c r="P52" s="47">
        <f t="shared" si="9"/>
        <v>1.7382666997765085E-3</v>
      </c>
      <c r="Q52" s="9"/>
    </row>
    <row r="53" spans="1:120">
      <c r="A53" s="12"/>
      <c r="B53" s="25">
        <v>364</v>
      </c>
      <c r="C53" s="20" t="s">
        <v>102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-210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-210</v>
      </c>
      <c r="P53" s="47">
        <f t="shared" si="9"/>
        <v>-5.2148000993295258E-2</v>
      </c>
      <c r="Q53" s="9"/>
    </row>
    <row r="54" spans="1:120">
      <c r="A54" s="12"/>
      <c r="B54" s="25">
        <v>366</v>
      </c>
      <c r="C54" s="20" t="s">
        <v>48</v>
      </c>
      <c r="D54" s="46">
        <v>4500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4500</v>
      </c>
      <c r="P54" s="47">
        <f t="shared" si="9"/>
        <v>1.1174571641420412</v>
      </c>
      <c r="Q54" s="9"/>
    </row>
    <row r="55" spans="1:120">
      <c r="A55" s="12"/>
      <c r="B55" s="25">
        <v>369.3</v>
      </c>
      <c r="C55" s="20" t="s">
        <v>78</v>
      </c>
      <c r="D55" s="46">
        <v>23202</v>
      </c>
      <c r="E55" s="46">
        <v>0</v>
      </c>
      <c r="F55" s="46">
        <v>0</v>
      </c>
      <c r="G55" s="46">
        <v>0</v>
      </c>
      <c r="H55" s="46">
        <v>0</v>
      </c>
      <c r="I55" s="46">
        <v>193582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216784</v>
      </c>
      <c r="P55" s="47">
        <f t="shared" si="9"/>
        <v>53.832629749192947</v>
      </c>
      <c r="Q55" s="9"/>
    </row>
    <row r="56" spans="1:120">
      <c r="A56" s="12"/>
      <c r="B56" s="25">
        <v>369.9</v>
      </c>
      <c r="C56" s="20" t="s">
        <v>50</v>
      </c>
      <c r="D56" s="46">
        <v>16314</v>
      </c>
      <c r="E56" s="46">
        <v>0</v>
      </c>
      <c r="F56" s="46">
        <v>0</v>
      </c>
      <c r="G56" s="46">
        <v>0</v>
      </c>
      <c r="H56" s="46">
        <v>0</v>
      </c>
      <c r="I56" s="46">
        <v>146621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162935</v>
      </c>
      <c r="P56" s="47">
        <f t="shared" si="9"/>
        <v>40.460640675440771</v>
      </c>
      <c r="Q56" s="9"/>
    </row>
    <row r="57" spans="1:120" ht="15.75">
      <c r="A57" s="29" t="s">
        <v>30</v>
      </c>
      <c r="B57" s="30"/>
      <c r="C57" s="31"/>
      <c r="D57" s="32">
        <f t="shared" ref="D57:N57" si="13">SUM(D58:D59)</f>
        <v>5000</v>
      </c>
      <c r="E57" s="32">
        <f t="shared" si="13"/>
        <v>0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100000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3"/>
        <v>0</v>
      </c>
      <c r="O57" s="32">
        <f t="shared" si="11"/>
        <v>105000</v>
      </c>
      <c r="P57" s="45">
        <f t="shared" si="9"/>
        <v>26.074000496647628</v>
      </c>
      <c r="Q57" s="9"/>
    </row>
    <row r="58" spans="1:120">
      <c r="A58" s="12"/>
      <c r="B58" s="25">
        <v>381</v>
      </c>
      <c r="C58" s="20" t="s">
        <v>51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100000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100000</v>
      </c>
      <c r="P58" s="47">
        <f t="shared" si="9"/>
        <v>24.832381425378692</v>
      </c>
      <c r="Q58" s="9"/>
    </row>
    <row r="59" spans="1:120" ht="15.75" thickBot="1">
      <c r="A59" s="12"/>
      <c r="B59" s="25">
        <v>389.4</v>
      </c>
      <c r="C59" s="20" t="s">
        <v>169</v>
      </c>
      <c r="D59" s="46">
        <v>5000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5000</v>
      </c>
      <c r="P59" s="47">
        <f t="shared" si="9"/>
        <v>1.2416190712689348</v>
      </c>
      <c r="Q59" s="9"/>
    </row>
    <row r="60" spans="1:120" ht="16.5" thickBot="1">
      <c r="A60" s="14" t="s">
        <v>40</v>
      </c>
      <c r="B60" s="23"/>
      <c r="C60" s="22"/>
      <c r="D60" s="15">
        <f t="shared" ref="D60:N60" si="14">SUM(D5,D15,D25,D35,D45,D50,D57)</f>
        <v>4209917</v>
      </c>
      <c r="E60" s="15">
        <f t="shared" si="14"/>
        <v>469493</v>
      </c>
      <c r="F60" s="15">
        <f t="shared" si="14"/>
        <v>0</v>
      </c>
      <c r="G60" s="15">
        <f t="shared" si="14"/>
        <v>0</v>
      </c>
      <c r="H60" s="15">
        <f t="shared" si="14"/>
        <v>0</v>
      </c>
      <c r="I60" s="15">
        <f t="shared" si="14"/>
        <v>3412592</v>
      </c>
      <c r="J60" s="15">
        <f t="shared" si="14"/>
        <v>0</v>
      </c>
      <c r="K60" s="15">
        <f t="shared" si="14"/>
        <v>0</v>
      </c>
      <c r="L60" s="15">
        <f t="shared" si="14"/>
        <v>0</v>
      </c>
      <c r="M60" s="15">
        <f t="shared" si="14"/>
        <v>0</v>
      </c>
      <c r="N60" s="15">
        <f t="shared" si="14"/>
        <v>0</v>
      </c>
      <c r="O60" s="15">
        <f t="shared" si="11"/>
        <v>8092002</v>
      </c>
      <c r="P60" s="38">
        <f t="shared" si="9"/>
        <v>2009.4368015892724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8" t="s">
        <v>170</v>
      </c>
      <c r="N62" s="48"/>
      <c r="O62" s="48"/>
      <c r="P62" s="43">
        <v>4027</v>
      </c>
    </row>
    <row r="63" spans="1:120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20" ht="15.75" customHeight="1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2363845</v>
      </c>
      <c r="E5" s="27">
        <f t="shared" si="0"/>
        <v>385485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2749330</v>
      </c>
      <c r="O5" s="33">
        <f t="shared" ref="O5:O36" si="1">(N5/O$65)</f>
        <v>680.86428925210498</v>
      </c>
      <c r="P5" s="6"/>
    </row>
    <row r="6" spans="1:133">
      <c r="A6" s="12"/>
      <c r="B6" s="25">
        <v>311</v>
      </c>
      <c r="C6" s="20" t="s">
        <v>1</v>
      </c>
      <c r="D6" s="46">
        <v>1451359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1451359</v>
      </c>
      <c r="O6" s="47">
        <f t="shared" si="1"/>
        <v>359.42521050024766</v>
      </c>
      <c r="P6" s="9"/>
    </row>
    <row r="7" spans="1:133">
      <c r="A7" s="12"/>
      <c r="B7" s="25">
        <v>312.41000000000003</v>
      </c>
      <c r="C7" s="20" t="s">
        <v>62</v>
      </c>
      <c r="D7" s="46">
        <v>176254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176254</v>
      </c>
      <c r="O7" s="47">
        <f t="shared" si="1"/>
        <v>43.648836057454183</v>
      </c>
      <c r="P7" s="9"/>
    </row>
    <row r="8" spans="1:133">
      <c r="A8" s="12"/>
      <c r="B8" s="25">
        <v>312.60000000000002</v>
      </c>
      <c r="C8" s="20" t="s">
        <v>141</v>
      </c>
      <c r="D8" s="46">
        <v>0</v>
      </c>
      <c r="E8" s="46">
        <v>385485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385485</v>
      </c>
      <c r="O8" s="47">
        <f t="shared" si="1"/>
        <v>95.464338781575037</v>
      </c>
      <c r="P8" s="9"/>
    </row>
    <row r="9" spans="1:133">
      <c r="A9" s="12"/>
      <c r="B9" s="25">
        <v>314.10000000000002</v>
      </c>
      <c r="C9" s="20" t="s">
        <v>63</v>
      </c>
      <c r="D9" s="46">
        <v>225533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225533</v>
      </c>
      <c r="O9" s="47">
        <f t="shared" si="1"/>
        <v>55.852649826646854</v>
      </c>
      <c r="P9" s="9"/>
    </row>
    <row r="10" spans="1:133">
      <c r="A10" s="12"/>
      <c r="B10" s="25">
        <v>314.3</v>
      </c>
      <c r="C10" s="20" t="s">
        <v>9</v>
      </c>
      <c r="D10" s="46">
        <v>89834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89834</v>
      </c>
      <c r="O10" s="47">
        <f t="shared" si="1"/>
        <v>22.247152055473006</v>
      </c>
      <c r="P10" s="9"/>
    </row>
    <row r="11" spans="1:133">
      <c r="A11" s="12"/>
      <c r="B11" s="25">
        <v>314.39999999999998</v>
      </c>
      <c r="C11" s="20" t="s">
        <v>11</v>
      </c>
      <c r="D11" s="46">
        <v>38593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38593</v>
      </c>
      <c r="O11" s="47">
        <f t="shared" si="1"/>
        <v>9.5574541852402177</v>
      </c>
      <c r="P11" s="9"/>
    </row>
    <row r="12" spans="1:133">
      <c r="A12" s="12"/>
      <c r="B12" s="25">
        <v>314.8</v>
      </c>
      <c r="C12" s="20" t="s">
        <v>94</v>
      </c>
      <c r="D12" s="46">
        <v>647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647</v>
      </c>
      <c r="O12" s="47">
        <f t="shared" si="1"/>
        <v>0.1602278355621595</v>
      </c>
      <c r="P12" s="9"/>
    </row>
    <row r="13" spans="1:133">
      <c r="A13" s="12"/>
      <c r="B13" s="25">
        <v>315</v>
      </c>
      <c r="C13" s="20" t="s">
        <v>129</v>
      </c>
      <c r="D13" s="46">
        <v>269133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269133</v>
      </c>
      <c r="O13" s="47">
        <f t="shared" si="1"/>
        <v>66.650074294205055</v>
      </c>
      <c r="P13" s="9"/>
    </row>
    <row r="14" spans="1:133">
      <c r="A14" s="12"/>
      <c r="B14" s="25">
        <v>316</v>
      </c>
      <c r="C14" s="20" t="s">
        <v>95</v>
      </c>
      <c r="D14" s="46">
        <v>112492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112492</v>
      </c>
      <c r="O14" s="47">
        <f t="shared" si="1"/>
        <v>27.858345715700843</v>
      </c>
      <c r="P14" s="9"/>
    </row>
    <row r="15" spans="1:133" ht="15.75">
      <c r="A15" s="29" t="s">
        <v>12</v>
      </c>
      <c r="B15" s="30"/>
      <c r="C15" s="31"/>
      <c r="D15" s="32">
        <f t="shared" ref="D15:M15" si="3">SUM(D16:D22)</f>
        <v>236609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3" si="4">SUM(D15:M15)</f>
        <v>236609</v>
      </c>
      <c r="O15" s="45">
        <f t="shared" si="1"/>
        <v>58.595591877166918</v>
      </c>
      <c r="P15" s="10"/>
    </row>
    <row r="16" spans="1:133">
      <c r="A16" s="12"/>
      <c r="B16" s="25">
        <v>322</v>
      </c>
      <c r="C16" s="20" t="s">
        <v>65</v>
      </c>
      <c r="D16" s="46">
        <v>14350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14350</v>
      </c>
      <c r="O16" s="47">
        <f t="shared" si="1"/>
        <v>3.5537394749876174</v>
      </c>
      <c r="P16" s="9"/>
    </row>
    <row r="17" spans="1:16">
      <c r="A17" s="12"/>
      <c r="B17" s="25">
        <v>323.10000000000002</v>
      </c>
      <c r="C17" s="20" t="s">
        <v>13</v>
      </c>
      <c r="D17" s="46">
        <v>175791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175791</v>
      </c>
      <c r="O17" s="47">
        <f t="shared" si="1"/>
        <v>43.534175334323926</v>
      </c>
      <c r="P17" s="9"/>
    </row>
    <row r="18" spans="1:16">
      <c r="A18" s="12"/>
      <c r="B18" s="25">
        <v>323.39999999999998</v>
      </c>
      <c r="C18" s="20" t="s">
        <v>14</v>
      </c>
      <c r="D18" s="46">
        <v>31898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31898</v>
      </c>
      <c r="O18" s="47">
        <f t="shared" si="1"/>
        <v>7.899455175829619</v>
      </c>
      <c r="P18" s="9"/>
    </row>
    <row r="19" spans="1:16">
      <c r="A19" s="12"/>
      <c r="B19" s="25">
        <v>324.12</v>
      </c>
      <c r="C19" s="20" t="s">
        <v>122</v>
      </c>
      <c r="D19" s="46">
        <v>1980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1980</v>
      </c>
      <c r="O19" s="47">
        <f t="shared" si="1"/>
        <v>0.49034175334323921</v>
      </c>
      <c r="P19" s="9"/>
    </row>
    <row r="20" spans="1:16">
      <c r="A20" s="12"/>
      <c r="B20" s="25">
        <v>324.31</v>
      </c>
      <c r="C20" s="20" t="s">
        <v>146</v>
      </c>
      <c r="D20" s="46">
        <v>4500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4500</v>
      </c>
      <c r="O20" s="47">
        <f t="shared" si="1"/>
        <v>1.1144130757800892</v>
      </c>
      <c r="P20" s="9"/>
    </row>
    <row r="21" spans="1:16">
      <c r="A21" s="12"/>
      <c r="B21" s="25">
        <v>324.61</v>
      </c>
      <c r="C21" s="20" t="s">
        <v>147</v>
      </c>
      <c r="D21" s="46">
        <v>450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450</v>
      </c>
      <c r="O21" s="47">
        <f t="shared" si="1"/>
        <v>0.11144130757800892</v>
      </c>
      <c r="P21" s="9"/>
    </row>
    <row r="22" spans="1:16">
      <c r="A22" s="12"/>
      <c r="B22" s="25">
        <v>329</v>
      </c>
      <c r="C22" s="20" t="s">
        <v>15</v>
      </c>
      <c r="D22" s="46">
        <v>7640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7640</v>
      </c>
      <c r="O22" s="47">
        <f t="shared" si="1"/>
        <v>1.892025755324418</v>
      </c>
      <c r="P22" s="9"/>
    </row>
    <row r="23" spans="1:16" ht="15.75">
      <c r="A23" s="29" t="s">
        <v>16</v>
      </c>
      <c r="B23" s="30"/>
      <c r="C23" s="31"/>
      <c r="D23" s="32">
        <f t="shared" ref="D23:M23" si="5">SUM(D24:D32)</f>
        <v>1099961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1099961</v>
      </c>
      <c r="O23" s="45">
        <f t="shared" si="1"/>
        <v>272.40242694403167</v>
      </c>
      <c r="P23" s="10"/>
    </row>
    <row r="24" spans="1:16">
      <c r="A24" s="12"/>
      <c r="B24" s="25">
        <v>331.1</v>
      </c>
      <c r="C24" s="20" t="s">
        <v>66</v>
      </c>
      <c r="D24" s="46">
        <v>13026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13026</v>
      </c>
      <c r="O24" s="47">
        <f t="shared" si="1"/>
        <v>3.2258543833580982</v>
      </c>
      <c r="P24" s="9"/>
    </row>
    <row r="25" spans="1:16">
      <c r="A25" s="12"/>
      <c r="B25" s="25">
        <v>331.2</v>
      </c>
      <c r="C25" s="20" t="s">
        <v>67</v>
      </c>
      <c r="D25" s="46">
        <v>476822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476822</v>
      </c>
      <c r="O25" s="47">
        <f t="shared" si="1"/>
        <v>118.08370480435859</v>
      </c>
      <c r="P25" s="9"/>
    </row>
    <row r="26" spans="1:16">
      <c r="A26" s="12"/>
      <c r="B26" s="25">
        <v>331.5</v>
      </c>
      <c r="C26" s="20" t="s">
        <v>114</v>
      </c>
      <c r="D26" s="46">
        <v>1660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1660</v>
      </c>
      <c r="O26" s="47">
        <f t="shared" si="1"/>
        <v>0.4110946012877662</v>
      </c>
      <c r="P26" s="9"/>
    </row>
    <row r="27" spans="1:16">
      <c r="A27" s="12"/>
      <c r="B27" s="25">
        <v>331.7</v>
      </c>
      <c r="C27" s="20" t="s">
        <v>148</v>
      </c>
      <c r="D27" s="46">
        <v>3418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3418</v>
      </c>
      <c r="O27" s="47">
        <f t="shared" si="1"/>
        <v>0.84645864289252104</v>
      </c>
      <c r="P27" s="9"/>
    </row>
    <row r="28" spans="1:16">
      <c r="A28" s="12"/>
      <c r="B28" s="25">
        <v>334.1</v>
      </c>
      <c r="C28" s="20" t="s">
        <v>149</v>
      </c>
      <c r="D28" s="46">
        <v>237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237</v>
      </c>
      <c r="O28" s="47">
        <f t="shared" si="1"/>
        <v>5.8692421991084695E-2</v>
      </c>
      <c r="P28" s="9"/>
    </row>
    <row r="29" spans="1:16">
      <c r="A29" s="12"/>
      <c r="B29" s="25">
        <v>335.12</v>
      </c>
      <c r="C29" s="20" t="s">
        <v>96</v>
      </c>
      <c r="D29" s="46">
        <v>146358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146358</v>
      </c>
      <c r="O29" s="47">
        <f t="shared" si="1"/>
        <v>36.245170876671622</v>
      </c>
      <c r="P29" s="9"/>
    </row>
    <row r="30" spans="1:16">
      <c r="A30" s="12"/>
      <c r="B30" s="25">
        <v>335.15</v>
      </c>
      <c r="C30" s="20" t="s">
        <v>97</v>
      </c>
      <c r="D30" s="46">
        <v>2652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2652</v>
      </c>
      <c r="O30" s="47">
        <f t="shared" si="1"/>
        <v>0.65676077265973254</v>
      </c>
      <c r="P30" s="9"/>
    </row>
    <row r="31" spans="1:16">
      <c r="A31" s="12"/>
      <c r="B31" s="25">
        <v>335.18</v>
      </c>
      <c r="C31" s="20" t="s">
        <v>98</v>
      </c>
      <c r="D31" s="46">
        <v>392158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392158</v>
      </c>
      <c r="O31" s="47">
        <f t="shared" si="1"/>
        <v>97.116889549281822</v>
      </c>
      <c r="P31" s="9"/>
    </row>
    <row r="32" spans="1:16">
      <c r="A32" s="12"/>
      <c r="B32" s="25">
        <v>338</v>
      </c>
      <c r="C32" s="20" t="s">
        <v>23</v>
      </c>
      <c r="D32" s="46">
        <v>63630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63630</v>
      </c>
      <c r="O32" s="47">
        <f t="shared" si="1"/>
        <v>15.757800891530461</v>
      </c>
      <c r="P32" s="9"/>
    </row>
    <row r="33" spans="1:16" ht="15.75">
      <c r="A33" s="29" t="s">
        <v>28</v>
      </c>
      <c r="B33" s="30"/>
      <c r="C33" s="31"/>
      <c r="D33" s="32">
        <f t="shared" ref="D33:M33" si="6">SUM(D34:D45)</f>
        <v>324139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2318757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2642896</v>
      </c>
      <c r="O33" s="45">
        <f t="shared" si="1"/>
        <v>654.50619118375437</v>
      </c>
      <c r="P33" s="10"/>
    </row>
    <row r="34" spans="1:16">
      <c r="A34" s="12"/>
      <c r="B34" s="25">
        <v>341.2</v>
      </c>
      <c r="C34" s="20" t="s">
        <v>130</v>
      </c>
      <c r="D34" s="46">
        <v>450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7">SUM(D34:M34)</f>
        <v>450</v>
      </c>
      <c r="O34" s="47">
        <f t="shared" si="1"/>
        <v>0.11144130757800892</v>
      </c>
      <c r="P34" s="9"/>
    </row>
    <row r="35" spans="1:16">
      <c r="A35" s="12"/>
      <c r="B35" s="25">
        <v>341.3</v>
      </c>
      <c r="C35" s="20" t="s">
        <v>99</v>
      </c>
      <c r="D35" s="46">
        <v>252867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252867</v>
      </c>
      <c r="O35" s="47">
        <f t="shared" si="1"/>
        <v>62.621842496285289</v>
      </c>
      <c r="P35" s="9"/>
    </row>
    <row r="36" spans="1:16">
      <c r="A36" s="12"/>
      <c r="B36" s="25">
        <v>341.9</v>
      </c>
      <c r="C36" s="20" t="s">
        <v>100</v>
      </c>
      <c r="D36" s="46">
        <v>16583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16583</v>
      </c>
      <c r="O36" s="47">
        <f t="shared" si="1"/>
        <v>4.1067360079247148</v>
      </c>
      <c r="P36" s="9"/>
    </row>
    <row r="37" spans="1:16">
      <c r="A37" s="12"/>
      <c r="B37" s="25">
        <v>342.5</v>
      </c>
      <c r="C37" s="20" t="s">
        <v>33</v>
      </c>
      <c r="D37" s="46">
        <v>1680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1680</v>
      </c>
      <c r="O37" s="47">
        <f t="shared" ref="O37:O63" si="8">(N37/O$65)</f>
        <v>0.4160475482912333</v>
      </c>
      <c r="P37" s="9"/>
    </row>
    <row r="38" spans="1:16">
      <c r="A38" s="12"/>
      <c r="B38" s="25">
        <v>342.9</v>
      </c>
      <c r="C38" s="20" t="s">
        <v>131</v>
      </c>
      <c r="D38" s="46">
        <v>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900</v>
      </c>
      <c r="O38" s="47">
        <f t="shared" si="8"/>
        <v>0.22288261515601784</v>
      </c>
      <c r="P38" s="9"/>
    </row>
    <row r="39" spans="1:16">
      <c r="A39" s="12"/>
      <c r="B39" s="25">
        <v>343.3</v>
      </c>
      <c r="C39" s="20" t="s">
        <v>35</v>
      </c>
      <c r="D39" s="46">
        <v>4284</v>
      </c>
      <c r="E39" s="46">
        <v>0</v>
      </c>
      <c r="F39" s="46">
        <v>0</v>
      </c>
      <c r="G39" s="46">
        <v>0</v>
      </c>
      <c r="H39" s="46">
        <v>0</v>
      </c>
      <c r="I39" s="46">
        <v>987870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992154</v>
      </c>
      <c r="O39" s="47">
        <f t="shared" si="8"/>
        <v>245.70430906389302</v>
      </c>
      <c r="P39" s="9"/>
    </row>
    <row r="40" spans="1:16">
      <c r="A40" s="12"/>
      <c r="B40" s="25">
        <v>343.5</v>
      </c>
      <c r="C40" s="20" t="s">
        <v>36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1328287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1328287</v>
      </c>
      <c r="O40" s="47">
        <f t="shared" si="8"/>
        <v>328.94675581971273</v>
      </c>
      <c r="P40" s="9"/>
    </row>
    <row r="41" spans="1:16">
      <c r="A41" s="12"/>
      <c r="B41" s="25">
        <v>343.6</v>
      </c>
      <c r="C41" s="20" t="s">
        <v>37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2600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2600</v>
      </c>
      <c r="O41" s="47">
        <f t="shared" si="8"/>
        <v>0.64388311045071822</v>
      </c>
      <c r="P41" s="9"/>
    </row>
    <row r="42" spans="1:16">
      <c r="A42" s="12"/>
      <c r="B42" s="25">
        <v>343.8</v>
      </c>
      <c r="C42" s="20" t="s">
        <v>38</v>
      </c>
      <c r="D42" s="46">
        <v>150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150</v>
      </c>
      <c r="O42" s="47">
        <f t="shared" si="8"/>
        <v>3.7147102526002972E-2</v>
      </c>
      <c r="P42" s="9"/>
    </row>
    <row r="43" spans="1:16">
      <c r="A43" s="12"/>
      <c r="B43" s="25">
        <v>344.2</v>
      </c>
      <c r="C43" s="20" t="s">
        <v>123</v>
      </c>
      <c r="D43" s="46">
        <v>1697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1697</v>
      </c>
      <c r="O43" s="47">
        <f t="shared" si="8"/>
        <v>0.42025755324418029</v>
      </c>
      <c r="P43" s="9"/>
    </row>
    <row r="44" spans="1:16">
      <c r="A44" s="12"/>
      <c r="B44" s="25">
        <v>344.9</v>
      </c>
      <c r="C44" s="20" t="s">
        <v>101</v>
      </c>
      <c r="D44" s="46">
        <v>43158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43158</v>
      </c>
      <c r="O44" s="47">
        <f t="shared" si="8"/>
        <v>10.687964338781574</v>
      </c>
      <c r="P44" s="9"/>
    </row>
    <row r="45" spans="1:16">
      <c r="A45" s="12"/>
      <c r="B45" s="25">
        <v>349</v>
      </c>
      <c r="C45" s="20" t="s">
        <v>91</v>
      </c>
      <c r="D45" s="46">
        <v>2370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2370</v>
      </c>
      <c r="O45" s="47">
        <f t="shared" si="8"/>
        <v>0.58692421991084698</v>
      </c>
      <c r="P45" s="9"/>
    </row>
    <row r="46" spans="1:16" ht="15.75">
      <c r="A46" s="29" t="s">
        <v>29</v>
      </c>
      <c r="B46" s="30"/>
      <c r="C46" s="31"/>
      <c r="D46" s="32">
        <f t="shared" ref="D46:M46" si="9">SUM(D47:D50)</f>
        <v>16306</v>
      </c>
      <c r="E46" s="32">
        <f t="shared" si="9"/>
        <v>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57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52" si="10">SUM(D46:M46)</f>
        <v>16363</v>
      </c>
      <c r="O46" s="45">
        <f t="shared" si="8"/>
        <v>4.0522535908865773</v>
      </c>
      <c r="P46" s="10"/>
    </row>
    <row r="47" spans="1:16">
      <c r="A47" s="13"/>
      <c r="B47" s="39">
        <v>351.1</v>
      </c>
      <c r="C47" s="21" t="s">
        <v>73</v>
      </c>
      <c r="D47" s="46">
        <v>8050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8050</v>
      </c>
      <c r="O47" s="47">
        <f t="shared" si="8"/>
        <v>1.9935611688954928</v>
      </c>
      <c r="P47" s="9"/>
    </row>
    <row r="48" spans="1:16">
      <c r="A48" s="13"/>
      <c r="B48" s="39">
        <v>352</v>
      </c>
      <c r="C48" s="21" t="s">
        <v>43</v>
      </c>
      <c r="D48" s="46">
        <v>1813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1813</v>
      </c>
      <c r="O48" s="47">
        <f t="shared" si="8"/>
        <v>0.44898464586428927</v>
      </c>
      <c r="P48" s="9"/>
    </row>
    <row r="49" spans="1:119">
      <c r="A49" s="13"/>
      <c r="B49" s="39">
        <v>354</v>
      </c>
      <c r="C49" s="21" t="s">
        <v>88</v>
      </c>
      <c r="D49" s="46">
        <v>6443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6443</v>
      </c>
      <c r="O49" s="47">
        <f t="shared" si="8"/>
        <v>1.5955918771669144</v>
      </c>
      <c r="P49" s="9"/>
    </row>
    <row r="50" spans="1:119">
      <c r="A50" s="13"/>
      <c r="B50" s="39">
        <v>359</v>
      </c>
      <c r="C50" s="21" t="s">
        <v>74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57</v>
      </c>
      <c r="O50" s="47">
        <f t="shared" si="8"/>
        <v>1.4115898959881129E-2</v>
      </c>
      <c r="P50" s="9"/>
    </row>
    <row r="51" spans="1:119" ht="15.75">
      <c r="A51" s="29" t="s">
        <v>2</v>
      </c>
      <c r="B51" s="30"/>
      <c r="C51" s="31"/>
      <c r="D51" s="32">
        <f t="shared" ref="D51:M51" si="11">SUM(D52:D58)</f>
        <v>59926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190373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0"/>
        <v>250299</v>
      </c>
      <c r="O51" s="45">
        <f t="shared" si="8"/>
        <v>61.985884101040121</v>
      </c>
      <c r="P51" s="10"/>
    </row>
    <row r="52" spans="1:119">
      <c r="A52" s="12"/>
      <c r="B52" s="25">
        <v>361.1</v>
      </c>
      <c r="C52" s="20" t="s">
        <v>44</v>
      </c>
      <c r="D52" s="46">
        <v>41364</v>
      </c>
      <c r="E52" s="46">
        <v>0</v>
      </c>
      <c r="F52" s="46">
        <v>0</v>
      </c>
      <c r="G52" s="46">
        <v>0</v>
      </c>
      <c r="H52" s="46">
        <v>0</v>
      </c>
      <c r="I52" s="46">
        <v>13945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55309</v>
      </c>
      <c r="O52" s="47">
        <f t="shared" si="8"/>
        <v>13.697127290737988</v>
      </c>
      <c r="P52" s="9"/>
    </row>
    <row r="53" spans="1:119">
      <c r="A53" s="12"/>
      <c r="B53" s="25">
        <v>361.3</v>
      </c>
      <c r="C53" s="20" t="s">
        <v>45</v>
      </c>
      <c r="D53" s="46">
        <v>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2">SUM(D53:M53)</f>
        <v>5</v>
      </c>
      <c r="O53" s="47">
        <f t="shared" si="8"/>
        <v>1.2382367508667657E-3</v>
      </c>
      <c r="P53" s="9"/>
    </row>
    <row r="54" spans="1:119">
      <c r="A54" s="12"/>
      <c r="B54" s="25">
        <v>364</v>
      </c>
      <c r="C54" s="20" t="s">
        <v>102</v>
      </c>
      <c r="D54" s="46">
        <v>225</v>
      </c>
      <c r="E54" s="46">
        <v>0</v>
      </c>
      <c r="F54" s="46">
        <v>0</v>
      </c>
      <c r="G54" s="46">
        <v>0</v>
      </c>
      <c r="H54" s="46">
        <v>0</v>
      </c>
      <c r="I54" s="46">
        <v>94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319</v>
      </c>
      <c r="O54" s="47">
        <f t="shared" si="8"/>
        <v>7.899950470529965E-2</v>
      </c>
      <c r="P54" s="9"/>
    </row>
    <row r="55" spans="1:119">
      <c r="A55" s="12"/>
      <c r="B55" s="25">
        <v>365</v>
      </c>
      <c r="C55" s="20" t="s">
        <v>118</v>
      </c>
      <c r="D55" s="46">
        <v>63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63</v>
      </c>
      <c r="O55" s="47">
        <f t="shared" si="8"/>
        <v>1.5601783060921248E-2</v>
      </c>
      <c r="P55" s="9"/>
    </row>
    <row r="56" spans="1:119">
      <c r="A56" s="12"/>
      <c r="B56" s="25">
        <v>366</v>
      </c>
      <c r="C56" s="20" t="s">
        <v>48</v>
      </c>
      <c r="D56" s="46">
        <v>7682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7682</v>
      </c>
      <c r="O56" s="47">
        <f t="shared" si="8"/>
        <v>1.9024269440316988</v>
      </c>
      <c r="P56" s="9"/>
    </row>
    <row r="57" spans="1:119">
      <c r="A57" s="12"/>
      <c r="B57" s="25">
        <v>369.3</v>
      </c>
      <c r="C57" s="20" t="s">
        <v>78</v>
      </c>
      <c r="D57" s="46">
        <v>867</v>
      </c>
      <c r="E57" s="46">
        <v>0</v>
      </c>
      <c r="F57" s="46">
        <v>0</v>
      </c>
      <c r="G57" s="46">
        <v>0</v>
      </c>
      <c r="H57" s="46">
        <v>0</v>
      </c>
      <c r="I57" s="46">
        <v>4126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4993</v>
      </c>
      <c r="O57" s="47">
        <f t="shared" si="8"/>
        <v>1.2365032194155523</v>
      </c>
      <c r="P57" s="9"/>
    </row>
    <row r="58" spans="1:119">
      <c r="A58" s="12"/>
      <c r="B58" s="25">
        <v>369.9</v>
      </c>
      <c r="C58" s="20" t="s">
        <v>50</v>
      </c>
      <c r="D58" s="46">
        <v>9720</v>
      </c>
      <c r="E58" s="46">
        <v>0</v>
      </c>
      <c r="F58" s="46">
        <v>0</v>
      </c>
      <c r="G58" s="46">
        <v>0</v>
      </c>
      <c r="H58" s="46">
        <v>0</v>
      </c>
      <c r="I58" s="46">
        <v>172208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181928</v>
      </c>
      <c r="O58" s="47">
        <f t="shared" si="8"/>
        <v>45.053987122337794</v>
      </c>
      <c r="P58" s="9"/>
    </row>
    <row r="59" spans="1:119" ht="15.75">
      <c r="A59" s="29" t="s">
        <v>30</v>
      </c>
      <c r="B59" s="30"/>
      <c r="C59" s="31"/>
      <c r="D59" s="32">
        <f t="shared" ref="D59:M59" si="13">SUM(D60:D62)</f>
        <v>5000</v>
      </c>
      <c r="E59" s="32">
        <f t="shared" si="13"/>
        <v>0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613767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618767</v>
      </c>
      <c r="O59" s="45">
        <f t="shared" si="8"/>
        <v>153.23600792471521</v>
      </c>
      <c r="P59" s="9"/>
    </row>
    <row r="60" spans="1:119">
      <c r="A60" s="12"/>
      <c r="B60" s="25">
        <v>381</v>
      </c>
      <c r="C60" s="20" t="s">
        <v>51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441267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441267</v>
      </c>
      <c r="O60" s="47">
        <f t="shared" si="8"/>
        <v>109.27860326894502</v>
      </c>
      <c r="P60" s="9"/>
    </row>
    <row r="61" spans="1:119">
      <c r="A61" s="12"/>
      <c r="B61" s="25">
        <v>389.4</v>
      </c>
      <c r="C61" s="20" t="s">
        <v>132</v>
      </c>
      <c r="D61" s="46">
        <v>5000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5000</v>
      </c>
      <c r="O61" s="47">
        <f t="shared" si="8"/>
        <v>1.2382367508667658</v>
      </c>
      <c r="P61" s="9"/>
    </row>
    <row r="62" spans="1:119" ht="15.75" thickBot="1">
      <c r="A62" s="12"/>
      <c r="B62" s="25">
        <v>389.7</v>
      </c>
      <c r="C62" s="20" t="s">
        <v>150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172500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172500</v>
      </c>
      <c r="O62" s="47">
        <f t="shared" si="8"/>
        <v>42.719167904903415</v>
      </c>
      <c r="P62" s="9"/>
    </row>
    <row r="63" spans="1:119" ht="16.5" thickBot="1">
      <c r="A63" s="14" t="s">
        <v>40</v>
      </c>
      <c r="B63" s="23"/>
      <c r="C63" s="22"/>
      <c r="D63" s="15">
        <f t="shared" ref="D63:M63" si="14">SUM(D5,D15,D23,D33,D46,D51,D59)</f>
        <v>4105786</v>
      </c>
      <c r="E63" s="15">
        <f t="shared" si="14"/>
        <v>385485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3122954</v>
      </c>
      <c r="J63" s="15">
        <f t="shared" si="14"/>
        <v>0</v>
      </c>
      <c r="K63" s="15">
        <f t="shared" si="14"/>
        <v>0</v>
      </c>
      <c r="L63" s="15">
        <f t="shared" si="14"/>
        <v>0</v>
      </c>
      <c r="M63" s="15">
        <f t="shared" si="14"/>
        <v>0</v>
      </c>
      <c r="N63" s="15">
        <f>SUM(D63:M63)</f>
        <v>7614225</v>
      </c>
      <c r="O63" s="38">
        <f t="shared" si="8"/>
        <v>1885.6426448737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151</v>
      </c>
      <c r="M65" s="48"/>
      <c r="N65" s="48"/>
      <c r="O65" s="43">
        <v>4038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2029409</v>
      </c>
      <c r="E5" s="27">
        <f t="shared" si="0"/>
        <v>277736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2307145</v>
      </c>
      <c r="O5" s="33">
        <f t="shared" ref="O5:O36" si="1">(N5/O$60)</f>
        <v>574.9177672564166</v>
      </c>
      <c r="P5" s="6"/>
    </row>
    <row r="6" spans="1:133">
      <c r="A6" s="12"/>
      <c r="B6" s="25">
        <v>311</v>
      </c>
      <c r="C6" s="20" t="s">
        <v>1</v>
      </c>
      <c r="D6" s="46">
        <v>1175647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1175647</v>
      </c>
      <c r="O6" s="47">
        <f t="shared" si="1"/>
        <v>292.95963119860454</v>
      </c>
      <c r="P6" s="9"/>
    </row>
    <row r="7" spans="1:133">
      <c r="A7" s="12"/>
      <c r="B7" s="25">
        <v>312.41000000000003</v>
      </c>
      <c r="C7" s="20" t="s">
        <v>62</v>
      </c>
      <c r="D7" s="46">
        <v>181055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181055</v>
      </c>
      <c r="O7" s="47">
        <f t="shared" si="1"/>
        <v>45.117119362073261</v>
      </c>
      <c r="P7" s="9"/>
    </row>
    <row r="8" spans="1:133">
      <c r="A8" s="12"/>
      <c r="B8" s="25">
        <v>312.60000000000002</v>
      </c>
      <c r="C8" s="20" t="s">
        <v>141</v>
      </c>
      <c r="D8" s="46">
        <v>0</v>
      </c>
      <c r="E8" s="46">
        <v>277736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277736</v>
      </c>
      <c r="O8" s="47">
        <f t="shared" si="1"/>
        <v>69.209070520807373</v>
      </c>
      <c r="P8" s="9"/>
    </row>
    <row r="9" spans="1:133">
      <c r="A9" s="12"/>
      <c r="B9" s="25">
        <v>314.10000000000002</v>
      </c>
      <c r="C9" s="20" t="s">
        <v>63</v>
      </c>
      <c r="D9" s="46">
        <v>224368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224368</v>
      </c>
      <c r="O9" s="47">
        <f t="shared" si="1"/>
        <v>55.910291552454524</v>
      </c>
      <c r="P9" s="9"/>
    </row>
    <row r="10" spans="1:133">
      <c r="A10" s="12"/>
      <c r="B10" s="25">
        <v>314.3</v>
      </c>
      <c r="C10" s="20" t="s">
        <v>9</v>
      </c>
      <c r="D10" s="46">
        <v>81270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81270</v>
      </c>
      <c r="O10" s="47">
        <f t="shared" si="1"/>
        <v>20.251682033391479</v>
      </c>
      <c r="P10" s="9"/>
    </row>
    <row r="11" spans="1:133">
      <c r="A11" s="12"/>
      <c r="B11" s="25">
        <v>314.39999999999998</v>
      </c>
      <c r="C11" s="20" t="s">
        <v>11</v>
      </c>
      <c r="D11" s="46">
        <v>39453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39453</v>
      </c>
      <c r="O11" s="47">
        <f t="shared" si="1"/>
        <v>9.8312982805880882</v>
      </c>
      <c r="P11" s="9"/>
    </row>
    <row r="12" spans="1:133">
      <c r="A12" s="12"/>
      <c r="B12" s="25">
        <v>314.8</v>
      </c>
      <c r="C12" s="20" t="s">
        <v>94</v>
      </c>
      <c r="D12" s="46">
        <v>452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452</v>
      </c>
      <c r="O12" s="47">
        <f t="shared" si="1"/>
        <v>0.11263393969598803</v>
      </c>
      <c r="P12" s="9"/>
    </row>
    <row r="13" spans="1:133">
      <c r="A13" s="12"/>
      <c r="B13" s="25">
        <v>315</v>
      </c>
      <c r="C13" s="20" t="s">
        <v>129</v>
      </c>
      <c r="D13" s="46">
        <v>211861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211861</v>
      </c>
      <c r="O13" s="47">
        <f t="shared" si="1"/>
        <v>52.793670570645403</v>
      </c>
      <c r="P13" s="9"/>
    </row>
    <row r="14" spans="1:133">
      <c r="A14" s="12"/>
      <c r="B14" s="25">
        <v>316</v>
      </c>
      <c r="C14" s="20" t="s">
        <v>95</v>
      </c>
      <c r="D14" s="46">
        <v>115303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115303</v>
      </c>
      <c r="O14" s="47">
        <f t="shared" si="1"/>
        <v>28.732369798155993</v>
      </c>
      <c r="P14" s="9"/>
    </row>
    <row r="15" spans="1:133" ht="15.75">
      <c r="A15" s="29" t="s">
        <v>12</v>
      </c>
      <c r="B15" s="30"/>
      <c r="C15" s="31"/>
      <c r="D15" s="32">
        <f t="shared" ref="D15:M15" si="3">SUM(D16:D20)</f>
        <v>381181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381181</v>
      </c>
      <c r="O15" s="45">
        <f t="shared" si="1"/>
        <v>94.986543732868185</v>
      </c>
      <c r="P15" s="10"/>
    </row>
    <row r="16" spans="1:133">
      <c r="A16" s="12"/>
      <c r="B16" s="25">
        <v>322</v>
      </c>
      <c r="C16" s="20" t="s">
        <v>65</v>
      </c>
      <c r="D16" s="46">
        <v>41245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41245</v>
      </c>
      <c r="O16" s="47">
        <f t="shared" si="1"/>
        <v>10.277846997258909</v>
      </c>
      <c r="P16" s="9"/>
    </row>
    <row r="17" spans="1:16">
      <c r="A17" s="12"/>
      <c r="B17" s="25">
        <v>323.10000000000002</v>
      </c>
      <c r="C17" s="20" t="s">
        <v>13</v>
      </c>
      <c r="D17" s="46">
        <v>178579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178579</v>
      </c>
      <c r="O17" s="47">
        <f t="shared" si="1"/>
        <v>44.500124595066033</v>
      </c>
      <c r="P17" s="9"/>
    </row>
    <row r="18" spans="1:16">
      <c r="A18" s="12"/>
      <c r="B18" s="25">
        <v>323.39999999999998</v>
      </c>
      <c r="C18" s="20" t="s">
        <v>14</v>
      </c>
      <c r="D18" s="46">
        <v>35154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35154</v>
      </c>
      <c r="O18" s="47">
        <f t="shared" si="1"/>
        <v>8.7600299028158481</v>
      </c>
      <c r="P18" s="9"/>
    </row>
    <row r="19" spans="1:16">
      <c r="A19" s="12"/>
      <c r="B19" s="25">
        <v>324.12</v>
      </c>
      <c r="C19" s="20" t="s">
        <v>122</v>
      </c>
      <c r="D19" s="46">
        <v>118743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118743</v>
      </c>
      <c r="O19" s="47">
        <f t="shared" si="1"/>
        <v>29.589583852479443</v>
      </c>
      <c r="P19" s="9"/>
    </row>
    <row r="20" spans="1:16">
      <c r="A20" s="12"/>
      <c r="B20" s="25">
        <v>329</v>
      </c>
      <c r="C20" s="20" t="s">
        <v>15</v>
      </c>
      <c r="D20" s="46">
        <v>7460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7460</v>
      </c>
      <c r="O20" s="47">
        <f t="shared" si="1"/>
        <v>1.8589583852479441</v>
      </c>
      <c r="P20" s="9"/>
    </row>
    <row r="21" spans="1:16" ht="15.75">
      <c r="A21" s="29" t="s">
        <v>16</v>
      </c>
      <c r="B21" s="30"/>
      <c r="C21" s="31"/>
      <c r="D21" s="32">
        <f t="shared" ref="D21:M21" si="5">SUM(D22:D27)</f>
        <v>641292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641292</v>
      </c>
      <c r="O21" s="45">
        <f t="shared" si="1"/>
        <v>159.80363817592823</v>
      </c>
      <c r="P21" s="10"/>
    </row>
    <row r="22" spans="1:16">
      <c r="A22" s="12"/>
      <c r="B22" s="25">
        <v>331.5</v>
      </c>
      <c r="C22" s="20" t="s">
        <v>114</v>
      </c>
      <c r="D22" s="46">
        <v>7249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7249</v>
      </c>
      <c r="O22" s="47">
        <f t="shared" si="1"/>
        <v>1.8063792673810117</v>
      </c>
      <c r="P22" s="9"/>
    </row>
    <row r="23" spans="1:16">
      <c r="A23" s="12"/>
      <c r="B23" s="25">
        <v>334.5</v>
      </c>
      <c r="C23" s="20" t="s">
        <v>142</v>
      </c>
      <c r="D23" s="46">
        <v>453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453</v>
      </c>
      <c r="O23" s="47">
        <f t="shared" si="1"/>
        <v>0.11288312982805881</v>
      </c>
      <c r="P23" s="9"/>
    </row>
    <row r="24" spans="1:16">
      <c r="A24" s="12"/>
      <c r="B24" s="25">
        <v>335.12</v>
      </c>
      <c r="C24" s="20" t="s">
        <v>96</v>
      </c>
      <c r="D24" s="46">
        <v>154878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154878</v>
      </c>
      <c r="O24" s="47">
        <f t="shared" si="1"/>
        <v>38.594069274856714</v>
      </c>
      <c r="P24" s="9"/>
    </row>
    <row r="25" spans="1:16">
      <c r="A25" s="12"/>
      <c r="B25" s="25">
        <v>335.15</v>
      </c>
      <c r="C25" s="20" t="s">
        <v>97</v>
      </c>
      <c r="D25" s="46">
        <v>3274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3274</v>
      </c>
      <c r="O25" s="47">
        <f t="shared" si="1"/>
        <v>0.81584849239970092</v>
      </c>
      <c r="P25" s="9"/>
    </row>
    <row r="26" spans="1:16">
      <c r="A26" s="12"/>
      <c r="B26" s="25">
        <v>335.18</v>
      </c>
      <c r="C26" s="20" t="s">
        <v>98</v>
      </c>
      <c r="D26" s="46">
        <v>416524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416524</v>
      </c>
      <c r="O26" s="47">
        <f t="shared" si="1"/>
        <v>103.7936705706454</v>
      </c>
      <c r="P26" s="9"/>
    </row>
    <row r="27" spans="1:16">
      <c r="A27" s="12"/>
      <c r="B27" s="25">
        <v>338</v>
      </c>
      <c r="C27" s="20" t="s">
        <v>23</v>
      </c>
      <c r="D27" s="46">
        <v>58914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58914</v>
      </c>
      <c r="O27" s="47">
        <f t="shared" si="1"/>
        <v>14.680787440817344</v>
      </c>
      <c r="P27" s="9"/>
    </row>
    <row r="28" spans="1:16" ht="15.75">
      <c r="A28" s="29" t="s">
        <v>28</v>
      </c>
      <c r="B28" s="30"/>
      <c r="C28" s="31"/>
      <c r="D28" s="32">
        <f t="shared" ref="D28:M28" si="6">SUM(D29:D42)</f>
        <v>409751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2188039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2597790</v>
      </c>
      <c r="O28" s="45">
        <f t="shared" si="1"/>
        <v>647.34363319212559</v>
      </c>
      <c r="P28" s="10"/>
    </row>
    <row r="29" spans="1:16">
      <c r="A29" s="12"/>
      <c r="B29" s="25">
        <v>341.2</v>
      </c>
      <c r="C29" s="20" t="s">
        <v>130</v>
      </c>
      <c r="D29" s="46">
        <v>1310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2" si="7">SUM(D29:M29)</f>
        <v>1310</v>
      </c>
      <c r="O29" s="47">
        <f t="shared" si="1"/>
        <v>0.32643907301270869</v>
      </c>
      <c r="P29" s="9"/>
    </row>
    <row r="30" spans="1:16">
      <c r="A30" s="12"/>
      <c r="B30" s="25">
        <v>341.3</v>
      </c>
      <c r="C30" s="20" t="s">
        <v>99</v>
      </c>
      <c r="D30" s="46">
        <v>1517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1517</v>
      </c>
      <c r="O30" s="47">
        <f t="shared" si="1"/>
        <v>0.3780214303513581</v>
      </c>
      <c r="P30" s="9"/>
    </row>
    <row r="31" spans="1:16">
      <c r="A31" s="12"/>
      <c r="B31" s="25">
        <v>341.9</v>
      </c>
      <c r="C31" s="20" t="s">
        <v>100</v>
      </c>
      <c r="D31" s="46">
        <v>17069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17069</v>
      </c>
      <c r="O31" s="47">
        <f t="shared" si="1"/>
        <v>4.2534263643159731</v>
      </c>
      <c r="P31" s="9"/>
    </row>
    <row r="32" spans="1:16">
      <c r="A32" s="12"/>
      <c r="B32" s="25">
        <v>342.3</v>
      </c>
      <c r="C32" s="20" t="s">
        <v>72</v>
      </c>
      <c r="D32" s="46">
        <v>217148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217148</v>
      </c>
      <c r="O32" s="47">
        <f t="shared" si="1"/>
        <v>54.111138798903561</v>
      </c>
      <c r="P32" s="9"/>
    </row>
    <row r="33" spans="1:16">
      <c r="A33" s="12"/>
      <c r="B33" s="25">
        <v>342.5</v>
      </c>
      <c r="C33" s="20" t="s">
        <v>33</v>
      </c>
      <c r="D33" s="46">
        <v>1125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1125</v>
      </c>
      <c r="O33" s="47">
        <f t="shared" si="1"/>
        <v>0.28033889857961625</v>
      </c>
      <c r="P33" s="9"/>
    </row>
    <row r="34" spans="1:16">
      <c r="A34" s="12"/>
      <c r="B34" s="25">
        <v>342.9</v>
      </c>
      <c r="C34" s="20" t="s">
        <v>131</v>
      </c>
      <c r="D34" s="46">
        <v>36350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36350</v>
      </c>
      <c r="O34" s="47">
        <f t="shared" si="1"/>
        <v>9.0580613007724899</v>
      </c>
      <c r="P34" s="9"/>
    </row>
    <row r="35" spans="1:16">
      <c r="A35" s="12"/>
      <c r="B35" s="25">
        <v>343.3</v>
      </c>
      <c r="C35" s="20" t="s">
        <v>35</v>
      </c>
      <c r="D35" s="46">
        <v>4138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4138</v>
      </c>
      <c r="O35" s="47">
        <f t="shared" si="1"/>
        <v>1.0311487665088463</v>
      </c>
      <c r="P35" s="9"/>
    </row>
    <row r="36" spans="1:16">
      <c r="A36" s="12"/>
      <c r="B36" s="25">
        <v>343.4</v>
      </c>
      <c r="C36" s="20" t="s">
        <v>143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1802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1802</v>
      </c>
      <c r="O36" s="47">
        <f t="shared" si="1"/>
        <v>0.44904061799152756</v>
      </c>
      <c r="P36" s="9"/>
    </row>
    <row r="37" spans="1:16">
      <c r="A37" s="12"/>
      <c r="B37" s="25">
        <v>343.6</v>
      </c>
      <c r="C37" s="20" t="s">
        <v>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2186237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2186237</v>
      </c>
      <c r="O37" s="47">
        <f t="shared" ref="O37:O58" si="8">(N37/O$60)</f>
        <v>544.78868676800403</v>
      </c>
      <c r="P37" s="9"/>
    </row>
    <row r="38" spans="1:16">
      <c r="A38" s="12"/>
      <c r="B38" s="25">
        <v>343.8</v>
      </c>
      <c r="C38" s="20" t="s">
        <v>38</v>
      </c>
      <c r="D38" s="46">
        <v>400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400</v>
      </c>
      <c r="O38" s="47">
        <f t="shared" si="8"/>
        <v>9.9676052828307993E-2</v>
      </c>
      <c r="P38" s="9"/>
    </row>
    <row r="39" spans="1:16">
      <c r="A39" s="12"/>
      <c r="B39" s="25">
        <v>343.9</v>
      </c>
      <c r="C39" s="20" t="s">
        <v>116</v>
      </c>
      <c r="D39" s="46">
        <v>91513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91513</v>
      </c>
      <c r="O39" s="47">
        <f t="shared" si="8"/>
        <v>22.804136556192375</v>
      </c>
      <c r="P39" s="9"/>
    </row>
    <row r="40" spans="1:16">
      <c r="A40" s="12"/>
      <c r="B40" s="25">
        <v>344.2</v>
      </c>
      <c r="C40" s="20" t="s">
        <v>123</v>
      </c>
      <c r="D40" s="46">
        <v>1811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1811</v>
      </c>
      <c r="O40" s="47">
        <f t="shared" si="8"/>
        <v>0.45128332918016445</v>
      </c>
      <c r="P40" s="9"/>
    </row>
    <row r="41" spans="1:16">
      <c r="A41" s="12"/>
      <c r="B41" s="25">
        <v>347.2</v>
      </c>
      <c r="C41" s="20" t="s">
        <v>124</v>
      </c>
      <c r="D41" s="46">
        <v>34950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34950</v>
      </c>
      <c r="O41" s="47">
        <f t="shared" si="8"/>
        <v>8.7091951158734116</v>
      </c>
      <c r="P41" s="9"/>
    </row>
    <row r="42" spans="1:16">
      <c r="A42" s="12"/>
      <c r="B42" s="25">
        <v>349</v>
      </c>
      <c r="C42" s="20" t="s">
        <v>91</v>
      </c>
      <c r="D42" s="46">
        <v>2420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2420</v>
      </c>
      <c r="O42" s="47">
        <f t="shared" si="8"/>
        <v>0.60304011961126336</v>
      </c>
      <c r="P42" s="9"/>
    </row>
    <row r="43" spans="1:16" ht="15.75">
      <c r="A43" s="29" t="s">
        <v>29</v>
      </c>
      <c r="B43" s="30"/>
      <c r="C43" s="31"/>
      <c r="D43" s="32">
        <f t="shared" ref="D43:M43" si="9">SUM(D44:D47)</f>
        <v>27520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28424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49" si="10">SUM(D43:M43)</f>
        <v>55944</v>
      </c>
      <c r="O43" s="45">
        <f t="shared" si="8"/>
        <v>13.940692748567157</v>
      </c>
      <c r="P43" s="10"/>
    </row>
    <row r="44" spans="1:16">
      <c r="A44" s="13"/>
      <c r="B44" s="39">
        <v>351.1</v>
      </c>
      <c r="C44" s="21" t="s">
        <v>73</v>
      </c>
      <c r="D44" s="46">
        <v>3928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3928</v>
      </c>
      <c r="O44" s="47">
        <f t="shared" si="8"/>
        <v>0.97881883877398457</v>
      </c>
      <c r="P44" s="9"/>
    </row>
    <row r="45" spans="1:16">
      <c r="A45" s="13"/>
      <c r="B45" s="39">
        <v>352</v>
      </c>
      <c r="C45" s="21" t="s">
        <v>43</v>
      </c>
      <c r="D45" s="46">
        <v>2123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2123</v>
      </c>
      <c r="O45" s="47">
        <f t="shared" si="8"/>
        <v>0.52903065038624475</v>
      </c>
      <c r="P45" s="9"/>
    </row>
    <row r="46" spans="1:16">
      <c r="A46" s="13"/>
      <c r="B46" s="39">
        <v>354</v>
      </c>
      <c r="C46" s="21" t="s">
        <v>88</v>
      </c>
      <c r="D46" s="46">
        <v>21469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21469</v>
      </c>
      <c r="O46" s="47">
        <f t="shared" si="8"/>
        <v>5.3498629454273612</v>
      </c>
      <c r="P46" s="9"/>
    </row>
    <row r="47" spans="1:16">
      <c r="A47" s="13"/>
      <c r="B47" s="39">
        <v>359</v>
      </c>
      <c r="C47" s="21" t="s">
        <v>74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28424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28424</v>
      </c>
      <c r="O47" s="47">
        <f t="shared" si="8"/>
        <v>7.0829803139795668</v>
      </c>
      <c r="P47" s="9"/>
    </row>
    <row r="48" spans="1:16" ht="15.75">
      <c r="A48" s="29" t="s">
        <v>2</v>
      </c>
      <c r="B48" s="30"/>
      <c r="C48" s="31"/>
      <c r="D48" s="32">
        <f t="shared" ref="D48:M48" si="11">SUM(D49:D55)</f>
        <v>93502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202079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295581</v>
      </c>
      <c r="O48" s="45">
        <f t="shared" si="8"/>
        <v>73.655868427610272</v>
      </c>
      <c r="P48" s="10"/>
    </row>
    <row r="49" spans="1:119">
      <c r="A49" s="12"/>
      <c r="B49" s="25">
        <v>361.1</v>
      </c>
      <c r="C49" s="20" t="s">
        <v>44</v>
      </c>
      <c r="D49" s="46">
        <v>47107</v>
      </c>
      <c r="E49" s="46">
        <v>0</v>
      </c>
      <c r="F49" s="46">
        <v>0</v>
      </c>
      <c r="G49" s="46">
        <v>0</v>
      </c>
      <c r="H49" s="46">
        <v>0</v>
      </c>
      <c r="I49" s="46">
        <v>16536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63643</v>
      </c>
      <c r="O49" s="47">
        <f t="shared" si="8"/>
        <v>15.859207575380015</v>
      </c>
      <c r="P49" s="9"/>
    </row>
    <row r="50" spans="1:119">
      <c r="A50" s="12"/>
      <c r="B50" s="25">
        <v>361.3</v>
      </c>
      <c r="C50" s="20" t="s">
        <v>45</v>
      </c>
      <c r="D50" s="46">
        <v>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2">SUM(D50:M50)</f>
        <v>2</v>
      </c>
      <c r="O50" s="47">
        <f t="shared" si="8"/>
        <v>4.9838026414154E-4</v>
      </c>
      <c r="P50" s="9"/>
    </row>
    <row r="51" spans="1:119">
      <c r="A51" s="12"/>
      <c r="B51" s="25">
        <v>362</v>
      </c>
      <c r="C51" s="20" t="s">
        <v>47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166513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166513</v>
      </c>
      <c r="O51" s="47">
        <f t="shared" si="8"/>
        <v>41.493396461500126</v>
      </c>
      <c r="P51" s="9"/>
    </row>
    <row r="52" spans="1:119">
      <c r="A52" s="12"/>
      <c r="B52" s="25">
        <v>365</v>
      </c>
      <c r="C52" s="20" t="s">
        <v>118</v>
      </c>
      <c r="D52" s="46">
        <v>1160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1160</v>
      </c>
      <c r="O52" s="47">
        <f t="shared" si="8"/>
        <v>0.28906055320209317</v>
      </c>
      <c r="P52" s="9"/>
    </row>
    <row r="53" spans="1:119">
      <c r="A53" s="12"/>
      <c r="B53" s="25">
        <v>366</v>
      </c>
      <c r="C53" s="20" t="s">
        <v>48</v>
      </c>
      <c r="D53" s="46">
        <v>13682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13682</v>
      </c>
      <c r="O53" s="47">
        <f t="shared" si="8"/>
        <v>3.4094193869922753</v>
      </c>
      <c r="P53" s="9"/>
    </row>
    <row r="54" spans="1:119">
      <c r="A54" s="12"/>
      <c r="B54" s="25">
        <v>369.3</v>
      </c>
      <c r="C54" s="20" t="s">
        <v>78</v>
      </c>
      <c r="D54" s="46">
        <v>4736</v>
      </c>
      <c r="E54" s="46">
        <v>0</v>
      </c>
      <c r="F54" s="46">
        <v>0</v>
      </c>
      <c r="G54" s="46">
        <v>0</v>
      </c>
      <c r="H54" s="46">
        <v>0</v>
      </c>
      <c r="I54" s="46">
        <v>15972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20708</v>
      </c>
      <c r="O54" s="47">
        <f t="shared" si="8"/>
        <v>5.1602292549215054</v>
      </c>
      <c r="P54" s="9"/>
    </row>
    <row r="55" spans="1:119">
      <c r="A55" s="12"/>
      <c r="B55" s="25">
        <v>369.9</v>
      </c>
      <c r="C55" s="20" t="s">
        <v>50</v>
      </c>
      <c r="D55" s="46">
        <v>26815</v>
      </c>
      <c r="E55" s="46">
        <v>0</v>
      </c>
      <c r="F55" s="46">
        <v>0</v>
      </c>
      <c r="G55" s="46">
        <v>0</v>
      </c>
      <c r="H55" s="46">
        <v>0</v>
      </c>
      <c r="I55" s="46">
        <v>3058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29873</v>
      </c>
      <c r="O55" s="47">
        <f t="shared" si="8"/>
        <v>7.4440568153501125</v>
      </c>
      <c r="P55" s="9"/>
    </row>
    <row r="56" spans="1:119" ht="15.75">
      <c r="A56" s="29" t="s">
        <v>30</v>
      </c>
      <c r="B56" s="30"/>
      <c r="C56" s="31"/>
      <c r="D56" s="32">
        <f t="shared" ref="D56:M56" si="13">SUM(D57:D57)</f>
        <v>30000</v>
      </c>
      <c r="E56" s="32">
        <f t="shared" si="13"/>
        <v>0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30000</v>
      </c>
      <c r="O56" s="45">
        <f t="shared" si="8"/>
        <v>7.4757039621230996</v>
      </c>
      <c r="P56" s="9"/>
    </row>
    <row r="57" spans="1:119" ht="15.75" thickBot="1">
      <c r="A57" s="12"/>
      <c r="B57" s="25">
        <v>389.4</v>
      </c>
      <c r="C57" s="20" t="s">
        <v>132</v>
      </c>
      <c r="D57" s="46">
        <v>30000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30000</v>
      </c>
      <c r="O57" s="47">
        <f t="shared" si="8"/>
        <v>7.4757039621230996</v>
      </c>
      <c r="P57" s="9"/>
    </row>
    <row r="58" spans="1:119" ht="16.5" thickBot="1">
      <c r="A58" s="14" t="s">
        <v>40</v>
      </c>
      <c r="B58" s="23"/>
      <c r="C58" s="22"/>
      <c r="D58" s="15">
        <f t="shared" ref="D58:M58" si="14">SUM(D5,D15,D21,D28,D43,D48,D56)</f>
        <v>3612655</v>
      </c>
      <c r="E58" s="15">
        <f t="shared" si="14"/>
        <v>277736</v>
      </c>
      <c r="F58" s="15">
        <f t="shared" si="14"/>
        <v>0</v>
      </c>
      <c r="G58" s="15">
        <f t="shared" si="14"/>
        <v>0</v>
      </c>
      <c r="H58" s="15">
        <f t="shared" si="14"/>
        <v>0</v>
      </c>
      <c r="I58" s="15">
        <f t="shared" si="14"/>
        <v>2418542</v>
      </c>
      <c r="J58" s="15">
        <f t="shared" si="14"/>
        <v>0</v>
      </c>
      <c r="K58" s="15">
        <f t="shared" si="14"/>
        <v>0</v>
      </c>
      <c r="L58" s="15">
        <f t="shared" si="14"/>
        <v>0</v>
      </c>
      <c r="M58" s="15">
        <f t="shared" si="14"/>
        <v>0</v>
      </c>
      <c r="N58" s="15">
        <f>SUM(D58:M58)</f>
        <v>6308933</v>
      </c>
      <c r="O58" s="38">
        <f t="shared" si="8"/>
        <v>1572.1238474956392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144</v>
      </c>
      <c r="M60" s="48"/>
      <c r="N60" s="48"/>
      <c r="O60" s="43">
        <v>4013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1957923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1957923</v>
      </c>
      <c r="O5" s="33">
        <f t="shared" ref="O5:O36" si="1">(N5/O$60)</f>
        <v>493.05540166204986</v>
      </c>
      <c r="P5" s="6"/>
    </row>
    <row r="6" spans="1:133">
      <c r="A6" s="12"/>
      <c r="B6" s="25">
        <v>311</v>
      </c>
      <c r="C6" s="20" t="s">
        <v>1</v>
      </c>
      <c r="D6" s="46">
        <v>1150825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1150825</v>
      </c>
      <c r="O6" s="47">
        <f t="shared" si="1"/>
        <v>289.80735331150845</v>
      </c>
      <c r="P6" s="9"/>
    </row>
    <row r="7" spans="1:133">
      <c r="A7" s="12"/>
      <c r="B7" s="25">
        <v>312.10000000000002</v>
      </c>
      <c r="C7" s="20" t="s">
        <v>128</v>
      </c>
      <c r="D7" s="46">
        <v>175775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175775</v>
      </c>
      <c r="O7" s="47">
        <f t="shared" si="1"/>
        <v>44.264668849156386</v>
      </c>
      <c r="P7" s="9"/>
    </row>
    <row r="8" spans="1:133">
      <c r="A8" s="12"/>
      <c r="B8" s="25">
        <v>314.10000000000002</v>
      </c>
      <c r="C8" s="20" t="s">
        <v>63</v>
      </c>
      <c r="D8" s="46">
        <v>226742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226742</v>
      </c>
      <c r="O8" s="47">
        <f t="shared" si="1"/>
        <v>57.099471165953162</v>
      </c>
      <c r="P8" s="9"/>
    </row>
    <row r="9" spans="1:133">
      <c r="A9" s="12"/>
      <c r="B9" s="25">
        <v>314.3</v>
      </c>
      <c r="C9" s="20" t="s">
        <v>9</v>
      </c>
      <c r="D9" s="46">
        <v>78068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78068</v>
      </c>
      <c r="O9" s="47">
        <f t="shared" si="1"/>
        <v>19.659531604129942</v>
      </c>
      <c r="P9" s="9"/>
    </row>
    <row r="10" spans="1:133">
      <c r="A10" s="12"/>
      <c r="B10" s="25">
        <v>314.39999999999998</v>
      </c>
      <c r="C10" s="20" t="s">
        <v>11</v>
      </c>
      <c r="D10" s="46">
        <v>35835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35835</v>
      </c>
      <c r="O10" s="47">
        <f t="shared" si="1"/>
        <v>9.0241752707126661</v>
      </c>
      <c r="P10" s="9"/>
    </row>
    <row r="11" spans="1:133">
      <c r="A11" s="12"/>
      <c r="B11" s="25">
        <v>314.8</v>
      </c>
      <c r="C11" s="20" t="s">
        <v>94</v>
      </c>
      <c r="D11" s="46">
        <v>1241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1241</v>
      </c>
      <c r="O11" s="47">
        <f t="shared" si="1"/>
        <v>0.31251573910853692</v>
      </c>
      <c r="P11" s="9"/>
    </row>
    <row r="12" spans="1:133">
      <c r="A12" s="12"/>
      <c r="B12" s="25">
        <v>315</v>
      </c>
      <c r="C12" s="20" t="s">
        <v>129</v>
      </c>
      <c r="D12" s="46">
        <v>167781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167781</v>
      </c>
      <c r="O12" s="47">
        <f t="shared" si="1"/>
        <v>42.251573910853686</v>
      </c>
      <c r="P12" s="9"/>
    </row>
    <row r="13" spans="1:133">
      <c r="A13" s="12"/>
      <c r="B13" s="25">
        <v>316</v>
      </c>
      <c r="C13" s="20" t="s">
        <v>95</v>
      </c>
      <c r="D13" s="46">
        <v>121656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121656</v>
      </c>
      <c r="O13" s="47">
        <f t="shared" si="1"/>
        <v>30.636111810627046</v>
      </c>
      <c r="P13" s="9"/>
    </row>
    <row r="14" spans="1:133" ht="15.75">
      <c r="A14" s="29" t="s">
        <v>12</v>
      </c>
      <c r="B14" s="30"/>
      <c r="C14" s="31"/>
      <c r="D14" s="32">
        <f t="shared" ref="D14:M14" si="3">SUM(D15:D22)</f>
        <v>239476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239476</v>
      </c>
      <c r="O14" s="45">
        <f t="shared" si="1"/>
        <v>60.306220095693782</v>
      </c>
      <c r="P14" s="10"/>
    </row>
    <row r="15" spans="1:133">
      <c r="A15" s="12"/>
      <c r="B15" s="25">
        <v>322</v>
      </c>
      <c r="C15" s="20" t="s">
        <v>65</v>
      </c>
      <c r="D15" s="46">
        <v>13105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13105</v>
      </c>
      <c r="O15" s="47">
        <f t="shared" si="1"/>
        <v>3.3001762780156132</v>
      </c>
      <c r="P15" s="9"/>
    </row>
    <row r="16" spans="1:133">
      <c r="A16" s="12"/>
      <c r="B16" s="25">
        <v>323.10000000000002</v>
      </c>
      <c r="C16" s="20" t="s">
        <v>13</v>
      </c>
      <c r="D16" s="46">
        <v>186927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186927</v>
      </c>
      <c r="O16" s="47">
        <f t="shared" si="1"/>
        <v>47.073029463611178</v>
      </c>
      <c r="P16" s="9"/>
    </row>
    <row r="17" spans="1:16">
      <c r="A17" s="12"/>
      <c r="B17" s="25">
        <v>323.39999999999998</v>
      </c>
      <c r="C17" s="20" t="s">
        <v>14</v>
      </c>
      <c r="D17" s="46">
        <v>30554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30554</v>
      </c>
      <c r="O17" s="47">
        <f t="shared" si="1"/>
        <v>7.6942835557794007</v>
      </c>
      <c r="P17" s="9"/>
    </row>
    <row r="18" spans="1:16">
      <c r="A18" s="12"/>
      <c r="B18" s="25">
        <v>324.12</v>
      </c>
      <c r="C18" s="20" t="s">
        <v>122</v>
      </c>
      <c r="D18" s="46">
        <v>660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660</v>
      </c>
      <c r="O18" s="47">
        <f t="shared" si="1"/>
        <v>0.16620498614958448</v>
      </c>
      <c r="P18" s="9"/>
    </row>
    <row r="19" spans="1:16">
      <c r="A19" s="12"/>
      <c r="B19" s="25">
        <v>324.32</v>
      </c>
      <c r="C19" s="20" t="s">
        <v>135</v>
      </c>
      <c r="D19" s="46">
        <v>1500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1500</v>
      </c>
      <c r="O19" s="47">
        <f t="shared" si="1"/>
        <v>0.37773860488541927</v>
      </c>
      <c r="P19" s="9"/>
    </row>
    <row r="20" spans="1:16">
      <c r="A20" s="12"/>
      <c r="B20" s="25">
        <v>324.62</v>
      </c>
      <c r="C20" s="20" t="s">
        <v>136</v>
      </c>
      <c r="D20" s="46">
        <v>150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</v>
      </c>
      <c r="O20" s="47">
        <f t="shared" si="1"/>
        <v>3.7773860488541929E-2</v>
      </c>
      <c r="P20" s="9"/>
    </row>
    <row r="21" spans="1:16">
      <c r="A21" s="12"/>
      <c r="B21" s="25">
        <v>324.72000000000003</v>
      </c>
      <c r="C21" s="20" t="s">
        <v>137</v>
      </c>
      <c r="D21" s="46">
        <v>300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300</v>
      </c>
      <c r="O21" s="47">
        <f t="shared" si="1"/>
        <v>7.5547720977083857E-2</v>
      </c>
      <c r="P21" s="9"/>
    </row>
    <row r="22" spans="1:16">
      <c r="A22" s="12"/>
      <c r="B22" s="25">
        <v>329</v>
      </c>
      <c r="C22" s="20" t="s">
        <v>15</v>
      </c>
      <c r="D22" s="46">
        <v>6280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5">SUM(D22:M22)</f>
        <v>6280</v>
      </c>
      <c r="O22" s="47">
        <f t="shared" si="1"/>
        <v>1.5814656257869555</v>
      </c>
      <c r="P22" s="9"/>
    </row>
    <row r="23" spans="1:16" ht="15.75">
      <c r="A23" s="29" t="s">
        <v>16</v>
      </c>
      <c r="B23" s="30"/>
      <c r="C23" s="31"/>
      <c r="D23" s="32">
        <f t="shared" ref="D23:M23" si="6">SUM(D24:D30)</f>
        <v>644564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644564</v>
      </c>
      <c r="O23" s="45">
        <f t="shared" si="1"/>
        <v>162.31780407957694</v>
      </c>
      <c r="P23" s="10"/>
    </row>
    <row r="24" spans="1:16">
      <c r="A24" s="12"/>
      <c r="B24" s="25">
        <v>331.2</v>
      </c>
      <c r="C24" s="20" t="s">
        <v>67</v>
      </c>
      <c r="D24" s="46">
        <v>24981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24981</v>
      </c>
      <c r="O24" s="47">
        <f t="shared" si="1"/>
        <v>6.2908587257617725</v>
      </c>
      <c r="P24" s="9"/>
    </row>
    <row r="25" spans="1:16">
      <c r="A25" s="12"/>
      <c r="B25" s="25">
        <v>335.12</v>
      </c>
      <c r="C25" s="20" t="s">
        <v>96</v>
      </c>
      <c r="D25" s="46">
        <v>146229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146229</v>
      </c>
      <c r="O25" s="47">
        <f t="shared" si="1"/>
        <v>36.824225635859982</v>
      </c>
      <c r="P25" s="9"/>
    </row>
    <row r="26" spans="1:16">
      <c r="A26" s="12"/>
      <c r="B26" s="25">
        <v>335.15</v>
      </c>
      <c r="C26" s="20" t="s">
        <v>97</v>
      </c>
      <c r="D26" s="46">
        <v>3398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3398</v>
      </c>
      <c r="O26" s="47">
        <f t="shared" si="1"/>
        <v>0.85570385293376983</v>
      </c>
      <c r="P26" s="9"/>
    </row>
    <row r="27" spans="1:16">
      <c r="A27" s="12"/>
      <c r="B27" s="25">
        <v>335.18</v>
      </c>
      <c r="C27" s="20" t="s">
        <v>98</v>
      </c>
      <c r="D27" s="46">
        <v>388115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388115</v>
      </c>
      <c r="O27" s="47">
        <f t="shared" si="1"/>
        <v>97.737345756736332</v>
      </c>
      <c r="P27" s="9"/>
    </row>
    <row r="28" spans="1:16">
      <c r="A28" s="12"/>
      <c r="B28" s="25">
        <v>337.9</v>
      </c>
      <c r="C28" s="20" t="s">
        <v>115</v>
      </c>
      <c r="D28" s="46">
        <v>23000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23000</v>
      </c>
      <c r="O28" s="47">
        <f t="shared" si="1"/>
        <v>5.7919919415764287</v>
      </c>
      <c r="P28" s="9"/>
    </row>
    <row r="29" spans="1:16">
      <c r="A29" s="12"/>
      <c r="B29" s="25">
        <v>338</v>
      </c>
      <c r="C29" s="20" t="s">
        <v>23</v>
      </c>
      <c r="D29" s="46">
        <v>53610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53610</v>
      </c>
      <c r="O29" s="47">
        <f t="shared" si="1"/>
        <v>13.500377738604886</v>
      </c>
      <c r="P29" s="9"/>
    </row>
    <row r="30" spans="1:16">
      <c r="A30" s="12"/>
      <c r="B30" s="25">
        <v>339</v>
      </c>
      <c r="C30" s="20" t="s">
        <v>138</v>
      </c>
      <c r="D30" s="46">
        <v>5231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5231</v>
      </c>
      <c r="O30" s="47">
        <f t="shared" si="1"/>
        <v>1.3173004281037521</v>
      </c>
      <c r="P30" s="9"/>
    </row>
    <row r="31" spans="1:16" ht="15.75">
      <c r="A31" s="29" t="s">
        <v>28</v>
      </c>
      <c r="B31" s="30"/>
      <c r="C31" s="31"/>
      <c r="D31" s="32">
        <f t="shared" ref="D31:M31" si="7">SUM(D32:D42)</f>
        <v>259479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2056990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2316469</v>
      </c>
      <c r="O31" s="45">
        <f t="shared" si="1"/>
        <v>583.34651221354818</v>
      </c>
      <c r="P31" s="10"/>
    </row>
    <row r="32" spans="1:16">
      <c r="A32" s="12"/>
      <c r="B32" s="25">
        <v>341.3</v>
      </c>
      <c r="C32" s="20" t="s">
        <v>99</v>
      </c>
      <c r="D32" s="46">
        <v>225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8">SUM(D32:M32)</f>
        <v>225</v>
      </c>
      <c r="O32" s="47">
        <f t="shared" si="1"/>
        <v>5.6660790732812896E-2</v>
      </c>
      <c r="P32" s="9"/>
    </row>
    <row r="33" spans="1:16">
      <c r="A33" s="12"/>
      <c r="B33" s="25">
        <v>341.9</v>
      </c>
      <c r="C33" s="20" t="s">
        <v>100</v>
      </c>
      <c r="D33" s="46">
        <v>12306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12306</v>
      </c>
      <c r="O33" s="47">
        <f t="shared" si="1"/>
        <v>3.09896751447998</v>
      </c>
      <c r="P33" s="9"/>
    </row>
    <row r="34" spans="1:16">
      <c r="A34" s="12"/>
      <c r="B34" s="25">
        <v>342.5</v>
      </c>
      <c r="C34" s="20" t="s">
        <v>33</v>
      </c>
      <c r="D34" s="46">
        <v>1085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1085</v>
      </c>
      <c r="O34" s="47">
        <f t="shared" si="1"/>
        <v>0.27323092420045331</v>
      </c>
      <c r="P34" s="9"/>
    </row>
    <row r="35" spans="1:16">
      <c r="A35" s="12"/>
      <c r="B35" s="25">
        <v>343.3</v>
      </c>
      <c r="C35" s="20" t="s">
        <v>35</v>
      </c>
      <c r="D35" s="46">
        <v>3778</v>
      </c>
      <c r="E35" s="46">
        <v>0</v>
      </c>
      <c r="F35" s="46">
        <v>0</v>
      </c>
      <c r="G35" s="46">
        <v>0</v>
      </c>
      <c r="H35" s="46">
        <v>0</v>
      </c>
      <c r="I35" s="46">
        <v>887901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891679</v>
      </c>
      <c r="O35" s="47">
        <f t="shared" si="1"/>
        <v>224.54772097708386</v>
      </c>
      <c r="P35" s="9"/>
    </row>
    <row r="36" spans="1:16">
      <c r="A36" s="12"/>
      <c r="B36" s="25">
        <v>343.5</v>
      </c>
      <c r="C36" s="20" t="s">
        <v>36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1168089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1168089</v>
      </c>
      <c r="O36" s="47">
        <f t="shared" si="1"/>
        <v>294.15487282800302</v>
      </c>
      <c r="P36" s="9"/>
    </row>
    <row r="37" spans="1:16">
      <c r="A37" s="12"/>
      <c r="B37" s="25">
        <v>343.6</v>
      </c>
      <c r="C37" s="20" t="s">
        <v>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1000</v>
      </c>
      <c r="O37" s="47">
        <f t="shared" ref="O37:O58" si="9">(N37/O$60)</f>
        <v>0.25182573659027951</v>
      </c>
      <c r="P37" s="9"/>
    </row>
    <row r="38" spans="1:16">
      <c r="A38" s="12"/>
      <c r="B38" s="25">
        <v>343.8</v>
      </c>
      <c r="C38" s="20" t="s">
        <v>38</v>
      </c>
      <c r="D38" s="46">
        <v>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450</v>
      </c>
      <c r="O38" s="47">
        <f t="shared" si="9"/>
        <v>0.11332158146562579</v>
      </c>
      <c r="P38" s="9"/>
    </row>
    <row r="39" spans="1:16">
      <c r="A39" s="12"/>
      <c r="B39" s="25">
        <v>343.9</v>
      </c>
      <c r="C39" s="20" t="s">
        <v>116</v>
      </c>
      <c r="D39" s="46">
        <v>171057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171057</v>
      </c>
      <c r="O39" s="47">
        <f t="shared" si="9"/>
        <v>43.076555023923447</v>
      </c>
      <c r="P39" s="9"/>
    </row>
    <row r="40" spans="1:16">
      <c r="A40" s="12"/>
      <c r="B40" s="25">
        <v>344.2</v>
      </c>
      <c r="C40" s="20" t="s">
        <v>123</v>
      </c>
      <c r="D40" s="46">
        <v>1368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1368</v>
      </c>
      <c r="O40" s="47">
        <f t="shared" si="9"/>
        <v>0.34449760765550241</v>
      </c>
      <c r="P40" s="9"/>
    </row>
    <row r="41" spans="1:16">
      <c r="A41" s="12"/>
      <c r="B41" s="25">
        <v>344.9</v>
      </c>
      <c r="C41" s="20" t="s">
        <v>101</v>
      </c>
      <c r="D41" s="46">
        <v>67770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67770</v>
      </c>
      <c r="O41" s="47">
        <f t="shared" si="9"/>
        <v>17.066230168723244</v>
      </c>
      <c r="P41" s="9"/>
    </row>
    <row r="42" spans="1:16">
      <c r="A42" s="12"/>
      <c r="B42" s="25">
        <v>349</v>
      </c>
      <c r="C42" s="20" t="s">
        <v>91</v>
      </c>
      <c r="D42" s="46">
        <v>1440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1440</v>
      </c>
      <c r="O42" s="47">
        <f t="shared" si="9"/>
        <v>0.3626290606900025</v>
      </c>
      <c r="P42" s="9"/>
    </row>
    <row r="43" spans="1:16" ht="15.75">
      <c r="A43" s="29" t="s">
        <v>29</v>
      </c>
      <c r="B43" s="30"/>
      <c r="C43" s="31"/>
      <c r="D43" s="32">
        <f t="shared" ref="D43:M43" si="10">SUM(D44:D47)</f>
        <v>20428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400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9" si="11">SUM(D43:M43)</f>
        <v>20828</v>
      </c>
      <c r="O43" s="45">
        <f t="shared" si="9"/>
        <v>5.2450264417023416</v>
      </c>
      <c r="P43" s="10"/>
    </row>
    <row r="44" spans="1:16">
      <c r="A44" s="13"/>
      <c r="B44" s="39">
        <v>351.1</v>
      </c>
      <c r="C44" s="21" t="s">
        <v>73</v>
      </c>
      <c r="D44" s="46">
        <v>6196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6196</v>
      </c>
      <c r="O44" s="47">
        <f t="shared" si="9"/>
        <v>1.560312263913372</v>
      </c>
      <c r="P44" s="9"/>
    </row>
    <row r="45" spans="1:16">
      <c r="A45" s="13"/>
      <c r="B45" s="39">
        <v>352</v>
      </c>
      <c r="C45" s="21" t="s">
        <v>43</v>
      </c>
      <c r="D45" s="46">
        <v>3038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3038</v>
      </c>
      <c r="O45" s="47">
        <f t="shared" si="9"/>
        <v>0.76504658776126921</v>
      </c>
      <c r="P45" s="9"/>
    </row>
    <row r="46" spans="1:16">
      <c r="A46" s="13"/>
      <c r="B46" s="39">
        <v>354</v>
      </c>
      <c r="C46" s="21" t="s">
        <v>88</v>
      </c>
      <c r="D46" s="46">
        <v>11194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11194</v>
      </c>
      <c r="O46" s="47">
        <f t="shared" si="9"/>
        <v>2.818937295391589</v>
      </c>
      <c r="P46" s="9"/>
    </row>
    <row r="47" spans="1:16">
      <c r="A47" s="13"/>
      <c r="B47" s="39">
        <v>359</v>
      </c>
      <c r="C47" s="21" t="s">
        <v>74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400</v>
      </c>
      <c r="O47" s="47">
        <f t="shared" si="9"/>
        <v>0.10073029463611181</v>
      </c>
      <c r="P47" s="9"/>
    </row>
    <row r="48" spans="1:16" ht="15.75">
      <c r="A48" s="29" t="s">
        <v>2</v>
      </c>
      <c r="B48" s="30"/>
      <c r="C48" s="31"/>
      <c r="D48" s="32">
        <f t="shared" ref="D48:M48" si="12">SUM(D49:D55)</f>
        <v>62715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184986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247701</v>
      </c>
      <c r="O48" s="45">
        <f t="shared" si="9"/>
        <v>62.377486779148832</v>
      </c>
      <c r="P48" s="10"/>
    </row>
    <row r="49" spans="1:119">
      <c r="A49" s="12"/>
      <c r="B49" s="25">
        <v>361.1</v>
      </c>
      <c r="C49" s="20" t="s">
        <v>44</v>
      </c>
      <c r="D49" s="46">
        <v>31636</v>
      </c>
      <c r="E49" s="46">
        <v>0</v>
      </c>
      <c r="F49" s="46">
        <v>0</v>
      </c>
      <c r="G49" s="46">
        <v>0</v>
      </c>
      <c r="H49" s="46">
        <v>0</v>
      </c>
      <c r="I49" s="46">
        <v>5511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37147</v>
      </c>
      <c r="O49" s="47">
        <f t="shared" si="9"/>
        <v>9.3545706371191137</v>
      </c>
      <c r="P49" s="9"/>
    </row>
    <row r="50" spans="1:119">
      <c r="A50" s="12"/>
      <c r="B50" s="25">
        <v>362</v>
      </c>
      <c r="C50" s="20" t="s">
        <v>47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161837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3">SUM(D50:M50)</f>
        <v>161837</v>
      </c>
      <c r="O50" s="47">
        <f t="shared" si="9"/>
        <v>40.754721732561066</v>
      </c>
      <c r="P50" s="9"/>
    </row>
    <row r="51" spans="1:119">
      <c r="A51" s="12"/>
      <c r="B51" s="25">
        <v>364</v>
      </c>
      <c r="C51" s="20" t="s">
        <v>102</v>
      </c>
      <c r="D51" s="46">
        <v>2308</v>
      </c>
      <c r="E51" s="46">
        <v>0</v>
      </c>
      <c r="F51" s="46">
        <v>0</v>
      </c>
      <c r="G51" s="46">
        <v>0</v>
      </c>
      <c r="H51" s="46">
        <v>0</v>
      </c>
      <c r="I51" s="46">
        <v>4270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6578</v>
      </c>
      <c r="O51" s="47">
        <f t="shared" si="9"/>
        <v>1.6565096952908587</v>
      </c>
      <c r="P51" s="9"/>
    </row>
    <row r="52" spans="1:119">
      <c r="A52" s="12"/>
      <c r="B52" s="25">
        <v>365</v>
      </c>
      <c r="C52" s="20" t="s">
        <v>118</v>
      </c>
      <c r="D52" s="46">
        <v>1116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1116</v>
      </c>
      <c r="O52" s="47">
        <f t="shared" si="9"/>
        <v>0.28103752203475196</v>
      </c>
      <c r="P52" s="9"/>
    </row>
    <row r="53" spans="1:119">
      <c r="A53" s="12"/>
      <c r="B53" s="25">
        <v>366</v>
      </c>
      <c r="C53" s="20" t="s">
        <v>48</v>
      </c>
      <c r="D53" s="46">
        <v>11580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11580</v>
      </c>
      <c r="O53" s="47">
        <f t="shared" si="9"/>
        <v>2.916142029715437</v>
      </c>
      <c r="P53" s="9"/>
    </row>
    <row r="54" spans="1:119">
      <c r="A54" s="12"/>
      <c r="B54" s="25">
        <v>369.3</v>
      </c>
      <c r="C54" s="20" t="s">
        <v>78</v>
      </c>
      <c r="D54" s="46">
        <v>7997</v>
      </c>
      <c r="E54" s="46">
        <v>0</v>
      </c>
      <c r="F54" s="46">
        <v>0</v>
      </c>
      <c r="G54" s="46">
        <v>0</v>
      </c>
      <c r="H54" s="46">
        <v>0</v>
      </c>
      <c r="I54" s="46">
        <v>12064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20061</v>
      </c>
      <c r="O54" s="47">
        <f t="shared" si="9"/>
        <v>5.0518761017375979</v>
      </c>
      <c r="P54" s="9"/>
    </row>
    <row r="55" spans="1:119">
      <c r="A55" s="12"/>
      <c r="B55" s="25">
        <v>369.9</v>
      </c>
      <c r="C55" s="20" t="s">
        <v>50</v>
      </c>
      <c r="D55" s="46">
        <v>8078</v>
      </c>
      <c r="E55" s="46">
        <v>0</v>
      </c>
      <c r="F55" s="46">
        <v>0</v>
      </c>
      <c r="G55" s="46">
        <v>0</v>
      </c>
      <c r="H55" s="46">
        <v>0</v>
      </c>
      <c r="I55" s="46">
        <v>1304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9382</v>
      </c>
      <c r="O55" s="47">
        <f t="shared" si="9"/>
        <v>2.3626290606900024</v>
      </c>
      <c r="P55" s="9"/>
    </row>
    <row r="56" spans="1:119" ht="15.75">
      <c r="A56" s="29" t="s">
        <v>30</v>
      </c>
      <c r="B56" s="30"/>
      <c r="C56" s="31"/>
      <c r="D56" s="32">
        <f t="shared" ref="D56:M56" si="14">SUM(D57:D57)</f>
        <v>0</v>
      </c>
      <c r="E56" s="32">
        <f t="shared" si="14"/>
        <v>0</v>
      </c>
      <c r="F56" s="32">
        <f t="shared" si="14"/>
        <v>0</v>
      </c>
      <c r="G56" s="32">
        <f t="shared" si="14"/>
        <v>0</v>
      </c>
      <c r="H56" s="32">
        <f t="shared" si="14"/>
        <v>0</v>
      </c>
      <c r="I56" s="32">
        <f t="shared" si="14"/>
        <v>90650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90650</v>
      </c>
      <c r="O56" s="45">
        <f t="shared" si="9"/>
        <v>22.828003021908838</v>
      </c>
      <c r="P56" s="9"/>
    </row>
    <row r="57" spans="1:119" ht="15.75" thickBot="1">
      <c r="A57" s="12"/>
      <c r="B57" s="25">
        <v>389.2</v>
      </c>
      <c r="C57" s="20" t="s">
        <v>103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90650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90650</v>
      </c>
      <c r="O57" s="47">
        <f t="shared" si="9"/>
        <v>22.828003021908838</v>
      </c>
      <c r="P57" s="9"/>
    </row>
    <row r="58" spans="1:119" ht="16.5" thickBot="1">
      <c r="A58" s="14" t="s">
        <v>40</v>
      </c>
      <c r="B58" s="23"/>
      <c r="C58" s="22"/>
      <c r="D58" s="15">
        <f t="shared" ref="D58:M58" si="15">SUM(D5,D14,D23,D31,D43,D48,D56)</f>
        <v>3184585</v>
      </c>
      <c r="E58" s="15">
        <f t="shared" si="15"/>
        <v>0</v>
      </c>
      <c r="F58" s="15">
        <f t="shared" si="15"/>
        <v>0</v>
      </c>
      <c r="G58" s="15">
        <f t="shared" si="15"/>
        <v>0</v>
      </c>
      <c r="H58" s="15">
        <f t="shared" si="15"/>
        <v>0</v>
      </c>
      <c r="I58" s="15">
        <f t="shared" si="15"/>
        <v>2333026</v>
      </c>
      <c r="J58" s="15">
        <f t="shared" si="15"/>
        <v>0</v>
      </c>
      <c r="K58" s="15">
        <f t="shared" si="15"/>
        <v>0</v>
      </c>
      <c r="L58" s="15">
        <f t="shared" si="15"/>
        <v>0</v>
      </c>
      <c r="M58" s="15">
        <f t="shared" si="15"/>
        <v>0</v>
      </c>
      <c r="N58" s="15">
        <f>SUM(D58:M58)</f>
        <v>5517611</v>
      </c>
      <c r="O58" s="38">
        <f t="shared" si="9"/>
        <v>1389.4764542936289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139</v>
      </c>
      <c r="M60" s="48"/>
      <c r="N60" s="48"/>
      <c r="O60" s="43">
        <v>3971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1813011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1813011</v>
      </c>
      <c r="O5" s="33">
        <f t="shared" ref="O5:O36" si="1">(N5/O$58)</f>
        <v>456.33299773470929</v>
      </c>
      <c r="P5" s="6"/>
    </row>
    <row r="6" spans="1:133">
      <c r="A6" s="12"/>
      <c r="B6" s="25">
        <v>311</v>
      </c>
      <c r="C6" s="20" t="s">
        <v>1</v>
      </c>
      <c r="D6" s="46">
        <v>1026840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1026840</v>
      </c>
      <c r="O6" s="47">
        <f t="shared" si="1"/>
        <v>258.4545683362698</v>
      </c>
      <c r="P6" s="9"/>
    </row>
    <row r="7" spans="1:133">
      <c r="A7" s="12"/>
      <c r="B7" s="25">
        <v>312.10000000000002</v>
      </c>
      <c r="C7" s="20" t="s">
        <v>128</v>
      </c>
      <c r="D7" s="46">
        <v>152099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152099</v>
      </c>
      <c r="O7" s="47">
        <f t="shared" si="1"/>
        <v>38.283161339038507</v>
      </c>
      <c r="P7" s="9"/>
    </row>
    <row r="8" spans="1:133">
      <c r="A8" s="12"/>
      <c r="B8" s="25">
        <v>314.10000000000002</v>
      </c>
      <c r="C8" s="20" t="s">
        <v>63</v>
      </c>
      <c r="D8" s="46">
        <v>223421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223421</v>
      </c>
      <c r="O8" s="47">
        <f t="shared" si="1"/>
        <v>56.234835137175935</v>
      </c>
      <c r="P8" s="9"/>
    </row>
    <row r="9" spans="1:133">
      <c r="A9" s="12"/>
      <c r="B9" s="25">
        <v>314.3</v>
      </c>
      <c r="C9" s="20" t="s">
        <v>9</v>
      </c>
      <c r="D9" s="46">
        <v>77754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77754</v>
      </c>
      <c r="O9" s="47">
        <f t="shared" si="1"/>
        <v>19.570601560533603</v>
      </c>
      <c r="P9" s="9"/>
    </row>
    <row r="10" spans="1:133">
      <c r="A10" s="12"/>
      <c r="B10" s="25">
        <v>314.39999999999998</v>
      </c>
      <c r="C10" s="20" t="s">
        <v>11</v>
      </c>
      <c r="D10" s="46">
        <v>45334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45334</v>
      </c>
      <c r="O10" s="47">
        <f t="shared" si="1"/>
        <v>11.41052101686383</v>
      </c>
      <c r="P10" s="9"/>
    </row>
    <row r="11" spans="1:133">
      <c r="A11" s="12"/>
      <c r="B11" s="25">
        <v>314.8</v>
      </c>
      <c r="C11" s="20" t="s">
        <v>94</v>
      </c>
      <c r="D11" s="46">
        <v>616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616</v>
      </c>
      <c r="O11" s="47">
        <f t="shared" si="1"/>
        <v>0.15504656430908634</v>
      </c>
      <c r="P11" s="9"/>
    </row>
    <row r="12" spans="1:133">
      <c r="A12" s="12"/>
      <c r="B12" s="25">
        <v>315</v>
      </c>
      <c r="C12" s="20" t="s">
        <v>129</v>
      </c>
      <c r="D12" s="46">
        <v>163910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163910</v>
      </c>
      <c r="O12" s="47">
        <f t="shared" si="1"/>
        <v>41.255977850490815</v>
      </c>
      <c r="P12" s="9"/>
    </row>
    <row r="13" spans="1:133">
      <c r="A13" s="12"/>
      <c r="B13" s="25">
        <v>316</v>
      </c>
      <c r="C13" s="20" t="s">
        <v>95</v>
      </c>
      <c r="D13" s="46">
        <v>123037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123037</v>
      </c>
      <c r="O13" s="47">
        <f t="shared" si="1"/>
        <v>30.968285930027687</v>
      </c>
      <c r="P13" s="9"/>
    </row>
    <row r="14" spans="1:133" ht="15.75">
      <c r="A14" s="29" t="s">
        <v>12</v>
      </c>
      <c r="B14" s="30"/>
      <c r="C14" s="31"/>
      <c r="D14" s="32">
        <f t="shared" ref="D14:M14" si="3">SUM(D15:D19)</f>
        <v>227795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227795</v>
      </c>
      <c r="O14" s="45">
        <f t="shared" si="1"/>
        <v>57.335766423357661</v>
      </c>
      <c r="P14" s="10"/>
    </row>
    <row r="15" spans="1:133">
      <c r="A15" s="12"/>
      <c r="B15" s="25">
        <v>322</v>
      </c>
      <c r="C15" s="20" t="s">
        <v>65</v>
      </c>
      <c r="D15" s="46">
        <v>11628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11628</v>
      </c>
      <c r="O15" s="47">
        <f t="shared" si="1"/>
        <v>2.9267556003020387</v>
      </c>
      <c r="P15" s="9"/>
    </row>
    <row r="16" spans="1:133">
      <c r="A16" s="12"/>
      <c r="B16" s="25">
        <v>323.10000000000002</v>
      </c>
      <c r="C16" s="20" t="s">
        <v>13</v>
      </c>
      <c r="D16" s="46">
        <v>182972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182972</v>
      </c>
      <c r="O16" s="47">
        <f t="shared" si="1"/>
        <v>46.053863579159326</v>
      </c>
      <c r="P16" s="9"/>
    </row>
    <row r="17" spans="1:16">
      <c r="A17" s="12"/>
      <c r="B17" s="25">
        <v>323.39999999999998</v>
      </c>
      <c r="C17" s="20" t="s">
        <v>14</v>
      </c>
      <c r="D17" s="46">
        <v>23195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23195</v>
      </c>
      <c r="O17" s="47">
        <f t="shared" si="1"/>
        <v>5.8381575635539891</v>
      </c>
      <c r="P17" s="9"/>
    </row>
    <row r="18" spans="1:16">
      <c r="A18" s="12"/>
      <c r="B18" s="25">
        <v>324.12</v>
      </c>
      <c r="C18" s="20" t="s">
        <v>122</v>
      </c>
      <c r="D18" s="46">
        <v>3300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3300</v>
      </c>
      <c r="O18" s="47">
        <f t="shared" si="1"/>
        <v>0.83060659451296248</v>
      </c>
      <c r="P18" s="9"/>
    </row>
    <row r="19" spans="1:16">
      <c r="A19" s="12"/>
      <c r="B19" s="25">
        <v>329</v>
      </c>
      <c r="C19" s="20" t="s">
        <v>15</v>
      </c>
      <c r="D19" s="46">
        <v>6700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6700</v>
      </c>
      <c r="O19" s="47">
        <f t="shared" si="1"/>
        <v>1.686383085829348</v>
      </c>
      <c r="P19" s="9"/>
    </row>
    <row r="20" spans="1:16" ht="15.75">
      <c r="A20" s="29" t="s">
        <v>16</v>
      </c>
      <c r="B20" s="30"/>
      <c r="C20" s="31"/>
      <c r="D20" s="32">
        <f t="shared" ref="D20:M20" si="5">SUM(D21:D25)</f>
        <v>828903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828903</v>
      </c>
      <c r="O20" s="45">
        <f t="shared" si="1"/>
        <v>208.63402970047824</v>
      </c>
      <c r="P20" s="10"/>
    </row>
    <row r="21" spans="1:16">
      <c r="A21" s="12"/>
      <c r="B21" s="25">
        <v>331.1</v>
      </c>
      <c r="C21" s="20" t="s">
        <v>66</v>
      </c>
      <c r="D21" s="46">
        <v>265058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265058</v>
      </c>
      <c r="O21" s="47">
        <f t="shared" si="1"/>
        <v>66.714825069217213</v>
      </c>
      <c r="P21" s="9"/>
    </row>
    <row r="22" spans="1:16">
      <c r="A22" s="12"/>
      <c r="B22" s="25">
        <v>335.12</v>
      </c>
      <c r="C22" s="20" t="s">
        <v>96</v>
      </c>
      <c r="D22" s="46">
        <v>139150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139150</v>
      </c>
      <c r="O22" s="47">
        <f t="shared" si="1"/>
        <v>35.023911401963254</v>
      </c>
      <c r="P22" s="9"/>
    </row>
    <row r="23" spans="1:16">
      <c r="A23" s="12"/>
      <c r="B23" s="25">
        <v>335.15</v>
      </c>
      <c r="C23" s="20" t="s">
        <v>97</v>
      </c>
      <c r="D23" s="46">
        <v>1603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1603</v>
      </c>
      <c r="O23" s="47">
        <f t="shared" si="1"/>
        <v>0.4034734457588724</v>
      </c>
      <c r="P23" s="9"/>
    </row>
    <row r="24" spans="1:16">
      <c r="A24" s="12"/>
      <c r="B24" s="25">
        <v>335.18</v>
      </c>
      <c r="C24" s="20" t="s">
        <v>98</v>
      </c>
      <c r="D24" s="46">
        <v>365256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365256</v>
      </c>
      <c r="O24" s="47">
        <f t="shared" si="1"/>
        <v>91.934558268311093</v>
      </c>
      <c r="P24" s="9"/>
    </row>
    <row r="25" spans="1:16">
      <c r="A25" s="12"/>
      <c r="B25" s="25">
        <v>338</v>
      </c>
      <c r="C25" s="20" t="s">
        <v>23</v>
      </c>
      <c r="D25" s="46">
        <v>57836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57836</v>
      </c>
      <c r="O25" s="47">
        <f t="shared" si="1"/>
        <v>14.557261515227788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SUM(D27:D39)</f>
        <v>276761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2023134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2299895</v>
      </c>
      <c r="O26" s="45">
        <f t="shared" si="1"/>
        <v>578.8811980870878</v>
      </c>
      <c r="P26" s="10"/>
    </row>
    <row r="27" spans="1:16">
      <c r="A27" s="12"/>
      <c r="B27" s="25">
        <v>341.2</v>
      </c>
      <c r="C27" s="20" t="s">
        <v>130</v>
      </c>
      <c r="D27" s="46">
        <v>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9" si="7">SUM(D27:M27)</f>
        <v>25</v>
      </c>
      <c r="O27" s="47">
        <f t="shared" si="1"/>
        <v>6.2924742008557766E-3</v>
      </c>
      <c r="P27" s="9"/>
    </row>
    <row r="28" spans="1:16">
      <c r="A28" s="12"/>
      <c r="B28" s="25">
        <v>341.3</v>
      </c>
      <c r="C28" s="20" t="s">
        <v>99</v>
      </c>
      <c r="D28" s="46">
        <v>849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849</v>
      </c>
      <c r="O28" s="47">
        <f t="shared" si="1"/>
        <v>0.21369242386106216</v>
      </c>
      <c r="P28" s="9"/>
    </row>
    <row r="29" spans="1:16">
      <c r="A29" s="12"/>
      <c r="B29" s="25">
        <v>341.9</v>
      </c>
      <c r="C29" s="20" t="s">
        <v>100</v>
      </c>
      <c r="D29" s="46">
        <v>1860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1860</v>
      </c>
      <c r="O29" s="47">
        <f t="shared" si="1"/>
        <v>0.46816008054366975</v>
      </c>
      <c r="P29" s="9"/>
    </row>
    <row r="30" spans="1:16">
      <c r="A30" s="12"/>
      <c r="B30" s="25">
        <v>342.3</v>
      </c>
      <c r="C30" s="20" t="s">
        <v>72</v>
      </c>
      <c r="D30" s="46">
        <v>176345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176345</v>
      </c>
      <c r="O30" s="47">
        <f t="shared" si="1"/>
        <v>44.385854517996478</v>
      </c>
      <c r="P30" s="9"/>
    </row>
    <row r="31" spans="1:16">
      <c r="A31" s="12"/>
      <c r="B31" s="25">
        <v>342.5</v>
      </c>
      <c r="C31" s="20" t="s">
        <v>33</v>
      </c>
      <c r="D31" s="46">
        <v>3543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3543</v>
      </c>
      <c r="O31" s="47">
        <f t="shared" si="1"/>
        <v>0.89176944374528067</v>
      </c>
      <c r="P31" s="9"/>
    </row>
    <row r="32" spans="1:16">
      <c r="A32" s="12"/>
      <c r="B32" s="25">
        <v>342.9</v>
      </c>
      <c r="C32" s="20" t="s">
        <v>131</v>
      </c>
      <c r="D32" s="46">
        <v>1500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1500</v>
      </c>
      <c r="O32" s="47">
        <f t="shared" si="1"/>
        <v>0.37754845205134657</v>
      </c>
      <c r="P32" s="9"/>
    </row>
    <row r="33" spans="1:16">
      <c r="A33" s="12"/>
      <c r="B33" s="25">
        <v>343.3</v>
      </c>
      <c r="C33" s="20" t="s">
        <v>35</v>
      </c>
      <c r="D33" s="46">
        <v>3246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3246</v>
      </c>
      <c r="O33" s="47">
        <f t="shared" si="1"/>
        <v>0.81701485023911402</v>
      </c>
      <c r="P33" s="9"/>
    </row>
    <row r="34" spans="1:16">
      <c r="A34" s="12"/>
      <c r="B34" s="25">
        <v>343.6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2023134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2023134</v>
      </c>
      <c r="O34" s="47">
        <f t="shared" si="1"/>
        <v>509.22073999496604</v>
      </c>
      <c r="P34" s="9"/>
    </row>
    <row r="35" spans="1:16">
      <c r="A35" s="12"/>
      <c r="B35" s="25">
        <v>343.8</v>
      </c>
      <c r="C35" s="20" t="s">
        <v>38</v>
      </c>
      <c r="D35" s="46">
        <v>1800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1800</v>
      </c>
      <c r="O35" s="47">
        <f t="shared" si="1"/>
        <v>0.45305814246161591</v>
      </c>
      <c r="P35" s="9"/>
    </row>
    <row r="36" spans="1:16">
      <c r="A36" s="12"/>
      <c r="B36" s="25">
        <v>344.2</v>
      </c>
      <c r="C36" s="20" t="s">
        <v>123</v>
      </c>
      <c r="D36" s="46">
        <v>1630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1630</v>
      </c>
      <c r="O36" s="47">
        <f t="shared" si="1"/>
        <v>0.41026931789579663</v>
      </c>
      <c r="P36" s="9"/>
    </row>
    <row r="37" spans="1:16">
      <c r="A37" s="12"/>
      <c r="B37" s="25">
        <v>344.9</v>
      </c>
      <c r="C37" s="20" t="s">
        <v>101</v>
      </c>
      <c r="D37" s="46">
        <v>79619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79619</v>
      </c>
      <c r="O37" s="47">
        <f t="shared" ref="O37:O56" si="8">(N37/O$58)</f>
        <v>20.040020135917441</v>
      </c>
      <c r="P37" s="9"/>
    </row>
    <row r="38" spans="1:16">
      <c r="A38" s="12"/>
      <c r="B38" s="25">
        <v>347.2</v>
      </c>
      <c r="C38" s="20" t="s">
        <v>124</v>
      </c>
      <c r="D38" s="46">
        <v>750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750</v>
      </c>
      <c r="O38" s="47">
        <f t="shared" si="8"/>
        <v>0.18877422602567329</v>
      </c>
      <c r="P38" s="9"/>
    </row>
    <row r="39" spans="1:16">
      <c r="A39" s="12"/>
      <c r="B39" s="25">
        <v>349</v>
      </c>
      <c r="C39" s="20" t="s">
        <v>91</v>
      </c>
      <c r="D39" s="46">
        <v>5594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5594</v>
      </c>
      <c r="O39" s="47">
        <f t="shared" si="8"/>
        <v>1.4080040271834886</v>
      </c>
      <c r="P39" s="9"/>
    </row>
    <row r="40" spans="1:16" ht="15.75">
      <c r="A40" s="29" t="s">
        <v>29</v>
      </c>
      <c r="B40" s="30"/>
      <c r="C40" s="31"/>
      <c r="D40" s="32">
        <f t="shared" ref="D40:M40" si="9">SUM(D41:D44)</f>
        <v>163096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680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6" si="10">SUM(D40:M40)</f>
        <v>163776</v>
      </c>
      <c r="O40" s="45">
        <f t="shared" si="8"/>
        <v>41.222250188774225</v>
      </c>
      <c r="P40" s="10"/>
    </row>
    <row r="41" spans="1:16">
      <c r="A41" s="13"/>
      <c r="B41" s="39">
        <v>351.1</v>
      </c>
      <c r="C41" s="21" t="s">
        <v>73</v>
      </c>
      <c r="D41" s="46">
        <v>14685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14685</v>
      </c>
      <c r="O41" s="47">
        <f t="shared" si="8"/>
        <v>3.6961993455826829</v>
      </c>
      <c r="P41" s="9"/>
    </row>
    <row r="42" spans="1:16">
      <c r="A42" s="13"/>
      <c r="B42" s="39">
        <v>352</v>
      </c>
      <c r="C42" s="21" t="s">
        <v>43</v>
      </c>
      <c r="D42" s="46">
        <v>2674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2674</v>
      </c>
      <c r="O42" s="47">
        <f t="shared" si="8"/>
        <v>0.67304304052353381</v>
      </c>
      <c r="P42" s="9"/>
    </row>
    <row r="43" spans="1:16">
      <c r="A43" s="13"/>
      <c r="B43" s="39">
        <v>354</v>
      </c>
      <c r="C43" s="21" t="s">
        <v>88</v>
      </c>
      <c r="D43" s="46">
        <v>145737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145737</v>
      </c>
      <c r="O43" s="47">
        <f t="shared" si="8"/>
        <v>36.681852504404731</v>
      </c>
      <c r="P43" s="9"/>
    </row>
    <row r="44" spans="1:16">
      <c r="A44" s="13"/>
      <c r="B44" s="39">
        <v>359</v>
      </c>
      <c r="C44" s="21" t="s">
        <v>74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680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680</v>
      </c>
      <c r="O44" s="47">
        <f t="shared" si="8"/>
        <v>0.17115529826327713</v>
      </c>
      <c r="P44" s="9"/>
    </row>
    <row r="45" spans="1:16" ht="15.75">
      <c r="A45" s="29" t="s">
        <v>2</v>
      </c>
      <c r="B45" s="30"/>
      <c r="C45" s="31"/>
      <c r="D45" s="32">
        <f t="shared" ref="D45:M45" si="11">SUM(D46:D52)</f>
        <v>34346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152748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0"/>
        <v>187094</v>
      </c>
      <c r="O45" s="45">
        <f t="shared" si="8"/>
        <v>47.091366725396426</v>
      </c>
      <c r="P45" s="10"/>
    </row>
    <row r="46" spans="1:16">
      <c r="A46" s="12"/>
      <c r="B46" s="25">
        <v>361.1</v>
      </c>
      <c r="C46" s="20" t="s">
        <v>44</v>
      </c>
      <c r="D46" s="46">
        <v>7803</v>
      </c>
      <c r="E46" s="46">
        <v>0</v>
      </c>
      <c r="F46" s="46">
        <v>0</v>
      </c>
      <c r="G46" s="46">
        <v>0</v>
      </c>
      <c r="H46" s="46">
        <v>0</v>
      </c>
      <c r="I46" s="46">
        <v>3088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10891</v>
      </c>
      <c r="O46" s="47">
        <f t="shared" si="8"/>
        <v>2.7412534608608103</v>
      </c>
      <c r="P46" s="9"/>
    </row>
    <row r="47" spans="1:16">
      <c r="A47" s="12"/>
      <c r="B47" s="25">
        <v>361.3</v>
      </c>
      <c r="C47" s="20" t="s">
        <v>45</v>
      </c>
      <c r="D47" s="46">
        <v>-1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2">SUM(D47:M47)</f>
        <v>-1</v>
      </c>
      <c r="O47" s="47">
        <f t="shared" si="8"/>
        <v>-2.5169896803423108E-4</v>
      </c>
      <c r="P47" s="9"/>
    </row>
    <row r="48" spans="1:16">
      <c r="A48" s="12"/>
      <c r="B48" s="25">
        <v>364</v>
      </c>
      <c r="C48" s="20" t="s">
        <v>102</v>
      </c>
      <c r="D48" s="46">
        <v>2709</v>
      </c>
      <c r="E48" s="46">
        <v>0</v>
      </c>
      <c r="F48" s="46">
        <v>0</v>
      </c>
      <c r="G48" s="46">
        <v>0</v>
      </c>
      <c r="H48" s="46">
        <v>0</v>
      </c>
      <c r="I48" s="46">
        <v>-17482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-14773</v>
      </c>
      <c r="O48" s="47">
        <f t="shared" si="8"/>
        <v>-3.7183488547696952</v>
      </c>
      <c r="P48" s="9"/>
    </row>
    <row r="49" spans="1:119">
      <c r="A49" s="12"/>
      <c r="B49" s="25">
        <v>365</v>
      </c>
      <c r="C49" s="20" t="s">
        <v>118</v>
      </c>
      <c r="D49" s="46">
        <v>1307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1307</v>
      </c>
      <c r="O49" s="47">
        <f t="shared" si="8"/>
        <v>0.32897055122073998</v>
      </c>
      <c r="P49" s="9"/>
    </row>
    <row r="50" spans="1:119">
      <c r="A50" s="12"/>
      <c r="B50" s="25">
        <v>366</v>
      </c>
      <c r="C50" s="20" t="s">
        <v>48</v>
      </c>
      <c r="D50" s="46">
        <v>4124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4124</v>
      </c>
      <c r="O50" s="47">
        <f t="shared" si="8"/>
        <v>1.038006544173169</v>
      </c>
      <c r="P50" s="9"/>
    </row>
    <row r="51" spans="1:119">
      <c r="A51" s="12"/>
      <c r="B51" s="25">
        <v>369.3</v>
      </c>
      <c r="C51" s="20" t="s">
        <v>78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5000</v>
      </c>
      <c r="O51" s="47">
        <f t="shared" si="8"/>
        <v>1.2584948401711553</v>
      </c>
      <c r="P51" s="9"/>
    </row>
    <row r="52" spans="1:119">
      <c r="A52" s="12"/>
      <c r="B52" s="25">
        <v>369.9</v>
      </c>
      <c r="C52" s="20" t="s">
        <v>50</v>
      </c>
      <c r="D52" s="46">
        <v>18404</v>
      </c>
      <c r="E52" s="46">
        <v>0</v>
      </c>
      <c r="F52" s="46">
        <v>0</v>
      </c>
      <c r="G52" s="46">
        <v>0</v>
      </c>
      <c r="H52" s="46">
        <v>0</v>
      </c>
      <c r="I52" s="46">
        <v>162142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180546</v>
      </c>
      <c r="O52" s="47">
        <f t="shared" si="8"/>
        <v>45.443241882708278</v>
      </c>
      <c r="P52" s="9"/>
    </row>
    <row r="53" spans="1:119" ht="15.75">
      <c r="A53" s="29" t="s">
        <v>30</v>
      </c>
      <c r="B53" s="30"/>
      <c r="C53" s="31"/>
      <c r="D53" s="32">
        <f t="shared" ref="D53:M53" si="13">SUM(D54:D55)</f>
        <v>3500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8068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11568</v>
      </c>
      <c r="O53" s="45">
        <f t="shared" si="8"/>
        <v>2.9116536622199849</v>
      </c>
      <c r="P53" s="9"/>
    </row>
    <row r="54" spans="1:119">
      <c r="A54" s="12"/>
      <c r="B54" s="25">
        <v>389.3</v>
      </c>
      <c r="C54" s="20" t="s">
        <v>125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8068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8068</v>
      </c>
      <c r="O54" s="47">
        <f t="shared" si="8"/>
        <v>2.0307072741001764</v>
      </c>
      <c r="P54" s="9"/>
    </row>
    <row r="55" spans="1:119" ht="15.75" thickBot="1">
      <c r="A55" s="12"/>
      <c r="B55" s="25">
        <v>389.4</v>
      </c>
      <c r="C55" s="20" t="s">
        <v>132</v>
      </c>
      <c r="D55" s="46">
        <v>3500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3500</v>
      </c>
      <c r="O55" s="47">
        <f t="shared" si="8"/>
        <v>0.88094638811980874</v>
      </c>
      <c r="P55" s="9"/>
    </row>
    <row r="56" spans="1:119" ht="16.5" thickBot="1">
      <c r="A56" s="14" t="s">
        <v>40</v>
      </c>
      <c r="B56" s="23"/>
      <c r="C56" s="22"/>
      <c r="D56" s="15">
        <f t="shared" ref="D56:M56" si="14">SUM(D5,D14,D20,D26,D40,D45,D53)</f>
        <v>3347412</v>
      </c>
      <c r="E56" s="15">
        <f t="shared" si="14"/>
        <v>0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2184630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>SUM(D56:M56)</f>
        <v>5532042</v>
      </c>
      <c r="O56" s="38">
        <f t="shared" si="8"/>
        <v>1392.4092625220237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133</v>
      </c>
      <c r="M58" s="48"/>
      <c r="N58" s="48"/>
      <c r="O58" s="43">
        <v>3973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83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1697781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1697781</v>
      </c>
      <c r="O5" s="33">
        <f t="shared" ref="O5:O36" si="1">(N5/O$62)</f>
        <v>434.77106274007684</v>
      </c>
      <c r="P5" s="6"/>
    </row>
    <row r="6" spans="1:133">
      <c r="A6" s="12"/>
      <c r="B6" s="25">
        <v>311</v>
      </c>
      <c r="C6" s="20" t="s">
        <v>1</v>
      </c>
      <c r="D6" s="46">
        <v>904952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904952</v>
      </c>
      <c r="O6" s="47">
        <f t="shared" si="1"/>
        <v>231.74186939820743</v>
      </c>
      <c r="P6" s="9"/>
    </row>
    <row r="7" spans="1:133">
      <c r="A7" s="12"/>
      <c r="B7" s="25">
        <v>312.41000000000003</v>
      </c>
      <c r="C7" s="20" t="s">
        <v>62</v>
      </c>
      <c r="D7" s="46">
        <v>167273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167273</v>
      </c>
      <c r="O7" s="47">
        <f t="shared" si="1"/>
        <v>42.835595390524965</v>
      </c>
      <c r="P7" s="9"/>
    </row>
    <row r="8" spans="1:133">
      <c r="A8" s="12"/>
      <c r="B8" s="25">
        <v>314.10000000000002</v>
      </c>
      <c r="C8" s="20" t="s">
        <v>63</v>
      </c>
      <c r="D8" s="46">
        <v>222738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222738</v>
      </c>
      <c r="O8" s="47">
        <f t="shared" si="1"/>
        <v>57.03918053777209</v>
      </c>
      <c r="P8" s="9"/>
    </row>
    <row r="9" spans="1:133">
      <c r="A9" s="12"/>
      <c r="B9" s="25">
        <v>314.3</v>
      </c>
      <c r="C9" s="20" t="s">
        <v>9</v>
      </c>
      <c r="D9" s="46">
        <v>72524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72524</v>
      </c>
      <c r="O9" s="47">
        <f t="shared" si="1"/>
        <v>18.572087067861716</v>
      </c>
      <c r="P9" s="9"/>
    </row>
    <row r="10" spans="1:133">
      <c r="A10" s="12"/>
      <c r="B10" s="25">
        <v>314.39999999999998</v>
      </c>
      <c r="C10" s="20" t="s">
        <v>11</v>
      </c>
      <c r="D10" s="46">
        <v>30315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30315</v>
      </c>
      <c r="O10" s="47">
        <f t="shared" si="1"/>
        <v>7.7631241997439178</v>
      </c>
      <c r="P10" s="9"/>
    </row>
    <row r="11" spans="1:133">
      <c r="A11" s="12"/>
      <c r="B11" s="25">
        <v>314.8</v>
      </c>
      <c r="C11" s="20" t="s">
        <v>94</v>
      </c>
      <c r="D11" s="46">
        <v>478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478</v>
      </c>
      <c r="O11" s="47">
        <f t="shared" si="1"/>
        <v>0.12240717029449424</v>
      </c>
      <c r="P11" s="9"/>
    </row>
    <row r="12" spans="1:133">
      <c r="A12" s="12"/>
      <c r="B12" s="25">
        <v>314.89999999999998</v>
      </c>
      <c r="C12" s="20" t="s">
        <v>85</v>
      </c>
      <c r="D12" s="46">
        <v>171052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171052</v>
      </c>
      <c r="O12" s="47">
        <f t="shared" si="1"/>
        <v>43.803329065300893</v>
      </c>
      <c r="P12" s="9"/>
    </row>
    <row r="13" spans="1:133">
      <c r="A13" s="12"/>
      <c r="B13" s="25">
        <v>316</v>
      </c>
      <c r="C13" s="20" t="s">
        <v>95</v>
      </c>
      <c r="D13" s="46">
        <v>128449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128449</v>
      </c>
      <c r="O13" s="47">
        <f t="shared" si="1"/>
        <v>32.893469910371316</v>
      </c>
      <c r="P13" s="9"/>
    </row>
    <row r="14" spans="1:133" ht="15.75">
      <c r="A14" s="29" t="s">
        <v>12</v>
      </c>
      <c r="B14" s="30"/>
      <c r="C14" s="31"/>
      <c r="D14" s="32">
        <f t="shared" ref="D14:M14" si="3">SUM(D15:D19)</f>
        <v>248769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248769</v>
      </c>
      <c r="O14" s="45">
        <f t="shared" si="1"/>
        <v>63.70524967989757</v>
      </c>
      <c r="P14" s="10"/>
    </row>
    <row r="15" spans="1:133">
      <c r="A15" s="12"/>
      <c r="B15" s="25">
        <v>322</v>
      </c>
      <c r="C15" s="20" t="s">
        <v>65</v>
      </c>
      <c r="D15" s="46">
        <v>8262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8262</v>
      </c>
      <c r="O15" s="47">
        <f t="shared" si="1"/>
        <v>2.1157490396927017</v>
      </c>
      <c r="P15" s="9"/>
    </row>
    <row r="16" spans="1:133">
      <c r="A16" s="12"/>
      <c r="B16" s="25">
        <v>323.10000000000002</v>
      </c>
      <c r="C16" s="20" t="s">
        <v>13</v>
      </c>
      <c r="D16" s="46">
        <v>199157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199157</v>
      </c>
      <c r="O16" s="47">
        <f t="shared" si="1"/>
        <v>51.000512163892445</v>
      </c>
      <c r="P16" s="9"/>
    </row>
    <row r="17" spans="1:16">
      <c r="A17" s="12"/>
      <c r="B17" s="25">
        <v>323.39999999999998</v>
      </c>
      <c r="C17" s="20" t="s">
        <v>14</v>
      </c>
      <c r="D17" s="46">
        <v>26385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26385</v>
      </c>
      <c r="O17" s="47">
        <f t="shared" si="1"/>
        <v>6.7567221510883479</v>
      </c>
      <c r="P17" s="9"/>
    </row>
    <row r="18" spans="1:16">
      <c r="A18" s="12"/>
      <c r="B18" s="25">
        <v>324.12</v>
      </c>
      <c r="C18" s="20" t="s">
        <v>122</v>
      </c>
      <c r="D18" s="46">
        <v>3300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3300</v>
      </c>
      <c r="O18" s="47">
        <f t="shared" si="1"/>
        <v>0.84507042253521125</v>
      </c>
      <c r="P18" s="9"/>
    </row>
    <row r="19" spans="1:16">
      <c r="A19" s="12"/>
      <c r="B19" s="25">
        <v>329</v>
      </c>
      <c r="C19" s="20" t="s">
        <v>15</v>
      </c>
      <c r="D19" s="46">
        <v>11665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11665</v>
      </c>
      <c r="O19" s="47">
        <f t="shared" si="1"/>
        <v>2.9871959026888604</v>
      </c>
      <c r="P19" s="9"/>
    </row>
    <row r="20" spans="1:16" ht="15.75">
      <c r="A20" s="29" t="s">
        <v>16</v>
      </c>
      <c r="B20" s="30"/>
      <c r="C20" s="31"/>
      <c r="D20" s="32">
        <f t="shared" ref="D20:M20" si="5">SUM(D21:D26)</f>
        <v>1348970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1348970</v>
      </c>
      <c r="O20" s="45">
        <f t="shared" si="1"/>
        <v>345.44686299615876</v>
      </c>
      <c r="P20" s="10"/>
    </row>
    <row r="21" spans="1:16">
      <c r="A21" s="12"/>
      <c r="B21" s="25">
        <v>331.1</v>
      </c>
      <c r="C21" s="20" t="s">
        <v>66</v>
      </c>
      <c r="D21" s="46">
        <v>810310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810310</v>
      </c>
      <c r="O21" s="47">
        <f t="shared" si="1"/>
        <v>207.50576184379003</v>
      </c>
      <c r="P21" s="9"/>
    </row>
    <row r="22" spans="1:16">
      <c r="A22" s="12"/>
      <c r="B22" s="25">
        <v>335.12</v>
      </c>
      <c r="C22" s="20" t="s">
        <v>96</v>
      </c>
      <c r="D22" s="46">
        <v>131421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131421</v>
      </c>
      <c r="O22" s="47">
        <f t="shared" si="1"/>
        <v>33.654545454545456</v>
      </c>
      <c r="P22" s="9"/>
    </row>
    <row r="23" spans="1:16">
      <c r="A23" s="12"/>
      <c r="B23" s="25">
        <v>335.15</v>
      </c>
      <c r="C23" s="20" t="s">
        <v>97</v>
      </c>
      <c r="D23" s="46">
        <v>3169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3169</v>
      </c>
      <c r="O23" s="47">
        <f t="shared" si="1"/>
        <v>0.81152368758002558</v>
      </c>
      <c r="P23" s="9"/>
    </row>
    <row r="24" spans="1:16">
      <c r="A24" s="12"/>
      <c r="B24" s="25">
        <v>335.18</v>
      </c>
      <c r="C24" s="20" t="s">
        <v>98</v>
      </c>
      <c r="D24" s="46">
        <v>350780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350780</v>
      </c>
      <c r="O24" s="47">
        <f t="shared" si="1"/>
        <v>89.828425096030728</v>
      </c>
      <c r="P24" s="9"/>
    </row>
    <row r="25" spans="1:16">
      <c r="A25" s="12"/>
      <c r="B25" s="25">
        <v>337.9</v>
      </c>
      <c r="C25" s="20" t="s">
        <v>115</v>
      </c>
      <c r="D25" s="46">
        <v>3000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3000</v>
      </c>
      <c r="O25" s="47">
        <f t="shared" si="1"/>
        <v>0.76824583866837393</v>
      </c>
      <c r="P25" s="9"/>
    </row>
    <row r="26" spans="1:16">
      <c r="A26" s="12"/>
      <c r="B26" s="25">
        <v>338</v>
      </c>
      <c r="C26" s="20" t="s">
        <v>23</v>
      </c>
      <c r="D26" s="46">
        <v>50290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50290</v>
      </c>
      <c r="O26" s="47">
        <f t="shared" si="1"/>
        <v>12.878361075544174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SUM(D28:D40)</f>
        <v>238044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1916854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2154898</v>
      </c>
      <c r="O27" s="45">
        <f t="shared" si="1"/>
        <v>551.83047375160049</v>
      </c>
      <c r="P27" s="10"/>
    </row>
    <row r="28" spans="1:16">
      <c r="A28" s="12"/>
      <c r="B28" s="25">
        <v>341.3</v>
      </c>
      <c r="C28" s="20" t="s">
        <v>99</v>
      </c>
      <c r="D28" s="46">
        <v>963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0" si="7">SUM(D28:M28)</f>
        <v>963</v>
      </c>
      <c r="O28" s="47">
        <f t="shared" si="1"/>
        <v>0.24660691421254802</v>
      </c>
      <c r="P28" s="9"/>
    </row>
    <row r="29" spans="1:16">
      <c r="A29" s="12"/>
      <c r="B29" s="25">
        <v>341.9</v>
      </c>
      <c r="C29" s="20" t="s">
        <v>100</v>
      </c>
      <c r="D29" s="46">
        <v>2057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2057</v>
      </c>
      <c r="O29" s="47">
        <f t="shared" si="1"/>
        <v>0.52676056338028165</v>
      </c>
      <c r="P29" s="9"/>
    </row>
    <row r="30" spans="1:16">
      <c r="A30" s="12"/>
      <c r="B30" s="25">
        <v>342.2</v>
      </c>
      <c r="C30" s="20" t="s">
        <v>32</v>
      </c>
      <c r="D30" s="46">
        <v>1189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1189</v>
      </c>
      <c r="O30" s="47">
        <f t="shared" si="1"/>
        <v>0.30448143405889883</v>
      </c>
      <c r="P30" s="9"/>
    </row>
    <row r="31" spans="1:16">
      <c r="A31" s="12"/>
      <c r="B31" s="25">
        <v>342.3</v>
      </c>
      <c r="C31" s="20" t="s">
        <v>72</v>
      </c>
      <c r="D31" s="46">
        <v>151580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151580</v>
      </c>
      <c r="O31" s="47">
        <f t="shared" si="1"/>
        <v>38.816901408450704</v>
      </c>
      <c r="P31" s="9"/>
    </row>
    <row r="32" spans="1:16">
      <c r="A32" s="12"/>
      <c r="B32" s="25">
        <v>342.5</v>
      </c>
      <c r="C32" s="20" t="s">
        <v>33</v>
      </c>
      <c r="D32" s="46">
        <v>7002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7002</v>
      </c>
      <c r="O32" s="47">
        <f t="shared" si="1"/>
        <v>1.7930857874519845</v>
      </c>
      <c r="P32" s="9"/>
    </row>
    <row r="33" spans="1:16">
      <c r="A33" s="12"/>
      <c r="B33" s="25">
        <v>343.3</v>
      </c>
      <c r="C33" s="20" t="s">
        <v>35</v>
      </c>
      <c r="D33" s="46">
        <v>3157</v>
      </c>
      <c r="E33" s="46">
        <v>0</v>
      </c>
      <c r="F33" s="46">
        <v>0</v>
      </c>
      <c r="G33" s="46">
        <v>0</v>
      </c>
      <c r="H33" s="46">
        <v>0</v>
      </c>
      <c r="I33" s="46">
        <v>821881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825038</v>
      </c>
      <c r="O33" s="47">
        <f t="shared" si="1"/>
        <v>211.27733674775928</v>
      </c>
      <c r="P33" s="9"/>
    </row>
    <row r="34" spans="1:16">
      <c r="A34" s="12"/>
      <c r="B34" s="25">
        <v>343.5</v>
      </c>
      <c r="C34" s="20" t="s">
        <v>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1093573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1093573</v>
      </c>
      <c r="O34" s="47">
        <f t="shared" si="1"/>
        <v>280.04430217669653</v>
      </c>
      <c r="P34" s="9"/>
    </row>
    <row r="35" spans="1:16">
      <c r="A35" s="12"/>
      <c r="B35" s="25">
        <v>343.6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1400</v>
      </c>
      <c r="O35" s="47">
        <f t="shared" si="1"/>
        <v>0.35851472471190782</v>
      </c>
      <c r="P35" s="9"/>
    </row>
    <row r="36" spans="1:16">
      <c r="A36" s="12"/>
      <c r="B36" s="25">
        <v>343.8</v>
      </c>
      <c r="C36" s="20" t="s">
        <v>38</v>
      </c>
      <c r="D36" s="46">
        <v>550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550</v>
      </c>
      <c r="O36" s="47">
        <f t="shared" si="1"/>
        <v>0.14084507042253522</v>
      </c>
      <c r="P36" s="9"/>
    </row>
    <row r="37" spans="1:16">
      <c r="A37" s="12"/>
      <c r="B37" s="25">
        <v>344.2</v>
      </c>
      <c r="C37" s="20" t="s">
        <v>123</v>
      </c>
      <c r="D37" s="46">
        <v>2536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2536</v>
      </c>
      <c r="O37" s="47">
        <f t="shared" ref="O37:O60" si="8">(N37/O$62)</f>
        <v>0.64942381562099871</v>
      </c>
      <c r="P37" s="9"/>
    </row>
    <row r="38" spans="1:16">
      <c r="A38" s="12"/>
      <c r="B38" s="25">
        <v>344.9</v>
      </c>
      <c r="C38" s="20" t="s">
        <v>101</v>
      </c>
      <c r="D38" s="46">
        <v>67295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67295</v>
      </c>
      <c r="O38" s="47">
        <f t="shared" si="8"/>
        <v>17.233034571062738</v>
      </c>
      <c r="P38" s="9"/>
    </row>
    <row r="39" spans="1:16">
      <c r="A39" s="12"/>
      <c r="B39" s="25">
        <v>347.2</v>
      </c>
      <c r="C39" s="20" t="s">
        <v>124</v>
      </c>
      <c r="D39" s="46">
        <v>450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450</v>
      </c>
      <c r="O39" s="47">
        <f t="shared" si="8"/>
        <v>0.11523687580025609</v>
      </c>
      <c r="P39" s="9"/>
    </row>
    <row r="40" spans="1:16">
      <c r="A40" s="12"/>
      <c r="B40" s="25">
        <v>349</v>
      </c>
      <c r="C40" s="20" t="s">
        <v>91</v>
      </c>
      <c r="D40" s="46">
        <v>1265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1265</v>
      </c>
      <c r="O40" s="47">
        <f t="shared" si="8"/>
        <v>0.323943661971831</v>
      </c>
      <c r="P40" s="9"/>
    </row>
    <row r="41" spans="1:16" ht="15.75">
      <c r="A41" s="29" t="s">
        <v>29</v>
      </c>
      <c r="B41" s="30"/>
      <c r="C41" s="31"/>
      <c r="D41" s="32">
        <f t="shared" ref="D41:M41" si="9">SUM(D42:D45)</f>
        <v>31568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655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7" si="10">SUM(D41:M41)</f>
        <v>32223</v>
      </c>
      <c r="O41" s="45">
        <f t="shared" si="8"/>
        <v>8.2517285531370046</v>
      </c>
      <c r="P41" s="10"/>
    </row>
    <row r="42" spans="1:16">
      <c r="A42" s="13"/>
      <c r="B42" s="39">
        <v>351.1</v>
      </c>
      <c r="C42" s="21" t="s">
        <v>73</v>
      </c>
      <c r="D42" s="46">
        <v>21731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21731</v>
      </c>
      <c r="O42" s="47">
        <f t="shared" si="8"/>
        <v>5.5649167733674778</v>
      </c>
      <c r="P42" s="9"/>
    </row>
    <row r="43" spans="1:16">
      <c r="A43" s="13"/>
      <c r="B43" s="39">
        <v>352</v>
      </c>
      <c r="C43" s="21" t="s">
        <v>43</v>
      </c>
      <c r="D43" s="46">
        <v>4878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4878</v>
      </c>
      <c r="O43" s="47">
        <f t="shared" si="8"/>
        <v>1.249167733674776</v>
      </c>
      <c r="P43" s="9"/>
    </row>
    <row r="44" spans="1:16">
      <c r="A44" s="13"/>
      <c r="B44" s="39">
        <v>354</v>
      </c>
      <c r="C44" s="21" t="s">
        <v>88</v>
      </c>
      <c r="D44" s="46">
        <v>4959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4959</v>
      </c>
      <c r="O44" s="47">
        <f t="shared" si="8"/>
        <v>1.269910371318822</v>
      </c>
      <c r="P44" s="9"/>
    </row>
    <row r="45" spans="1:16">
      <c r="A45" s="13"/>
      <c r="B45" s="39">
        <v>359</v>
      </c>
      <c r="C45" s="21" t="s">
        <v>74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655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655</v>
      </c>
      <c r="O45" s="47">
        <f t="shared" si="8"/>
        <v>0.16773367477592829</v>
      </c>
      <c r="P45" s="9"/>
    </row>
    <row r="46" spans="1:16" ht="15.75">
      <c r="A46" s="29" t="s">
        <v>2</v>
      </c>
      <c r="B46" s="30"/>
      <c r="C46" s="31"/>
      <c r="D46" s="32">
        <f t="shared" ref="D46:M46" si="11">SUM(D47:D55)</f>
        <v>22761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148306</v>
      </c>
      <c r="J46" s="32">
        <f t="shared" si="11"/>
        <v>0</v>
      </c>
      <c r="K46" s="32">
        <f t="shared" si="11"/>
        <v>193439</v>
      </c>
      <c r="L46" s="32">
        <f t="shared" si="11"/>
        <v>0</v>
      </c>
      <c r="M46" s="32">
        <f t="shared" si="11"/>
        <v>0</v>
      </c>
      <c r="N46" s="32">
        <f t="shared" si="10"/>
        <v>364506</v>
      </c>
      <c r="O46" s="45">
        <f t="shared" si="8"/>
        <v>93.343405889884764</v>
      </c>
      <c r="P46" s="10"/>
    </row>
    <row r="47" spans="1:16">
      <c r="A47" s="12"/>
      <c r="B47" s="25">
        <v>361.1</v>
      </c>
      <c r="C47" s="20" t="s">
        <v>44</v>
      </c>
      <c r="D47" s="46">
        <v>7389</v>
      </c>
      <c r="E47" s="46">
        <v>0</v>
      </c>
      <c r="F47" s="46">
        <v>0</v>
      </c>
      <c r="G47" s="46">
        <v>0</v>
      </c>
      <c r="H47" s="46">
        <v>0</v>
      </c>
      <c r="I47" s="46">
        <v>1865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9254</v>
      </c>
      <c r="O47" s="47">
        <f t="shared" si="8"/>
        <v>2.3697823303457106</v>
      </c>
      <c r="P47" s="9"/>
    </row>
    <row r="48" spans="1:16">
      <c r="A48" s="12"/>
      <c r="B48" s="25">
        <v>361.2</v>
      </c>
      <c r="C48" s="20" t="s">
        <v>75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96162</v>
      </c>
      <c r="L48" s="46">
        <v>0</v>
      </c>
      <c r="M48" s="46">
        <v>0</v>
      </c>
      <c r="N48" s="46">
        <f t="shared" ref="N48:N55" si="12">SUM(D48:M48)</f>
        <v>96162</v>
      </c>
      <c r="O48" s="47">
        <f t="shared" si="8"/>
        <v>24.625352112676055</v>
      </c>
      <c r="P48" s="9"/>
    </row>
    <row r="49" spans="1:119">
      <c r="A49" s="12"/>
      <c r="B49" s="25">
        <v>361.3</v>
      </c>
      <c r="C49" s="20" t="s">
        <v>45</v>
      </c>
      <c r="D49" s="46">
        <v>16</v>
      </c>
      <c r="E49" s="46">
        <v>0</v>
      </c>
      <c r="F49" s="46">
        <v>0</v>
      </c>
      <c r="G49" s="46">
        <v>0</v>
      </c>
      <c r="H49" s="46">
        <v>0</v>
      </c>
      <c r="I49" s="46">
        <v>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20</v>
      </c>
      <c r="O49" s="47">
        <f t="shared" si="8"/>
        <v>5.1216389244558257E-3</v>
      </c>
      <c r="P49" s="9"/>
    </row>
    <row r="50" spans="1:119">
      <c r="A50" s="12"/>
      <c r="B50" s="25">
        <v>364</v>
      </c>
      <c r="C50" s="20" t="s">
        <v>102</v>
      </c>
      <c r="D50" s="46">
        <v>162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162</v>
      </c>
      <c r="O50" s="47">
        <f t="shared" si="8"/>
        <v>4.1485275288092191E-2</v>
      </c>
      <c r="P50" s="9"/>
    </row>
    <row r="51" spans="1:119">
      <c r="A51" s="12"/>
      <c r="B51" s="25">
        <v>365</v>
      </c>
      <c r="C51" s="20" t="s">
        <v>118</v>
      </c>
      <c r="D51" s="46">
        <v>2703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2703</v>
      </c>
      <c r="O51" s="47">
        <f t="shared" si="8"/>
        <v>0.6921895006402049</v>
      </c>
      <c r="P51" s="9"/>
    </row>
    <row r="52" spans="1:119">
      <c r="A52" s="12"/>
      <c r="B52" s="25">
        <v>366</v>
      </c>
      <c r="C52" s="20" t="s">
        <v>48</v>
      </c>
      <c r="D52" s="46">
        <v>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</v>
      </c>
      <c r="O52" s="47">
        <f t="shared" si="8"/>
        <v>2.5608194622279127E-4</v>
      </c>
      <c r="P52" s="9"/>
    </row>
    <row r="53" spans="1:119">
      <c r="A53" s="12"/>
      <c r="B53" s="25">
        <v>368</v>
      </c>
      <c r="C53" s="20" t="s">
        <v>49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97277</v>
      </c>
      <c r="L53" s="46">
        <v>0</v>
      </c>
      <c r="M53" s="46">
        <v>0</v>
      </c>
      <c r="N53" s="46">
        <f t="shared" si="12"/>
        <v>97277</v>
      </c>
      <c r="O53" s="47">
        <f t="shared" si="8"/>
        <v>24.910883482714468</v>
      </c>
      <c r="P53" s="9"/>
    </row>
    <row r="54" spans="1:119">
      <c r="A54" s="12"/>
      <c r="B54" s="25">
        <v>369.3</v>
      </c>
      <c r="C54" s="20" t="s">
        <v>78</v>
      </c>
      <c r="D54" s="46">
        <v>11098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11098</v>
      </c>
      <c r="O54" s="47">
        <f t="shared" si="8"/>
        <v>2.8419974391805378</v>
      </c>
      <c r="P54" s="9"/>
    </row>
    <row r="55" spans="1:119">
      <c r="A55" s="12"/>
      <c r="B55" s="25">
        <v>369.9</v>
      </c>
      <c r="C55" s="20" t="s">
        <v>50</v>
      </c>
      <c r="D55" s="46">
        <v>1392</v>
      </c>
      <c r="E55" s="46">
        <v>0</v>
      </c>
      <c r="F55" s="46">
        <v>0</v>
      </c>
      <c r="G55" s="46">
        <v>0</v>
      </c>
      <c r="H55" s="46">
        <v>0</v>
      </c>
      <c r="I55" s="46">
        <v>146437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147829</v>
      </c>
      <c r="O55" s="47">
        <f t="shared" si="8"/>
        <v>37.856338028169013</v>
      </c>
      <c r="P55" s="9"/>
    </row>
    <row r="56" spans="1:119" ht="15.75">
      <c r="A56" s="29" t="s">
        <v>30</v>
      </c>
      <c r="B56" s="30"/>
      <c r="C56" s="31"/>
      <c r="D56" s="32">
        <f t="shared" ref="D56:M56" si="13">SUM(D57:D59)</f>
        <v>28248</v>
      </c>
      <c r="E56" s="32">
        <f t="shared" si="13"/>
        <v>0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1282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29530</v>
      </c>
      <c r="O56" s="45">
        <f t="shared" si="8"/>
        <v>7.5620998719590267</v>
      </c>
      <c r="P56" s="9"/>
    </row>
    <row r="57" spans="1:119">
      <c r="A57" s="12"/>
      <c r="B57" s="25">
        <v>382</v>
      </c>
      <c r="C57" s="20" t="s">
        <v>79</v>
      </c>
      <c r="D57" s="46">
        <v>3295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3295</v>
      </c>
      <c r="O57" s="47">
        <f t="shared" si="8"/>
        <v>0.84379001280409727</v>
      </c>
      <c r="P57" s="9"/>
    </row>
    <row r="58" spans="1:119">
      <c r="A58" s="12"/>
      <c r="B58" s="25">
        <v>389.2</v>
      </c>
      <c r="C58" s="20" t="s">
        <v>103</v>
      </c>
      <c r="D58" s="46">
        <v>24953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24953</v>
      </c>
      <c r="O58" s="47">
        <f t="shared" si="8"/>
        <v>6.390012804097311</v>
      </c>
      <c r="P58" s="9"/>
    </row>
    <row r="59" spans="1:119" ht="15.75" thickBot="1">
      <c r="A59" s="12"/>
      <c r="B59" s="25">
        <v>389.3</v>
      </c>
      <c r="C59" s="20" t="s">
        <v>125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1282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1282</v>
      </c>
      <c r="O59" s="47">
        <f t="shared" si="8"/>
        <v>0.32829705505761841</v>
      </c>
      <c r="P59" s="9"/>
    </row>
    <row r="60" spans="1:119" ht="16.5" thickBot="1">
      <c r="A60" s="14" t="s">
        <v>40</v>
      </c>
      <c r="B60" s="23"/>
      <c r="C60" s="22"/>
      <c r="D60" s="15">
        <f t="shared" ref="D60:M60" si="14">SUM(D5,D14,D20,D27,D41,D46,D56)</f>
        <v>3616141</v>
      </c>
      <c r="E60" s="15">
        <f t="shared" si="14"/>
        <v>0</v>
      </c>
      <c r="F60" s="15">
        <f t="shared" si="14"/>
        <v>0</v>
      </c>
      <c r="G60" s="15">
        <f t="shared" si="14"/>
        <v>0</v>
      </c>
      <c r="H60" s="15">
        <f t="shared" si="14"/>
        <v>0</v>
      </c>
      <c r="I60" s="15">
        <f t="shared" si="14"/>
        <v>2067097</v>
      </c>
      <c r="J60" s="15">
        <f t="shared" si="14"/>
        <v>0</v>
      </c>
      <c r="K60" s="15">
        <f t="shared" si="14"/>
        <v>193439</v>
      </c>
      <c r="L60" s="15">
        <f t="shared" si="14"/>
        <v>0</v>
      </c>
      <c r="M60" s="15">
        <f t="shared" si="14"/>
        <v>0</v>
      </c>
      <c r="N60" s="15">
        <f>SUM(D60:M60)</f>
        <v>5876677</v>
      </c>
      <c r="O60" s="38">
        <f t="shared" si="8"/>
        <v>1504.9108834827146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126</v>
      </c>
      <c r="M62" s="48"/>
      <c r="N62" s="48"/>
      <c r="O62" s="43">
        <v>3905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24</v>
      </c>
      <c r="E3" s="68"/>
      <c r="F3" s="68"/>
      <c r="G3" s="68"/>
      <c r="H3" s="69"/>
      <c r="I3" s="67" t="s">
        <v>25</v>
      </c>
      <c r="J3" s="69"/>
      <c r="K3" s="67" t="s">
        <v>27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54</v>
      </c>
      <c r="F4" s="34" t="s">
        <v>55</v>
      </c>
      <c r="G4" s="34" t="s">
        <v>56</v>
      </c>
      <c r="H4" s="34" t="s">
        <v>4</v>
      </c>
      <c r="I4" s="34" t="s">
        <v>5</v>
      </c>
      <c r="J4" s="35" t="s">
        <v>57</v>
      </c>
      <c r="K4" s="35" t="s">
        <v>6</v>
      </c>
      <c r="L4" s="35" t="s">
        <v>7</v>
      </c>
      <c r="M4" s="35" t="s">
        <v>8</v>
      </c>
      <c r="N4" s="35" t="s">
        <v>26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1446235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1446235</v>
      </c>
      <c r="O5" s="33">
        <f t="shared" ref="O5:O36" si="1">(N5/O$59)</f>
        <v>374.76937030318737</v>
      </c>
      <c r="P5" s="6"/>
    </row>
    <row r="6" spans="1:133">
      <c r="A6" s="12"/>
      <c r="B6" s="25">
        <v>311</v>
      </c>
      <c r="C6" s="20" t="s">
        <v>1</v>
      </c>
      <c r="D6" s="46">
        <v>661214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661214</v>
      </c>
      <c r="O6" s="47">
        <f t="shared" si="1"/>
        <v>171.34335320031096</v>
      </c>
      <c r="P6" s="9"/>
    </row>
    <row r="7" spans="1:133">
      <c r="A7" s="12"/>
      <c r="B7" s="25">
        <v>312.41000000000003</v>
      </c>
      <c r="C7" s="20" t="s">
        <v>62</v>
      </c>
      <c r="D7" s="46">
        <v>159764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159764</v>
      </c>
      <c r="O7" s="47">
        <f t="shared" si="1"/>
        <v>41.400362788287119</v>
      </c>
      <c r="P7" s="9"/>
    </row>
    <row r="8" spans="1:133">
      <c r="A8" s="12"/>
      <c r="B8" s="25">
        <v>314.10000000000002</v>
      </c>
      <c r="C8" s="20" t="s">
        <v>63</v>
      </c>
      <c r="D8" s="46">
        <v>219212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219212</v>
      </c>
      <c r="O8" s="47">
        <f t="shared" si="1"/>
        <v>56.805389997408653</v>
      </c>
      <c r="P8" s="9"/>
    </row>
    <row r="9" spans="1:133">
      <c r="A9" s="12"/>
      <c r="B9" s="25">
        <v>314.3</v>
      </c>
      <c r="C9" s="20" t="s">
        <v>9</v>
      </c>
      <c r="D9" s="46">
        <v>61407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61407</v>
      </c>
      <c r="O9" s="47">
        <f t="shared" si="1"/>
        <v>15.912671676600155</v>
      </c>
      <c r="P9" s="9"/>
    </row>
    <row r="10" spans="1:133">
      <c r="A10" s="12"/>
      <c r="B10" s="25">
        <v>314.39999999999998</v>
      </c>
      <c r="C10" s="20" t="s">
        <v>11</v>
      </c>
      <c r="D10" s="46">
        <v>32873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32873</v>
      </c>
      <c r="O10" s="47">
        <f t="shared" si="1"/>
        <v>8.5185281160922521</v>
      </c>
      <c r="P10" s="9"/>
    </row>
    <row r="11" spans="1:133">
      <c r="A11" s="12"/>
      <c r="B11" s="25">
        <v>314.8</v>
      </c>
      <c r="C11" s="20" t="s">
        <v>94</v>
      </c>
      <c r="D11" s="46">
        <v>433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433</v>
      </c>
      <c r="O11" s="47">
        <f t="shared" si="1"/>
        <v>0.11220523451671417</v>
      </c>
      <c r="P11" s="9"/>
    </row>
    <row r="12" spans="1:133">
      <c r="A12" s="12"/>
      <c r="B12" s="25">
        <v>314.89999999999998</v>
      </c>
      <c r="C12" s="20" t="s">
        <v>85</v>
      </c>
      <c r="D12" s="46">
        <v>176019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176019</v>
      </c>
      <c r="O12" s="47">
        <f t="shared" si="1"/>
        <v>45.612593936252914</v>
      </c>
      <c r="P12" s="9"/>
    </row>
    <row r="13" spans="1:133">
      <c r="A13" s="12"/>
      <c r="B13" s="25">
        <v>316</v>
      </c>
      <c r="C13" s="20" t="s">
        <v>95</v>
      </c>
      <c r="D13" s="46">
        <v>135313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135313</v>
      </c>
      <c r="O13" s="47">
        <f t="shared" si="1"/>
        <v>35.064265353718582</v>
      </c>
      <c r="P13" s="9"/>
    </row>
    <row r="14" spans="1:133" ht="15.75">
      <c r="A14" s="29" t="s">
        <v>12</v>
      </c>
      <c r="B14" s="30"/>
      <c r="C14" s="31"/>
      <c r="D14" s="32">
        <f t="shared" ref="D14:M14" si="3">SUM(D15:D18)</f>
        <v>255745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255745</v>
      </c>
      <c r="O14" s="45">
        <f t="shared" si="1"/>
        <v>66.272350349831569</v>
      </c>
      <c r="P14" s="10"/>
    </row>
    <row r="15" spans="1:133">
      <c r="A15" s="12"/>
      <c r="B15" s="25">
        <v>322</v>
      </c>
      <c r="C15" s="20" t="s">
        <v>65</v>
      </c>
      <c r="D15" s="46">
        <v>12465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12465</v>
      </c>
      <c r="O15" s="47">
        <f t="shared" si="1"/>
        <v>3.2301114278310443</v>
      </c>
      <c r="P15" s="9"/>
    </row>
    <row r="16" spans="1:133">
      <c r="A16" s="12"/>
      <c r="B16" s="25">
        <v>323.10000000000002</v>
      </c>
      <c r="C16" s="20" t="s">
        <v>13</v>
      </c>
      <c r="D16" s="46">
        <v>202595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202595</v>
      </c>
      <c r="O16" s="47">
        <f t="shared" si="1"/>
        <v>52.499352163772997</v>
      </c>
      <c r="P16" s="9"/>
    </row>
    <row r="17" spans="1:16">
      <c r="A17" s="12"/>
      <c r="B17" s="25">
        <v>323.39999999999998</v>
      </c>
      <c r="C17" s="20" t="s">
        <v>14</v>
      </c>
      <c r="D17" s="46">
        <v>32405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32405</v>
      </c>
      <c r="O17" s="47">
        <f t="shared" si="1"/>
        <v>8.3972531743975125</v>
      </c>
      <c r="P17" s="9"/>
    </row>
    <row r="18" spans="1:16">
      <c r="A18" s="12"/>
      <c r="B18" s="25">
        <v>329</v>
      </c>
      <c r="C18" s="20" t="s">
        <v>15</v>
      </c>
      <c r="D18" s="46">
        <v>8280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8280</v>
      </c>
      <c r="O18" s="47">
        <f t="shared" si="1"/>
        <v>2.1456335838300076</v>
      </c>
      <c r="P18" s="9"/>
    </row>
    <row r="19" spans="1:16" ht="15.75">
      <c r="A19" s="29" t="s">
        <v>16</v>
      </c>
      <c r="B19" s="30"/>
      <c r="C19" s="31"/>
      <c r="D19" s="32">
        <f t="shared" ref="D19:M19" si="5">SUM(D20:D26)</f>
        <v>682493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7327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689820</v>
      </c>
      <c r="O19" s="45">
        <f t="shared" si="1"/>
        <v>178.75615444415652</v>
      </c>
      <c r="P19" s="10"/>
    </row>
    <row r="20" spans="1:16">
      <c r="A20" s="12"/>
      <c r="B20" s="25">
        <v>331.35</v>
      </c>
      <c r="C20" s="20" t="s">
        <v>113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7327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7327</v>
      </c>
      <c r="O20" s="47">
        <f t="shared" si="1"/>
        <v>1.8986784140969164</v>
      </c>
      <c r="P20" s="9"/>
    </row>
    <row r="21" spans="1:16">
      <c r="A21" s="12"/>
      <c r="B21" s="25">
        <v>331.5</v>
      </c>
      <c r="C21" s="20" t="s">
        <v>114</v>
      </c>
      <c r="D21" s="46">
        <v>158023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158023</v>
      </c>
      <c r="O21" s="47">
        <f t="shared" si="1"/>
        <v>40.949209639803058</v>
      </c>
      <c r="P21" s="9"/>
    </row>
    <row r="22" spans="1:16">
      <c r="A22" s="12"/>
      <c r="B22" s="25">
        <v>335.12</v>
      </c>
      <c r="C22" s="20" t="s">
        <v>96</v>
      </c>
      <c r="D22" s="46">
        <v>129702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129702</v>
      </c>
      <c r="O22" s="47">
        <f t="shared" si="1"/>
        <v>33.610261725835706</v>
      </c>
      <c r="P22" s="9"/>
    </row>
    <row r="23" spans="1:16">
      <c r="A23" s="12"/>
      <c r="B23" s="25">
        <v>335.15</v>
      </c>
      <c r="C23" s="20" t="s">
        <v>97</v>
      </c>
      <c r="D23" s="46">
        <v>3561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3561</v>
      </c>
      <c r="O23" s="47">
        <f t="shared" si="1"/>
        <v>0.92277792174138373</v>
      </c>
      <c r="P23" s="9"/>
    </row>
    <row r="24" spans="1:16">
      <c r="A24" s="12"/>
      <c r="B24" s="25">
        <v>335.18</v>
      </c>
      <c r="C24" s="20" t="s">
        <v>98</v>
      </c>
      <c r="D24" s="46">
        <v>335320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335320</v>
      </c>
      <c r="O24" s="47">
        <f t="shared" si="1"/>
        <v>86.892977455299302</v>
      </c>
      <c r="P24" s="9"/>
    </row>
    <row r="25" spans="1:16">
      <c r="A25" s="12"/>
      <c r="B25" s="25">
        <v>337.9</v>
      </c>
      <c r="C25" s="20" t="s">
        <v>115</v>
      </c>
      <c r="D25" s="46">
        <v>5362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5362</v>
      </c>
      <c r="O25" s="47">
        <f t="shared" si="1"/>
        <v>1.3894791396734905</v>
      </c>
      <c r="P25" s="9"/>
    </row>
    <row r="26" spans="1:16">
      <c r="A26" s="12"/>
      <c r="B26" s="25">
        <v>338</v>
      </c>
      <c r="C26" s="20" t="s">
        <v>23</v>
      </c>
      <c r="D26" s="46">
        <v>50525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50525</v>
      </c>
      <c r="O26" s="47">
        <f t="shared" si="1"/>
        <v>13.092770147706659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SUM(D28:D38)</f>
        <v>215886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1637497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1853383</v>
      </c>
      <c r="O27" s="45">
        <f t="shared" si="1"/>
        <v>480.27545996372118</v>
      </c>
      <c r="P27" s="10"/>
    </row>
    <row r="28" spans="1:16">
      <c r="A28" s="12"/>
      <c r="B28" s="25">
        <v>341.3</v>
      </c>
      <c r="C28" s="20" t="s">
        <v>99</v>
      </c>
      <c r="D28" s="46">
        <v>3681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8" si="7">SUM(D28:M28)</f>
        <v>3681</v>
      </c>
      <c r="O28" s="47">
        <f t="shared" si="1"/>
        <v>0.95387406063747082</v>
      </c>
      <c r="P28" s="9"/>
    </row>
    <row r="29" spans="1:16">
      <c r="A29" s="12"/>
      <c r="B29" s="25">
        <v>341.9</v>
      </c>
      <c r="C29" s="20" t="s">
        <v>100</v>
      </c>
      <c r="D29" s="46">
        <v>1002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1002</v>
      </c>
      <c r="O29" s="47">
        <f t="shared" si="1"/>
        <v>0.25965275978232705</v>
      </c>
      <c r="P29" s="9"/>
    </row>
    <row r="30" spans="1:16">
      <c r="A30" s="12"/>
      <c r="B30" s="25">
        <v>342.2</v>
      </c>
      <c r="C30" s="20" t="s">
        <v>32</v>
      </c>
      <c r="D30" s="46">
        <v>2722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2722</v>
      </c>
      <c r="O30" s="47">
        <f t="shared" si="1"/>
        <v>0.70536408395957506</v>
      </c>
      <c r="P30" s="9"/>
    </row>
    <row r="31" spans="1:16">
      <c r="A31" s="12"/>
      <c r="B31" s="25">
        <v>342.5</v>
      </c>
      <c r="C31" s="20" t="s">
        <v>33</v>
      </c>
      <c r="D31" s="46">
        <v>4669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4669</v>
      </c>
      <c r="O31" s="47">
        <f t="shared" si="1"/>
        <v>1.2098989375485878</v>
      </c>
      <c r="P31" s="9"/>
    </row>
    <row r="32" spans="1:16">
      <c r="A32" s="12"/>
      <c r="B32" s="25">
        <v>343.3</v>
      </c>
      <c r="C32" s="20" t="s">
        <v>35</v>
      </c>
      <c r="D32" s="46">
        <v>2758</v>
      </c>
      <c r="E32" s="46">
        <v>0</v>
      </c>
      <c r="F32" s="46">
        <v>0</v>
      </c>
      <c r="G32" s="46">
        <v>0</v>
      </c>
      <c r="H32" s="46">
        <v>0</v>
      </c>
      <c r="I32" s="46">
        <v>702147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704905</v>
      </c>
      <c r="O32" s="47">
        <f t="shared" si="1"/>
        <v>182.66519823788545</v>
      </c>
      <c r="P32" s="9"/>
    </row>
    <row r="33" spans="1:16">
      <c r="A33" s="12"/>
      <c r="B33" s="25">
        <v>343.5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935200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935200</v>
      </c>
      <c r="O33" s="47">
        <f t="shared" si="1"/>
        <v>242.34257579683856</v>
      </c>
      <c r="P33" s="9"/>
    </row>
    <row r="34" spans="1:16">
      <c r="A34" s="12"/>
      <c r="B34" s="25">
        <v>343.8</v>
      </c>
      <c r="C34" s="20" t="s">
        <v>38</v>
      </c>
      <c r="D34" s="46">
        <v>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400</v>
      </c>
      <c r="O34" s="47">
        <f t="shared" si="1"/>
        <v>0.10365379632029023</v>
      </c>
      <c r="P34" s="9"/>
    </row>
    <row r="35" spans="1:16">
      <c r="A35" s="12"/>
      <c r="B35" s="25">
        <v>343.9</v>
      </c>
      <c r="C35" s="20" t="s">
        <v>116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150</v>
      </c>
      <c r="O35" s="47">
        <f t="shared" si="1"/>
        <v>3.8870173620108833E-2</v>
      </c>
      <c r="P35" s="9"/>
    </row>
    <row r="36" spans="1:16">
      <c r="A36" s="12"/>
      <c r="B36" s="25">
        <v>344.9</v>
      </c>
      <c r="C36" s="20" t="s">
        <v>101</v>
      </c>
      <c r="D36" s="46">
        <v>54352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54352</v>
      </c>
      <c r="O36" s="47">
        <f t="shared" si="1"/>
        <v>14.084477844001036</v>
      </c>
      <c r="P36" s="9"/>
    </row>
    <row r="37" spans="1:16">
      <c r="A37" s="12"/>
      <c r="B37" s="25">
        <v>347.9</v>
      </c>
      <c r="C37" s="20" t="s">
        <v>117</v>
      </c>
      <c r="D37" s="46">
        <v>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80</v>
      </c>
      <c r="O37" s="47">
        <f t="shared" ref="O37:O57" si="8">(N37/O$59)</f>
        <v>2.0730759264058048E-2</v>
      </c>
      <c r="P37" s="9"/>
    </row>
    <row r="38" spans="1:16">
      <c r="A38" s="12"/>
      <c r="B38" s="25">
        <v>349</v>
      </c>
      <c r="C38" s="20" t="s">
        <v>91</v>
      </c>
      <c r="D38" s="46">
        <v>146222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146222</v>
      </c>
      <c r="O38" s="47">
        <f t="shared" si="8"/>
        <v>37.891163513863695</v>
      </c>
      <c r="P38" s="9"/>
    </row>
    <row r="39" spans="1:16" ht="15.75">
      <c r="A39" s="29" t="s">
        <v>29</v>
      </c>
      <c r="B39" s="30"/>
      <c r="C39" s="31"/>
      <c r="D39" s="32">
        <f t="shared" ref="D39:M39" si="9">SUM(D40:D43)</f>
        <v>37774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880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5" si="10">SUM(D39:M39)</f>
        <v>38654</v>
      </c>
      <c r="O39" s="45">
        <f t="shared" si="8"/>
        <v>10.016584607411247</v>
      </c>
      <c r="P39" s="10"/>
    </row>
    <row r="40" spans="1:16">
      <c r="A40" s="13"/>
      <c r="B40" s="39">
        <v>351.1</v>
      </c>
      <c r="C40" s="21" t="s">
        <v>73</v>
      </c>
      <c r="D40" s="46">
        <v>27296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27296</v>
      </c>
      <c r="O40" s="47">
        <f t="shared" si="8"/>
        <v>7.0733350608966052</v>
      </c>
      <c r="P40" s="9"/>
    </row>
    <row r="41" spans="1:16">
      <c r="A41" s="13"/>
      <c r="B41" s="39">
        <v>352</v>
      </c>
      <c r="C41" s="21" t="s">
        <v>43</v>
      </c>
      <c r="D41" s="46">
        <v>5289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5289</v>
      </c>
      <c r="O41" s="47">
        <f t="shared" si="8"/>
        <v>1.3705623218450376</v>
      </c>
      <c r="P41" s="9"/>
    </row>
    <row r="42" spans="1:16">
      <c r="A42" s="13"/>
      <c r="B42" s="39">
        <v>354</v>
      </c>
      <c r="C42" s="21" t="s">
        <v>88</v>
      </c>
      <c r="D42" s="46">
        <v>5189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5189</v>
      </c>
      <c r="O42" s="47">
        <f t="shared" si="8"/>
        <v>1.344648872764965</v>
      </c>
      <c r="P42" s="9"/>
    </row>
    <row r="43" spans="1:16">
      <c r="A43" s="13"/>
      <c r="B43" s="39">
        <v>359</v>
      </c>
      <c r="C43" s="21" t="s">
        <v>74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880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880</v>
      </c>
      <c r="O43" s="47">
        <f t="shared" si="8"/>
        <v>0.2280383519046385</v>
      </c>
      <c r="P43" s="9"/>
    </row>
    <row r="44" spans="1:16" ht="15.75">
      <c r="A44" s="29" t="s">
        <v>2</v>
      </c>
      <c r="B44" s="30"/>
      <c r="C44" s="31"/>
      <c r="D44" s="32">
        <f t="shared" ref="D44:M44" si="11">SUM(D45:D53)</f>
        <v>33538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127074</v>
      </c>
      <c r="J44" s="32">
        <f t="shared" si="11"/>
        <v>0</v>
      </c>
      <c r="K44" s="32">
        <f t="shared" si="11"/>
        <v>100950</v>
      </c>
      <c r="L44" s="32">
        <f t="shared" si="11"/>
        <v>0</v>
      </c>
      <c r="M44" s="32">
        <f t="shared" si="11"/>
        <v>0</v>
      </c>
      <c r="N44" s="32">
        <f t="shared" si="10"/>
        <v>261562</v>
      </c>
      <c r="O44" s="45">
        <f t="shared" si="8"/>
        <v>67.779735682819378</v>
      </c>
      <c r="P44" s="10"/>
    </row>
    <row r="45" spans="1:16">
      <c r="A45" s="12"/>
      <c r="B45" s="25">
        <v>361.1</v>
      </c>
      <c r="C45" s="20" t="s">
        <v>44</v>
      </c>
      <c r="D45" s="46">
        <v>3042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3042</v>
      </c>
      <c r="O45" s="47">
        <f t="shared" si="8"/>
        <v>0.78828712101580722</v>
      </c>
      <c r="P45" s="9"/>
    </row>
    <row r="46" spans="1:16">
      <c r="A46" s="12"/>
      <c r="B46" s="25">
        <v>361.2</v>
      </c>
      <c r="C46" s="20" t="s">
        <v>75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-5298</v>
      </c>
      <c r="L46" s="46">
        <v>0</v>
      </c>
      <c r="M46" s="46">
        <v>0</v>
      </c>
      <c r="N46" s="46">
        <f t="shared" ref="N46:N53" si="12">SUM(D46:M46)</f>
        <v>-5298</v>
      </c>
      <c r="O46" s="47">
        <f t="shared" si="8"/>
        <v>-1.3728945322622441</v>
      </c>
      <c r="P46" s="9"/>
    </row>
    <row r="47" spans="1:16">
      <c r="A47" s="12"/>
      <c r="B47" s="25">
        <v>361.4</v>
      </c>
      <c r="C47" s="20" t="s">
        <v>110</v>
      </c>
      <c r="D47" s="46">
        <v>2706</v>
      </c>
      <c r="E47" s="46">
        <v>0</v>
      </c>
      <c r="F47" s="46">
        <v>0</v>
      </c>
      <c r="G47" s="46">
        <v>0</v>
      </c>
      <c r="H47" s="46">
        <v>0</v>
      </c>
      <c r="I47" s="46">
        <v>1155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3861</v>
      </c>
      <c r="O47" s="47">
        <f t="shared" si="8"/>
        <v>1.0005182689816015</v>
      </c>
      <c r="P47" s="9"/>
    </row>
    <row r="48" spans="1:16">
      <c r="A48" s="12"/>
      <c r="B48" s="25">
        <v>362</v>
      </c>
      <c r="C48" s="20" t="s">
        <v>47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125919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125919</v>
      </c>
      <c r="O48" s="47">
        <f t="shared" si="8"/>
        <v>32.629955947136565</v>
      </c>
      <c r="P48" s="9"/>
    </row>
    <row r="49" spans="1:119">
      <c r="A49" s="12"/>
      <c r="B49" s="25">
        <v>364</v>
      </c>
      <c r="C49" s="20" t="s">
        <v>102</v>
      </c>
      <c r="D49" s="46">
        <v>1407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1407</v>
      </c>
      <c r="O49" s="47">
        <f t="shared" si="8"/>
        <v>0.36460222855662089</v>
      </c>
      <c r="P49" s="9"/>
    </row>
    <row r="50" spans="1:119">
      <c r="A50" s="12"/>
      <c r="B50" s="25">
        <v>365</v>
      </c>
      <c r="C50" s="20" t="s">
        <v>118</v>
      </c>
      <c r="D50" s="46">
        <v>27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27</v>
      </c>
      <c r="O50" s="47">
        <f t="shared" si="8"/>
        <v>6.9966312516195903E-3</v>
      </c>
      <c r="P50" s="9"/>
    </row>
    <row r="51" spans="1:119">
      <c r="A51" s="12"/>
      <c r="B51" s="25">
        <v>368</v>
      </c>
      <c r="C51" s="20" t="s">
        <v>49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106248</v>
      </c>
      <c r="L51" s="46">
        <v>0</v>
      </c>
      <c r="M51" s="46">
        <v>0</v>
      </c>
      <c r="N51" s="46">
        <f t="shared" si="12"/>
        <v>106248</v>
      </c>
      <c r="O51" s="47">
        <f t="shared" si="8"/>
        <v>27.53252137859549</v>
      </c>
      <c r="P51" s="9"/>
    </row>
    <row r="52" spans="1:119">
      <c r="A52" s="12"/>
      <c r="B52" s="25">
        <v>369.3</v>
      </c>
      <c r="C52" s="20" t="s">
        <v>78</v>
      </c>
      <c r="D52" s="46">
        <v>3784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3784</v>
      </c>
      <c r="O52" s="47">
        <f t="shared" si="8"/>
        <v>0.98056491318994554</v>
      </c>
      <c r="P52" s="9"/>
    </row>
    <row r="53" spans="1:119">
      <c r="A53" s="12"/>
      <c r="B53" s="25">
        <v>369.9</v>
      </c>
      <c r="C53" s="20" t="s">
        <v>50</v>
      </c>
      <c r="D53" s="46">
        <v>22572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22572</v>
      </c>
      <c r="O53" s="47">
        <f t="shared" si="8"/>
        <v>5.8491837263539779</v>
      </c>
      <c r="P53" s="9"/>
    </row>
    <row r="54" spans="1:119" ht="15.75">
      <c r="A54" s="29" t="s">
        <v>30</v>
      </c>
      <c r="B54" s="30"/>
      <c r="C54" s="31"/>
      <c r="D54" s="32">
        <f t="shared" ref="D54:M54" si="13">SUM(D55:D56)</f>
        <v>474268</v>
      </c>
      <c r="E54" s="32">
        <f t="shared" si="13"/>
        <v>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3941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478209</v>
      </c>
      <c r="O54" s="45">
        <f t="shared" si="8"/>
        <v>123.92044571132418</v>
      </c>
      <c r="P54" s="9"/>
    </row>
    <row r="55" spans="1:119">
      <c r="A55" s="12"/>
      <c r="B55" s="25">
        <v>382</v>
      </c>
      <c r="C55" s="20" t="s">
        <v>79</v>
      </c>
      <c r="D55" s="46">
        <v>474268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474268</v>
      </c>
      <c r="O55" s="47">
        <f t="shared" si="8"/>
        <v>122.89919668307851</v>
      </c>
      <c r="P55" s="9"/>
    </row>
    <row r="56" spans="1:119" ht="15.75" thickBot="1">
      <c r="A56" s="12"/>
      <c r="B56" s="25">
        <v>389.1</v>
      </c>
      <c r="C56" s="20" t="s">
        <v>119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3941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3941</v>
      </c>
      <c r="O56" s="47">
        <f t="shared" si="8"/>
        <v>1.0212490282456594</v>
      </c>
      <c r="P56" s="9"/>
    </row>
    <row r="57" spans="1:119" ht="16.5" thickBot="1">
      <c r="A57" s="14" t="s">
        <v>40</v>
      </c>
      <c r="B57" s="23"/>
      <c r="C57" s="22"/>
      <c r="D57" s="15">
        <f t="shared" ref="D57:M57" si="14">SUM(D5,D14,D19,D27,D39,D44,D54)</f>
        <v>3145939</v>
      </c>
      <c r="E57" s="15">
        <f t="shared" si="14"/>
        <v>0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1776719</v>
      </c>
      <c r="J57" s="15">
        <f t="shared" si="14"/>
        <v>0</v>
      </c>
      <c r="K57" s="15">
        <f t="shared" si="14"/>
        <v>100950</v>
      </c>
      <c r="L57" s="15">
        <f t="shared" si="14"/>
        <v>0</v>
      </c>
      <c r="M57" s="15">
        <f t="shared" si="14"/>
        <v>0</v>
      </c>
      <c r="N57" s="15">
        <f>SUM(D57:M57)</f>
        <v>5023608</v>
      </c>
      <c r="O57" s="38">
        <f t="shared" si="8"/>
        <v>1301.7901010624514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120</v>
      </c>
      <c r="M59" s="48"/>
      <c r="N59" s="48"/>
      <c r="O59" s="43">
        <v>3859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2024-05-30T15:47:33Z</cp:lastPrinted>
  <dcterms:created xsi:type="dcterms:W3CDTF">2000-08-31T21:26:31Z</dcterms:created>
  <dcterms:modified xsi:type="dcterms:W3CDTF">2024-05-30T15:47:42Z</dcterms:modified>
</cp:coreProperties>
</file>