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41" documentId="11_FC19F5EBEC1F45106106E70B191FE7AC697AE474" xr6:coauthVersionLast="47" xr6:coauthVersionMax="47" xr10:uidLastSave="{67189F06-DE64-4105-9763-64A2824C7D95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'2008'!$A$1:$O$19</definedName>
    <definedName name="_xlnm.Print_Area" localSheetId="14">'2009'!$A$1:$O$20</definedName>
    <definedName name="_xlnm.Print_Area" localSheetId="13">'2010'!$A$1:$O$18</definedName>
    <definedName name="_xlnm.Print_Area" localSheetId="12">'2011'!$A$1:$O$17</definedName>
    <definedName name="_xlnm.Print_Area" localSheetId="11">'2012'!$A$1:$O$20</definedName>
    <definedName name="_xlnm.Print_Area" localSheetId="10">'2013'!$A$1:$O$20</definedName>
    <definedName name="_xlnm.Print_Area" localSheetId="9">'2014'!$A$1:$O$19</definedName>
    <definedName name="_xlnm.Print_Area" localSheetId="8">'2015'!$A$1:$O$20</definedName>
    <definedName name="_xlnm.Print_Area" localSheetId="7">'2016'!$A$1:$O$20</definedName>
    <definedName name="_xlnm.Print_Area" localSheetId="6">'2017'!$A$1:$O$24</definedName>
    <definedName name="_xlnm.Print_Area" localSheetId="5">'2018'!$A$1:$O$24</definedName>
    <definedName name="_xlnm.Print_Area" localSheetId="4">'2019'!$A$1:$O$23</definedName>
    <definedName name="_xlnm.Print_Area" localSheetId="3">'2020'!$A$1:$O$23</definedName>
    <definedName name="_xlnm.Print_Area" localSheetId="2">'2021'!$A$1:$P$25</definedName>
    <definedName name="_xlnm.Print_Area" localSheetId="1">'2022'!$A$1:$P$25</definedName>
    <definedName name="_xlnm.Print_Area" localSheetId="0">'2023'!$A$1:$P$21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48" l="1"/>
  <c r="F17" i="48"/>
  <c r="G17" i="48"/>
  <c r="H17" i="48"/>
  <c r="I17" i="48"/>
  <c r="J17" i="48"/>
  <c r="K17" i="48"/>
  <c r="L17" i="48"/>
  <c r="M17" i="48"/>
  <c r="N17" i="48"/>
  <c r="D17" i="48"/>
  <c r="O16" i="48" l="1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N11" i="48"/>
  <c r="M11" i="48"/>
  <c r="L11" i="48"/>
  <c r="K11" i="48"/>
  <c r="J11" i="48"/>
  <c r="I11" i="48"/>
  <c r="H11" i="48"/>
  <c r="G11" i="48"/>
  <c r="F11" i="48"/>
  <c r="E11" i="48"/>
  <c r="D11" i="48"/>
  <c r="O10" i="48"/>
  <c r="P10" i="48" s="1"/>
  <c r="O9" i="48"/>
  <c r="P9" i="48" s="1"/>
  <c r="N8" i="48"/>
  <c r="M8" i="48"/>
  <c r="L8" i="48"/>
  <c r="K8" i="48"/>
  <c r="J8" i="48"/>
  <c r="I8" i="48"/>
  <c r="H8" i="48"/>
  <c r="G8" i="48"/>
  <c r="F8" i="48"/>
  <c r="E8" i="48"/>
  <c r="D8" i="48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11" i="48" l="1"/>
  <c r="P11" i="48" s="1"/>
  <c r="O8" i="48"/>
  <c r="P8" i="48" s="1"/>
  <c r="O13" i="48"/>
  <c r="P13" i="48" s="1"/>
  <c r="O5" i="48"/>
  <c r="P5" i="48" s="1"/>
  <c r="O20" i="47"/>
  <c r="P20" i="47" s="1"/>
  <c r="N19" i="47"/>
  <c r="M19" i="47"/>
  <c r="L19" i="47"/>
  <c r="K19" i="47"/>
  <c r="J19" i="47"/>
  <c r="I19" i="47"/>
  <c r="H19" i="47"/>
  <c r="G19" i="47"/>
  <c r="F19" i="47"/>
  <c r="E19" i="47"/>
  <c r="D19" i="47"/>
  <c r="O18" i="47"/>
  <c r="P18" i="47" s="1"/>
  <c r="O17" i="47"/>
  <c r="P17" i="47" s="1"/>
  <c r="O16" i="47"/>
  <c r="P16" i="47" s="1"/>
  <c r="N15" i="47"/>
  <c r="M15" i="47"/>
  <c r="L15" i="47"/>
  <c r="K15" i="47"/>
  <c r="J15" i="47"/>
  <c r="I15" i="47"/>
  <c r="H15" i="47"/>
  <c r="G15" i="47"/>
  <c r="F15" i="47"/>
  <c r="E15" i="47"/>
  <c r="D15" i="47"/>
  <c r="O14" i="47"/>
  <c r="P14" i="47" s="1"/>
  <c r="N13" i="47"/>
  <c r="M13" i="47"/>
  <c r="L13" i="47"/>
  <c r="K13" i="47"/>
  <c r="J13" i="47"/>
  <c r="I13" i="47"/>
  <c r="H13" i="47"/>
  <c r="G13" i="47"/>
  <c r="F13" i="47"/>
  <c r="E13" i="47"/>
  <c r="D13" i="47"/>
  <c r="O12" i="47"/>
  <c r="P12" i="47" s="1"/>
  <c r="N11" i="47"/>
  <c r="M11" i="47"/>
  <c r="L11" i="47"/>
  <c r="K11" i="47"/>
  <c r="J11" i="47"/>
  <c r="I11" i="47"/>
  <c r="H11" i="47"/>
  <c r="G11" i="47"/>
  <c r="F11" i="47"/>
  <c r="E11" i="47"/>
  <c r="D11" i="47"/>
  <c r="O10" i="47"/>
  <c r="P10" i="47" s="1"/>
  <c r="O9" i="47"/>
  <c r="P9" i="47" s="1"/>
  <c r="N8" i="47"/>
  <c r="M8" i="47"/>
  <c r="L8" i="47"/>
  <c r="K8" i="47"/>
  <c r="J8" i="47"/>
  <c r="I8" i="47"/>
  <c r="H8" i="47"/>
  <c r="G8" i="47"/>
  <c r="F8" i="47"/>
  <c r="E8" i="47"/>
  <c r="D8" i="47"/>
  <c r="O7" i="47"/>
  <c r="P7" i="47" s="1"/>
  <c r="O6" i="47"/>
  <c r="P6" i="47" s="1"/>
  <c r="N5" i="47"/>
  <c r="M5" i="47"/>
  <c r="L5" i="47"/>
  <c r="K5" i="47"/>
  <c r="J5" i="47"/>
  <c r="I5" i="47"/>
  <c r="H5" i="47"/>
  <c r="G5" i="47"/>
  <c r="G21" i="47" s="1"/>
  <c r="F5" i="47"/>
  <c r="E5" i="47"/>
  <c r="D5" i="47"/>
  <c r="D21" i="47" s="1"/>
  <c r="O17" i="48" l="1"/>
  <c r="P17" i="48" s="1"/>
  <c r="M21" i="47"/>
  <c r="I21" i="47"/>
  <c r="L21" i="47"/>
  <c r="E21" i="47"/>
  <c r="K21" i="47"/>
  <c r="F21" i="47"/>
  <c r="H21" i="47"/>
  <c r="J21" i="47"/>
  <c r="N21" i="47"/>
  <c r="O19" i="47"/>
  <c r="P19" i="47" s="1"/>
  <c r="O15" i="47"/>
  <c r="P15" i="47" s="1"/>
  <c r="O13" i="47"/>
  <c r="P13" i="47" s="1"/>
  <c r="O11" i="47"/>
  <c r="P11" i="47" s="1"/>
  <c r="O8" i="47"/>
  <c r="P8" i="47" s="1"/>
  <c r="O5" i="47"/>
  <c r="P5" i="47" s="1"/>
  <c r="O20" i="46"/>
  <c r="P20" i="46" s="1"/>
  <c r="N19" i="46"/>
  <c r="M19" i="46"/>
  <c r="L19" i="46"/>
  <c r="K19" i="46"/>
  <c r="J19" i="46"/>
  <c r="I19" i="46"/>
  <c r="H19" i="46"/>
  <c r="G19" i="46"/>
  <c r="F19" i="46"/>
  <c r="E19" i="46"/>
  <c r="D19" i="46"/>
  <c r="O18" i="46"/>
  <c r="P18" i="46" s="1"/>
  <c r="O17" i="46"/>
  <c r="P17" i="46" s="1"/>
  <c r="O16" i="46"/>
  <c r="P16" i="46" s="1"/>
  <c r="N15" i="46"/>
  <c r="M15" i="46"/>
  <c r="L15" i="46"/>
  <c r="K15" i="46"/>
  <c r="J15" i="46"/>
  <c r="I15" i="46"/>
  <c r="H15" i="46"/>
  <c r="G15" i="46"/>
  <c r="F15" i="46"/>
  <c r="E15" i="46"/>
  <c r="D15" i="46"/>
  <c r="O14" i="46"/>
  <c r="P14" i="46"/>
  <c r="N13" i="46"/>
  <c r="M13" i="46"/>
  <c r="L13" i="46"/>
  <c r="K13" i="46"/>
  <c r="J13" i="46"/>
  <c r="I13" i="46"/>
  <c r="H13" i="46"/>
  <c r="G13" i="46"/>
  <c r="F13" i="46"/>
  <c r="E13" i="46"/>
  <c r="D13" i="46"/>
  <c r="O12" i="46"/>
  <c r="P12" i="46" s="1"/>
  <c r="N11" i="46"/>
  <c r="M11" i="46"/>
  <c r="L11" i="46"/>
  <c r="K11" i="46"/>
  <c r="J11" i="46"/>
  <c r="I11" i="46"/>
  <c r="H11" i="46"/>
  <c r="G11" i="46"/>
  <c r="F11" i="46"/>
  <c r="E11" i="46"/>
  <c r="D11" i="46"/>
  <c r="O10" i="46"/>
  <c r="P10" i="46" s="1"/>
  <c r="O9" i="46"/>
  <c r="P9" i="46"/>
  <c r="N8" i="46"/>
  <c r="M8" i="46"/>
  <c r="L8" i="46"/>
  <c r="K8" i="46"/>
  <c r="J8" i="46"/>
  <c r="I8" i="46"/>
  <c r="H8" i="46"/>
  <c r="G8" i="46"/>
  <c r="F8" i="46"/>
  <c r="E8" i="46"/>
  <c r="D8" i="46"/>
  <c r="O7" i="46"/>
  <c r="P7" i="46"/>
  <c r="O6" i="46"/>
  <c r="P6" i="46" s="1"/>
  <c r="N5" i="46"/>
  <c r="M5" i="46"/>
  <c r="L5" i="46"/>
  <c r="K5" i="46"/>
  <c r="J5" i="46"/>
  <c r="I5" i="46"/>
  <c r="H5" i="46"/>
  <c r="G5" i="46"/>
  <c r="F5" i="46"/>
  <c r="E5" i="46"/>
  <c r="D5" i="46"/>
  <c r="N18" i="45"/>
  <c r="O18" i="45" s="1"/>
  <c r="M17" i="45"/>
  <c r="L17" i="45"/>
  <c r="K17" i="45"/>
  <c r="J17" i="45"/>
  <c r="I17" i="45"/>
  <c r="H17" i="45"/>
  <c r="G17" i="45"/>
  <c r="F17" i="45"/>
  <c r="E17" i="45"/>
  <c r="D17" i="45"/>
  <c r="N16" i="45"/>
  <c r="O16" i="45" s="1"/>
  <c r="N15" i="45"/>
  <c r="O15" i="45" s="1"/>
  <c r="N14" i="45"/>
  <c r="O14" i="45" s="1"/>
  <c r="M13" i="45"/>
  <c r="L13" i="45"/>
  <c r="K13" i="45"/>
  <c r="J13" i="45"/>
  <c r="I13" i="45"/>
  <c r="H13" i="45"/>
  <c r="G13" i="45"/>
  <c r="F13" i="45"/>
  <c r="E13" i="45"/>
  <c r="D13" i="45"/>
  <c r="N13" i="45" s="1"/>
  <c r="O13" i="45" s="1"/>
  <c r="N12" i="45"/>
  <c r="O12" i="45" s="1"/>
  <c r="M11" i="45"/>
  <c r="L11" i="45"/>
  <c r="K11" i="45"/>
  <c r="J11" i="45"/>
  <c r="I11" i="45"/>
  <c r="H11" i="45"/>
  <c r="G11" i="45"/>
  <c r="N11" i="45" s="1"/>
  <c r="O11" i="45" s="1"/>
  <c r="F11" i="45"/>
  <c r="E11" i="45"/>
  <c r="D11" i="45"/>
  <c r="N10" i="45"/>
  <c r="O10" i="45" s="1"/>
  <c r="N9" i="45"/>
  <c r="O9" i="45"/>
  <c r="M8" i="45"/>
  <c r="L8" i="45"/>
  <c r="K8" i="45"/>
  <c r="J8" i="45"/>
  <c r="I8" i="45"/>
  <c r="H8" i="45"/>
  <c r="G8" i="45"/>
  <c r="F8" i="45"/>
  <c r="E8" i="45"/>
  <c r="D8" i="45"/>
  <c r="N7" i="45"/>
  <c r="O7" i="45"/>
  <c r="N6" i="45"/>
  <c r="O6" i="45"/>
  <c r="M5" i="45"/>
  <c r="L5" i="45"/>
  <c r="K5" i="45"/>
  <c r="J5" i="45"/>
  <c r="I5" i="45"/>
  <c r="H5" i="45"/>
  <c r="G5" i="45"/>
  <c r="F5" i="45"/>
  <c r="E5" i="45"/>
  <c r="D5" i="45"/>
  <c r="N18" i="44"/>
  <c r="O18" i="44"/>
  <c r="M17" i="44"/>
  <c r="L17" i="44"/>
  <c r="K17" i="44"/>
  <c r="J17" i="44"/>
  <c r="I17" i="44"/>
  <c r="H17" i="44"/>
  <c r="G17" i="44"/>
  <c r="F17" i="44"/>
  <c r="E17" i="44"/>
  <c r="D17" i="44"/>
  <c r="N16" i="44"/>
  <c r="O16" i="44"/>
  <c r="N15" i="44"/>
  <c r="O15" i="44"/>
  <c r="N14" i="44"/>
  <c r="O14" i="44"/>
  <c r="M13" i="44"/>
  <c r="L13" i="44"/>
  <c r="K13" i="44"/>
  <c r="J13" i="44"/>
  <c r="I13" i="44"/>
  <c r="H13" i="44"/>
  <c r="G13" i="44"/>
  <c r="F13" i="44"/>
  <c r="E13" i="44"/>
  <c r="D13" i="44"/>
  <c r="N12" i="44"/>
  <c r="O12" i="44" s="1"/>
  <c r="M11" i="44"/>
  <c r="L11" i="44"/>
  <c r="K11" i="44"/>
  <c r="J11" i="44"/>
  <c r="I11" i="44"/>
  <c r="H11" i="44"/>
  <c r="G11" i="44"/>
  <c r="F11" i="44"/>
  <c r="E11" i="44"/>
  <c r="D11" i="44"/>
  <c r="N11" i="44" s="1"/>
  <c r="O11" i="44" s="1"/>
  <c r="N10" i="44"/>
  <c r="O10" i="44"/>
  <c r="N9" i="44"/>
  <c r="O9" i="44" s="1"/>
  <c r="M8" i="44"/>
  <c r="L8" i="44"/>
  <c r="K8" i="44"/>
  <c r="J8" i="44"/>
  <c r="I8" i="44"/>
  <c r="H8" i="44"/>
  <c r="G8" i="44"/>
  <c r="F8" i="44"/>
  <c r="E8" i="44"/>
  <c r="D8" i="44"/>
  <c r="N7" i="44"/>
  <c r="O7" i="44" s="1"/>
  <c r="N6" i="44"/>
  <c r="O6" i="44" s="1"/>
  <c r="M5" i="44"/>
  <c r="L5" i="44"/>
  <c r="K5" i="44"/>
  <c r="J5" i="44"/>
  <c r="I5" i="44"/>
  <c r="H5" i="44"/>
  <c r="H19" i="44" s="1"/>
  <c r="G5" i="44"/>
  <c r="G19" i="44" s="1"/>
  <c r="F5" i="44"/>
  <c r="E5" i="44"/>
  <c r="D5" i="44"/>
  <c r="E8" i="43"/>
  <c r="F8" i="43"/>
  <c r="G8" i="43"/>
  <c r="H8" i="43"/>
  <c r="I8" i="43"/>
  <c r="J8" i="43"/>
  <c r="K8" i="43"/>
  <c r="L8" i="43"/>
  <c r="M8" i="43"/>
  <c r="D8" i="43"/>
  <c r="N9" i="43"/>
  <c r="O9" i="43" s="1"/>
  <c r="N19" i="43"/>
  <c r="O19" i="43"/>
  <c r="N18" i="43"/>
  <c r="O18" i="43" s="1"/>
  <c r="M17" i="43"/>
  <c r="L17" i="43"/>
  <c r="K17" i="43"/>
  <c r="J17" i="43"/>
  <c r="I17" i="43"/>
  <c r="H17" i="43"/>
  <c r="G17" i="43"/>
  <c r="F17" i="43"/>
  <c r="E17" i="43"/>
  <c r="D17" i="43"/>
  <c r="N16" i="43"/>
  <c r="O16" i="43" s="1"/>
  <c r="N15" i="43"/>
  <c r="O15" i="43" s="1"/>
  <c r="N14" i="43"/>
  <c r="O14" i="43" s="1"/>
  <c r="M13" i="43"/>
  <c r="L13" i="43"/>
  <c r="K13" i="43"/>
  <c r="J13" i="43"/>
  <c r="I13" i="43"/>
  <c r="H13" i="43"/>
  <c r="G13" i="43"/>
  <c r="F13" i="43"/>
  <c r="N13" i="43" s="1"/>
  <c r="O13" i="43" s="1"/>
  <c r="E13" i="43"/>
  <c r="D13" i="43"/>
  <c r="N12" i="43"/>
  <c r="O12" i="43" s="1"/>
  <c r="M11" i="43"/>
  <c r="L11" i="43"/>
  <c r="K11" i="43"/>
  <c r="J11" i="43"/>
  <c r="I11" i="43"/>
  <c r="H11" i="43"/>
  <c r="G11" i="43"/>
  <c r="F11" i="43"/>
  <c r="E11" i="43"/>
  <c r="D11" i="43"/>
  <c r="N10" i="43"/>
  <c r="O10" i="43" s="1"/>
  <c r="N7" i="43"/>
  <c r="O7" i="43"/>
  <c r="N6" i="43"/>
  <c r="O6" i="43"/>
  <c r="M5" i="43"/>
  <c r="L5" i="43"/>
  <c r="L20" i="43" s="1"/>
  <c r="K5" i="43"/>
  <c r="J5" i="43"/>
  <c r="I5" i="43"/>
  <c r="H5" i="43"/>
  <c r="G5" i="43"/>
  <c r="F5" i="43"/>
  <c r="E5" i="43"/>
  <c r="E20" i="43" s="1"/>
  <c r="D5" i="43"/>
  <c r="N19" i="42"/>
  <c r="O19" i="42"/>
  <c r="M18" i="42"/>
  <c r="L18" i="42"/>
  <c r="K18" i="42"/>
  <c r="J18" i="42"/>
  <c r="I18" i="42"/>
  <c r="H18" i="42"/>
  <c r="G18" i="42"/>
  <c r="F18" i="42"/>
  <c r="E18" i="42"/>
  <c r="D18" i="42"/>
  <c r="N17" i="42"/>
  <c r="O17" i="42"/>
  <c r="N16" i="42"/>
  <c r="O16" i="42"/>
  <c r="N15" i="42"/>
  <c r="O15" i="42" s="1"/>
  <c r="N14" i="42"/>
  <c r="O14" i="42" s="1"/>
  <c r="M13" i="42"/>
  <c r="L13" i="42"/>
  <c r="K13" i="42"/>
  <c r="J13" i="42"/>
  <c r="I13" i="42"/>
  <c r="H13" i="42"/>
  <c r="G13" i="42"/>
  <c r="F13" i="42"/>
  <c r="E13" i="42"/>
  <c r="D13" i="42"/>
  <c r="N12" i="42"/>
  <c r="O12" i="42" s="1"/>
  <c r="M11" i="42"/>
  <c r="L11" i="42"/>
  <c r="K11" i="42"/>
  <c r="J11" i="42"/>
  <c r="I11" i="42"/>
  <c r="H11" i="42"/>
  <c r="G11" i="42"/>
  <c r="F11" i="42"/>
  <c r="E11" i="42"/>
  <c r="D11" i="42"/>
  <c r="N10" i="42"/>
  <c r="O10" i="42" s="1"/>
  <c r="N9" i="42"/>
  <c r="O9" i="42" s="1"/>
  <c r="M8" i="42"/>
  <c r="L8" i="42"/>
  <c r="K8" i="42"/>
  <c r="J8" i="42"/>
  <c r="I8" i="42"/>
  <c r="H8" i="42"/>
  <c r="G8" i="42"/>
  <c r="G20" i="42" s="1"/>
  <c r="F8" i="42"/>
  <c r="E8" i="42"/>
  <c r="D8" i="42"/>
  <c r="N7" i="42"/>
  <c r="O7" i="42" s="1"/>
  <c r="N6" i="42"/>
  <c r="O6" i="42"/>
  <c r="M5" i="42"/>
  <c r="L5" i="42"/>
  <c r="K5" i="42"/>
  <c r="J5" i="42"/>
  <c r="I5" i="42"/>
  <c r="H5" i="42"/>
  <c r="G5" i="42"/>
  <c r="F5" i="42"/>
  <c r="E5" i="42"/>
  <c r="D5" i="42"/>
  <c r="N15" i="41"/>
  <c r="O15" i="41" s="1"/>
  <c r="N14" i="41"/>
  <c r="O14" i="41"/>
  <c r="N13" i="41"/>
  <c r="O13" i="41"/>
  <c r="N12" i="41"/>
  <c r="O12" i="41"/>
  <c r="M11" i="41"/>
  <c r="L11" i="41"/>
  <c r="K11" i="41"/>
  <c r="J11" i="41"/>
  <c r="I11" i="41"/>
  <c r="H11" i="41"/>
  <c r="G11" i="41"/>
  <c r="F11" i="41"/>
  <c r="E11" i="41"/>
  <c r="D11" i="41"/>
  <c r="N10" i="41"/>
  <c r="O10" i="41"/>
  <c r="N9" i="41"/>
  <c r="O9" i="41" s="1"/>
  <c r="M8" i="41"/>
  <c r="L8" i="41"/>
  <c r="K8" i="41"/>
  <c r="K16" i="41" s="1"/>
  <c r="J8" i="41"/>
  <c r="J16" i="41" s="1"/>
  <c r="I8" i="41"/>
  <c r="H8" i="41"/>
  <c r="G8" i="41"/>
  <c r="F8" i="41"/>
  <c r="E8" i="41"/>
  <c r="D8" i="41"/>
  <c r="N7" i="41"/>
  <c r="O7" i="41" s="1"/>
  <c r="N6" i="41"/>
  <c r="O6" i="41" s="1"/>
  <c r="M5" i="41"/>
  <c r="L5" i="41"/>
  <c r="K5" i="41"/>
  <c r="J5" i="41"/>
  <c r="I5" i="41"/>
  <c r="H5" i="41"/>
  <c r="H16" i="41" s="1"/>
  <c r="G5" i="41"/>
  <c r="G16" i="41" s="1"/>
  <c r="F5" i="41"/>
  <c r="F16" i="41" s="1"/>
  <c r="E5" i="41"/>
  <c r="E16" i="41" s="1"/>
  <c r="D5" i="41"/>
  <c r="D16" i="41" s="1"/>
  <c r="N15" i="40"/>
  <c r="O15" i="40" s="1"/>
  <c r="N14" i="40"/>
  <c r="O14" i="40" s="1"/>
  <c r="N13" i="40"/>
  <c r="O13" i="40" s="1"/>
  <c r="M12" i="40"/>
  <c r="L12" i="40"/>
  <c r="K12" i="40"/>
  <c r="J12" i="40"/>
  <c r="I12" i="40"/>
  <c r="H12" i="40"/>
  <c r="G12" i="40"/>
  <c r="F12" i="40"/>
  <c r="E12" i="40"/>
  <c r="D12" i="40"/>
  <c r="N11" i="40"/>
  <c r="O11" i="40" s="1"/>
  <c r="N10" i="40"/>
  <c r="O10" i="40"/>
  <c r="N9" i="40"/>
  <c r="O9" i="40"/>
  <c r="M8" i="40"/>
  <c r="L8" i="40"/>
  <c r="L16" i="40" s="1"/>
  <c r="K8" i="40"/>
  <c r="J8" i="40"/>
  <c r="I8" i="40"/>
  <c r="H8" i="40"/>
  <c r="G8" i="40"/>
  <c r="F8" i="40"/>
  <c r="E8" i="40"/>
  <c r="D8" i="40"/>
  <c r="N7" i="40"/>
  <c r="O7" i="40" s="1"/>
  <c r="N6" i="40"/>
  <c r="O6" i="40" s="1"/>
  <c r="M5" i="40"/>
  <c r="L5" i="40"/>
  <c r="K5" i="40"/>
  <c r="J5" i="40"/>
  <c r="I5" i="40"/>
  <c r="I16" i="40" s="1"/>
  <c r="H5" i="40"/>
  <c r="H16" i="40" s="1"/>
  <c r="G5" i="40"/>
  <c r="G16" i="40" s="1"/>
  <c r="F5" i="40"/>
  <c r="F16" i="40" s="1"/>
  <c r="E5" i="40"/>
  <c r="E16" i="40" s="1"/>
  <c r="D5" i="40"/>
  <c r="N5" i="40" s="1"/>
  <c r="O5" i="40" s="1"/>
  <c r="N14" i="39"/>
  <c r="O14" i="39"/>
  <c r="N13" i="39"/>
  <c r="O13" i="39" s="1"/>
  <c r="M12" i="39"/>
  <c r="L12" i="39"/>
  <c r="K12" i="39"/>
  <c r="J12" i="39"/>
  <c r="I12" i="39"/>
  <c r="H12" i="39"/>
  <c r="G12" i="39"/>
  <c r="F12" i="39"/>
  <c r="E12" i="39"/>
  <c r="D12" i="39"/>
  <c r="N12" i="39" s="1"/>
  <c r="O12" i="39" s="1"/>
  <c r="N11" i="39"/>
  <c r="O11" i="39" s="1"/>
  <c r="N10" i="39"/>
  <c r="O10" i="39"/>
  <c r="M9" i="39"/>
  <c r="L9" i="39"/>
  <c r="K9" i="39"/>
  <c r="K15" i="39" s="1"/>
  <c r="J9" i="39"/>
  <c r="I9" i="39"/>
  <c r="H9" i="39"/>
  <c r="G9" i="39"/>
  <c r="F9" i="39"/>
  <c r="E9" i="39"/>
  <c r="D9" i="39"/>
  <c r="N8" i="39"/>
  <c r="O8" i="39" s="1"/>
  <c r="N7" i="39"/>
  <c r="O7" i="39" s="1"/>
  <c r="N6" i="39"/>
  <c r="O6" i="39" s="1"/>
  <c r="M5" i="39"/>
  <c r="L5" i="39"/>
  <c r="K5" i="39"/>
  <c r="J5" i="39"/>
  <c r="I5" i="39"/>
  <c r="I15" i="39" s="1"/>
  <c r="H5" i="39"/>
  <c r="H15" i="39" s="1"/>
  <c r="G5" i="39"/>
  <c r="G15" i="39" s="1"/>
  <c r="F5" i="39"/>
  <c r="F15" i="39" s="1"/>
  <c r="E5" i="39"/>
  <c r="D5" i="39"/>
  <c r="N14" i="38"/>
  <c r="O14" i="38"/>
  <c r="M13" i="38"/>
  <c r="L13" i="38"/>
  <c r="K13" i="38"/>
  <c r="J13" i="38"/>
  <c r="I13" i="38"/>
  <c r="H13" i="38"/>
  <c r="G13" i="38"/>
  <c r="F13" i="38"/>
  <c r="E13" i="38"/>
  <c r="D13" i="38"/>
  <c r="N13" i="38" s="1"/>
  <c r="O13" i="38" s="1"/>
  <c r="N12" i="38"/>
  <c r="O12" i="38" s="1"/>
  <c r="M11" i="38"/>
  <c r="L11" i="38"/>
  <c r="K11" i="38"/>
  <c r="J11" i="38"/>
  <c r="N11" i="38" s="1"/>
  <c r="O11" i="38" s="1"/>
  <c r="I11" i="38"/>
  <c r="H11" i="38"/>
  <c r="G11" i="38"/>
  <c r="F11" i="38"/>
  <c r="E11" i="38"/>
  <c r="D11" i="38"/>
  <c r="N10" i="38"/>
  <c r="O10" i="38" s="1"/>
  <c r="N9" i="38"/>
  <c r="O9" i="38" s="1"/>
  <c r="N8" i="38"/>
  <c r="O8" i="38"/>
  <c r="M7" i="38"/>
  <c r="L7" i="38"/>
  <c r="K7" i="38"/>
  <c r="K15" i="38" s="1"/>
  <c r="J7" i="38"/>
  <c r="I7" i="38"/>
  <c r="I15" i="38" s="1"/>
  <c r="H7" i="38"/>
  <c r="G7" i="38"/>
  <c r="F7" i="38"/>
  <c r="E7" i="38"/>
  <c r="D7" i="38"/>
  <c r="N6" i="38"/>
  <c r="O6" i="38"/>
  <c r="M5" i="38"/>
  <c r="L5" i="38"/>
  <c r="K5" i="38"/>
  <c r="J5" i="38"/>
  <c r="I5" i="38"/>
  <c r="H5" i="38"/>
  <c r="G5" i="38"/>
  <c r="F5" i="38"/>
  <c r="E5" i="38"/>
  <c r="D5" i="38"/>
  <c r="N15" i="37"/>
  <c r="O15" i="37" s="1"/>
  <c r="N14" i="37"/>
  <c r="O14" i="37" s="1"/>
  <c r="M13" i="37"/>
  <c r="M16" i="37" s="1"/>
  <c r="L13" i="37"/>
  <c r="K13" i="37"/>
  <c r="J13" i="37"/>
  <c r="J16" i="37" s="1"/>
  <c r="I13" i="37"/>
  <c r="H13" i="37"/>
  <c r="G13" i="37"/>
  <c r="F13" i="37"/>
  <c r="E13" i="37"/>
  <c r="D13" i="37"/>
  <c r="N12" i="37"/>
  <c r="O12" i="37" s="1"/>
  <c r="N11" i="37"/>
  <c r="O11" i="37" s="1"/>
  <c r="M10" i="37"/>
  <c r="L10" i="37"/>
  <c r="K10" i="37"/>
  <c r="J10" i="37"/>
  <c r="I10" i="37"/>
  <c r="I16" i="37" s="1"/>
  <c r="H10" i="37"/>
  <c r="G10" i="37"/>
  <c r="F10" i="37"/>
  <c r="F16" i="37" s="1"/>
  <c r="E10" i="37"/>
  <c r="D10" i="37"/>
  <c r="D16" i="37" s="1"/>
  <c r="N9" i="37"/>
  <c r="O9" i="37" s="1"/>
  <c r="N8" i="37"/>
  <c r="O8" i="37" s="1"/>
  <c r="N7" i="37"/>
  <c r="O7" i="37"/>
  <c r="N6" i="37"/>
  <c r="O6" i="37"/>
  <c r="M5" i="37"/>
  <c r="L5" i="37"/>
  <c r="K5" i="37"/>
  <c r="J5" i="37"/>
  <c r="I5" i="37"/>
  <c r="H5" i="37"/>
  <c r="G5" i="37"/>
  <c r="F5" i="37"/>
  <c r="E5" i="37"/>
  <c r="D5" i="37"/>
  <c r="N15" i="36"/>
  <c r="O15" i="36" s="1"/>
  <c r="M14" i="36"/>
  <c r="L14" i="36"/>
  <c r="K14" i="36"/>
  <c r="J14" i="36"/>
  <c r="I14" i="36"/>
  <c r="H14" i="36"/>
  <c r="G14" i="36"/>
  <c r="F14" i="36"/>
  <c r="E14" i="36"/>
  <c r="D14" i="36"/>
  <c r="N13" i="36"/>
  <c r="O13" i="36" s="1"/>
  <c r="M12" i="36"/>
  <c r="L12" i="36"/>
  <c r="K12" i="36"/>
  <c r="J12" i="36"/>
  <c r="I12" i="36"/>
  <c r="I16" i="36" s="1"/>
  <c r="H12" i="36"/>
  <c r="G12" i="36"/>
  <c r="F12" i="36"/>
  <c r="E12" i="36"/>
  <c r="D12" i="36"/>
  <c r="N12" i="36" s="1"/>
  <c r="O12" i="36" s="1"/>
  <c r="N11" i="36"/>
  <c r="O11" i="36"/>
  <c r="M10" i="36"/>
  <c r="L10" i="36"/>
  <c r="K10" i="36"/>
  <c r="J10" i="36"/>
  <c r="I10" i="36"/>
  <c r="H10" i="36"/>
  <c r="G10" i="36"/>
  <c r="F10" i="36"/>
  <c r="E10" i="36"/>
  <c r="D10" i="36"/>
  <c r="N9" i="36"/>
  <c r="O9" i="36"/>
  <c r="N8" i="36"/>
  <c r="O8" i="36"/>
  <c r="N7" i="36"/>
  <c r="O7" i="36" s="1"/>
  <c r="N6" i="36"/>
  <c r="O6" i="36" s="1"/>
  <c r="M5" i="36"/>
  <c r="L5" i="36"/>
  <c r="K5" i="36"/>
  <c r="J5" i="36"/>
  <c r="I5" i="36"/>
  <c r="H5" i="36"/>
  <c r="G5" i="36"/>
  <c r="F5" i="36"/>
  <c r="E5" i="36"/>
  <c r="D5" i="36"/>
  <c r="D5" i="35"/>
  <c r="N12" i="35"/>
  <c r="O12" i="35" s="1"/>
  <c r="M11" i="35"/>
  <c r="L11" i="35"/>
  <c r="K11" i="35"/>
  <c r="J11" i="35"/>
  <c r="I11" i="35"/>
  <c r="H11" i="35"/>
  <c r="G11" i="35"/>
  <c r="F11" i="35"/>
  <c r="E11" i="35"/>
  <c r="D11" i="35"/>
  <c r="N10" i="35"/>
  <c r="O10" i="35" s="1"/>
  <c r="N9" i="35"/>
  <c r="O9" i="35"/>
  <c r="N8" i="35"/>
  <c r="O8" i="35"/>
  <c r="M7" i="35"/>
  <c r="L7" i="35"/>
  <c r="K7" i="35"/>
  <c r="J7" i="35"/>
  <c r="I7" i="35"/>
  <c r="H7" i="35"/>
  <c r="G7" i="35"/>
  <c r="G13" i="35" s="1"/>
  <c r="F7" i="35"/>
  <c r="E7" i="35"/>
  <c r="D7" i="35"/>
  <c r="N7" i="35" s="1"/>
  <c r="O7" i="35" s="1"/>
  <c r="N6" i="35"/>
  <c r="O6" i="35"/>
  <c r="M5" i="35"/>
  <c r="M13" i="35" s="1"/>
  <c r="L5" i="35"/>
  <c r="K5" i="35"/>
  <c r="J5" i="35"/>
  <c r="I5" i="35"/>
  <c r="H5" i="35"/>
  <c r="G5" i="35"/>
  <c r="F5" i="35"/>
  <c r="E5" i="35"/>
  <c r="E13" i="35" s="1"/>
  <c r="N13" i="34"/>
  <c r="O13" i="34" s="1"/>
  <c r="M12" i="34"/>
  <c r="L12" i="34"/>
  <c r="K12" i="34"/>
  <c r="J12" i="34"/>
  <c r="I12" i="34"/>
  <c r="I14" i="34" s="1"/>
  <c r="H12" i="34"/>
  <c r="G12" i="34"/>
  <c r="F12" i="34"/>
  <c r="F14" i="34" s="1"/>
  <c r="E12" i="34"/>
  <c r="D12" i="34"/>
  <c r="N11" i="34"/>
  <c r="O11" i="34" s="1"/>
  <c r="N10" i="34"/>
  <c r="O10" i="34" s="1"/>
  <c r="N9" i="34"/>
  <c r="O9" i="34"/>
  <c r="M8" i="34"/>
  <c r="L8" i="34"/>
  <c r="K8" i="34"/>
  <c r="J8" i="34"/>
  <c r="J14" i="34" s="1"/>
  <c r="I8" i="34"/>
  <c r="H8" i="34"/>
  <c r="G8" i="34"/>
  <c r="F8" i="34"/>
  <c r="E8" i="34"/>
  <c r="D8" i="34"/>
  <c r="N7" i="34"/>
  <c r="O7" i="34" s="1"/>
  <c r="N6" i="34"/>
  <c r="O6" i="34" s="1"/>
  <c r="M5" i="34"/>
  <c r="M14" i="34"/>
  <c r="L5" i="34"/>
  <c r="L14" i="34" s="1"/>
  <c r="K5" i="34"/>
  <c r="K14" i="34" s="1"/>
  <c r="J5" i="34"/>
  <c r="I5" i="34"/>
  <c r="H5" i="34"/>
  <c r="G5" i="34"/>
  <c r="F5" i="34"/>
  <c r="E5" i="34"/>
  <c r="D5" i="34"/>
  <c r="N13" i="33"/>
  <c r="O13" i="33" s="1"/>
  <c r="E12" i="33"/>
  <c r="F12" i="33"/>
  <c r="G12" i="33"/>
  <c r="H12" i="33"/>
  <c r="I12" i="33"/>
  <c r="J12" i="33"/>
  <c r="K12" i="33"/>
  <c r="L12" i="33"/>
  <c r="M12" i="33"/>
  <c r="D12" i="33"/>
  <c r="N12" i="33" s="1"/>
  <c r="O12" i="33" s="1"/>
  <c r="E8" i="33"/>
  <c r="F8" i="33"/>
  <c r="G8" i="33"/>
  <c r="H8" i="33"/>
  <c r="I8" i="33"/>
  <c r="J8" i="33"/>
  <c r="K8" i="33"/>
  <c r="L8" i="33"/>
  <c r="M8" i="33"/>
  <c r="D8" i="33"/>
  <c r="E5" i="33"/>
  <c r="E16" i="33" s="1"/>
  <c r="F5" i="33"/>
  <c r="F16" i="33" s="1"/>
  <c r="G5" i="33"/>
  <c r="G16" i="33" s="1"/>
  <c r="H5" i="33"/>
  <c r="H16" i="33" s="1"/>
  <c r="I5" i="33"/>
  <c r="I16" i="33" s="1"/>
  <c r="J5" i="33"/>
  <c r="J16" i="33" s="1"/>
  <c r="K5" i="33"/>
  <c r="K16" i="33" s="1"/>
  <c r="L5" i="33"/>
  <c r="L16" i="33" s="1"/>
  <c r="M5" i="33"/>
  <c r="D5" i="33"/>
  <c r="N15" i="33"/>
  <c r="O15" i="33" s="1"/>
  <c r="E14" i="33"/>
  <c r="F14" i="33"/>
  <c r="G14" i="33"/>
  <c r="H14" i="33"/>
  <c r="I14" i="33"/>
  <c r="J14" i="33"/>
  <c r="K14" i="33"/>
  <c r="L14" i="33"/>
  <c r="M14" i="33"/>
  <c r="D14" i="33"/>
  <c r="N10" i="33"/>
  <c r="O10" i="33"/>
  <c r="N11" i="33"/>
  <c r="O11" i="33"/>
  <c r="N7" i="33"/>
  <c r="O7" i="33" s="1"/>
  <c r="N6" i="33"/>
  <c r="O6" i="33" s="1"/>
  <c r="N9" i="33"/>
  <c r="O9" i="33" s="1"/>
  <c r="N8" i="42"/>
  <c r="O8" i="42" s="1"/>
  <c r="E16" i="37" l="1"/>
  <c r="J19" i="44"/>
  <c r="G19" i="45"/>
  <c r="I16" i="41"/>
  <c r="N11" i="41"/>
  <c r="O11" i="41" s="1"/>
  <c r="E20" i="42"/>
  <c r="I19" i="45"/>
  <c r="G21" i="46"/>
  <c r="N11" i="35"/>
  <c r="O11" i="35" s="1"/>
  <c r="F19" i="45"/>
  <c r="N8" i="44"/>
  <c r="O8" i="44" s="1"/>
  <c r="H21" i="46"/>
  <c r="O8" i="46"/>
  <c r="P8" i="46" s="1"/>
  <c r="M16" i="33"/>
  <c r="G14" i="34"/>
  <c r="H15" i="38"/>
  <c r="N5" i="45"/>
  <c r="O5" i="45" s="1"/>
  <c r="I21" i="46"/>
  <c r="L15" i="39"/>
  <c r="H19" i="45"/>
  <c r="F21" i="46"/>
  <c r="N14" i="33"/>
  <c r="O14" i="33" s="1"/>
  <c r="N10" i="36"/>
  <c r="O10" i="36" s="1"/>
  <c r="F15" i="38"/>
  <c r="M15" i="39"/>
  <c r="D13" i="35"/>
  <c r="K16" i="37"/>
  <c r="H20" i="42"/>
  <c r="H20" i="43"/>
  <c r="N17" i="43"/>
  <c r="O17" i="43" s="1"/>
  <c r="N8" i="43"/>
  <c r="O8" i="43" s="1"/>
  <c r="L19" i="45"/>
  <c r="J21" i="46"/>
  <c r="M20" i="43"/>
  <c r="K21" i="46"/>
  <c r="D16" i="40"/>
  <c r="N16" i="40" s="1"/>
  <c r="O16" i="40" s="1"/>
  <c r="N8" i="45"/>
  <c r="O8" i="45" s="1"/>
  <c r="N8" i="33"/>
  <c r="O8" i="33" s="1"/>
  <c r="M16" i="36"/>
  <c r="G15" i="38"/>
  <c r="M16" i="40"/>
  <c r="J13" i="35"/>
  <c r="N5" i="34"/>
  <c r="O5" i="34" s="1"/>
  <c r="K13" i="35"/>
  <c r="D16" i="36"/>
  <c r="N16" i="36" s="1"/>
  <c r="O16" i="36" s="1"/>
  <c r="L16" i="37"/>
  <c r="N12" i="40"/>
  <c r="O12" i="40" s="1"/>
  <c r="M16" i="41"/>
  <c r="I20" i="42"/>
  <c r="N5" i="43"/>
  <c r="O5" i="43" s="1"/>
  <c r="M19" i="45"/>
  <c r="O13" i="46"/>
  <c r="P13" i="46" s="1"/>
  <c r="O15" i="46"/>
  <c r="P15" i="46" s="1"/>
  <c r="M19" i="44"/>
  <c r="N8" i="40"/>
  <c r="O8" i="40" s="1"/>
  <c r="K19" i="44"/>
  <c r="L19" i="44"/>
  <c r="H16" i="37"/>
  <c r="N16" i="37" s="1"/>
  <c r="O16" i="37" s="1"/>
  <c r="E16" i="36"/>
  <c r="D21" i="46"/>
  <c r="O21" i="46" s="1"/>
  <c r="P21" i="46" s="1"/>
  <c r="F16" i="36"/>
  <c r="N9" i="39"/>
  <c r="O9" i="39" s="1"/>
  <c r="K20" i="42"/>
  <c r="N17" i="45"/>
  <c r="O17" i="45" s="1"/>
  <c r="N14" i="36"/>
  <c r="O14" i="36" s="1"/>
  <c r="L15" i="38"/>
  <c r="J16" i="40"/>
  <c r="N8" i="41"/>
  <c r="O8" i="41" s="1"/>
  <c r="L20" i="42"/>
  <c r="G20" i="43"/>
  <c r="N17" i="44"/>
  <c r="O17" i="44" s="1"/>
  <c r="N21" i="46"/>
  <c r="M21" i="46"/>
  <c r="N13" i="42"/>
  <c r="O13" i="42" s="1"/>
  <c r="L13" i="35"/>
  <c r="M15" i="38"/>
  <c r="F20" i="42"/>
  <c r="N13" i="44"/>
  <c r="O13" i="44" s="1"/>
  <c r="O19" i="46"/>
  <c r="P19" i="46" s="1"/>
  <c r="H14" i="34"/>
  <c r="N5" i="35"/>
  <c r="O5" i="35" s="1"/>
  <c r="H16" i="36"/>
  <c r="L16" i="36"/>
  <c r="L16" i="41"/>
  <c r="M20" i="42"/>
  <c r="N12" i="34"/>
  <c r="O12" i="34" s="1"/>
  <c r="J15" i="39"/>
  <c r="J20" i="42"/>
  <c r="L21" i="46"/>
  <c r="I20" i="43"/>
  <c r="D19" i="44"/>
  <c r="J19" i="45"/>
  <c r="E19" i="45"/>
  <c r="K16" i="40"/>
  <c r="N11" i="42"/>
  <c r="O11" i="42" s="1"/>
  <c r="D15" i="38"/>
  <c r="N15" i="38" s="1"/>
  <c r="O15" i="38" s="1"/>
  <c r="D15" i="39"/>
  <c r="N15" i="39" s="1"/>
  <c r="O15" i="39" s="1"/>
  <c r="I13" i="35"/>
  <c r="J16" i="36"/>
  <c r="N5" i="44"/>
  <c r="O5" i="44" s="1"/>
  <c r="F20" i="43"/>
  <c r="N5" i="37"/>
  <c r="O5" i="37" s="1"/>
  <c r="J15" i="38"/>
  <c r="G16" i="37"/>
  <c r="N18" i="42"/>
  <c r="O18" i="42" s="1"/>
  <c r="E21" i="46"/>
  <c r="E14" i="34"/>
  <c r="E15" i="38"/>
  <c r="F13" i="35"/>
  <c r="N13" i="35" s="1"/>
  <c r="O13" i="35" s="1"/>
  <c r="G16" i="36"/>
  <c r="N13" i="37"/>
  <c r="O13" i="37" s="1"/>
  <c r="H13" i="35"/>
  <c r="N5" i="36"/>
  <c r="O5" i="36" s="1"/>
  <c r="D16" i="33"/>
  <c r="N16" i="33" s="1"/>
  <c r="O16" i="33" s="1"/>
  <c r="K16" i="36"/>
  <c r="N7" i="38"/>
  <c r="O7" i="38" s="1"/>
  <c r="E15" i="39"/>
  <c r="D20" i="42"/>
  <c r="N20" i="42" s="1"/>
  <c r="O20" i="42" s="1"/>
  <c r="K20" i="43"/>
  <c r="F19" i="44"/>
  <c r="O21" i="47"/>
  <c r="P21" i="47" s="1"/>
  <c r="N16" i="41"/>
  <c r="O16" i="41" s="1"/>
  <c r="I19" i="44"/>
  <c r="N5" i="33"/>
  <c r="O5" i="33" s="1"/>
  <c r="D19" i="45"/>
  <c r="O11" i="46"/>
  <c r="P11" i="46" s="1"/>
  <c r="N11" i="43"/>
  <c r="O11" i="43" s="1"/>
  <c r="D14" i="34"/>
  <c r="N10" i="37"/>
  <c r="O10" i="37" s="1"/>
  <c r="O5" i="46"/>
  <c r="P5" i="46" s="1"/>
  <c r="E19" i="44"/>
  <c r="K19" i="45"/>
  <c r="D20" i="43"/>
  <c r="J20" i="43"/>
  <c r="N5" i="42"/>
  <c r="O5" i="42" s="1"/>
  <c r="N5" i="41"/>
  <c r="O5" i="41" s="1"/>
  <c r="N8" i="34"/>
  <c r="O8" i="34" s="1"/>
  <c r="N5" i="39"/>
  <c r="O5" i="39" s="1"/>
  <c r="N5" i="38"/>
  <c r="O5" i="38" s="1"/>
  <c r="N14" i="34" l="1"/>
  <c r="O14" i="34" s="1"/>
  <c r="N19" i="44"/>
  <c r="O19" i="44" s="1"/>
  <c r="N19" i="45"/>
  <c r="O19" i="45" s="1"/>
  <c r="N20" i="43"/>
  <c r="O20" i="43" s="1"/>
</calcChain>
</file>

<file path=xl/sharedStrings.xml><?xml version="1.0" encoding="utf-8"?>
<sst xmlns="http://schemas.openxmlformats.org/spreadsheetml/2006/main" count="533" uniqueCount="88">
  <si>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</si>
  <si>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</si>
  <si>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</si>
  <si>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</si>
  <si>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</si>
  <si>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</si>
  <si>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</si>
  <si>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</si>
  <si>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</si>
  <si>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</si>
  <si>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</si>
  <si>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Permits, Fees, and Special Assessments</t>
  </si>
  <si>
    <t>Franchise Fee - Electricity</t>
  </si>
  <si>
    <t>Other Permits, Fees, and Special Assessments</t>
  </si>
  <si>
    <t>Intergovernmental Revenue</t>
  </si>
  <si>
    <t>State Grant - Other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</si>
  <si>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</si>
  <si>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</si>
  <si>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</si>
  <si>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</si>
  <si>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</si>
  <si>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</si>
  <si>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Interest and Other Earnings - Interest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</si>
  <si>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</si>
  <si>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</si>
  <si>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</si>
  <si>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</si>
  <si>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</si>
  <si>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</si>
  <si>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</si>
  <si>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Marineland Revenues Reported by Account Code and Fund Type</t>
  </si>
  <si>
    <t>Local Fiscal Year Ended September 30, 2010</t>
  </si>
  <si>
    <t>2010 Municipal Census Population:</t>
  </si>
  <si>
    <t>Local Fiscal Year Ended September 30, 2011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</si>
  <si>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</si>
  <si>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</si>
  <si>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</si>
  <si>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Discretionary Sales Surtaxes</t>
  </si>
  <si>
    <t>Communications Services Taxes</t>
  </si>
  <si>
    <t>Local Business Tax</t>
  </si>
  <si>
    <t>State Grant - Physical Environment - Other Physical Environment</t>
  </si>
  <si>
    <t>2012 Municipal Population:</t>
  </si>
  <si>
    <t>Local Fiscal Year Ended September 30, 2013</t>
  </si>
  <si>
    <t>Communications Services Taxes (Chapter 202, F.S.)</t>
  </si>
  <si>
    <t>Local Business Tax (Chapter 205, F.S.)</t>
  </si>
  <si>
    <t>Other Miscellaneous Revenues - Other</t>
  </si>
  <si>
    <t>2013 Municipal Population:</t>
  </si>
  <si>
    <t>Local Fiscal Year Ended September 30, 2008</t>
  </si>
  <si>
    <t>Permits and Franchise Fees</t>
  </si>
  <si>
    <t>Other Permits and Fees</t>
  </si>
  <si>
    <t>2008 Municipal Population:</t>
  </si>
  <si>
    <t>Local Fiscal Year Ended September 30, 2014</t>
  </si>
  <si>
    <t>2014 Municipal Population:</t>
  </si>
  <si>
    <t>Local Fiscal Year Ended September 30, 2015</t>
  </si>
  <si>
    <t>Rents and Royalties</t>
  </si>
  <si>
    <t>2015 Municipal Population:</t>
  </si>
  <si>
    <t>Local Fiscal Year Ended September 30, 2016</t>
  </si>
  <si>
    <t>Contributions and Donations from Private Sources</t>
  </si>
  <si>
    <t>2016 Municipal Population:</t>
  </si>
  <si>
    <t>Local Fiscal Year Ended September 30, 2017</t>
  </si>
  <si>
    <t>State Grant - Economic Environment</t>
  </si>
  <si>
    <t>Other Sources</t>
  </si>
  <si>
    <t>Proceeds - Debt Proceeds</t>
  </si>
  <si>
    <t>2017 Municipal Population:</t>
  </si>
  <si>
    <t>Local Fiscal Year Ended September 30, 2018</t>
  </si>
  <si>
    <t>Non-Operating - Inter-Fund Group Transfers In</t>
  </si>
  <si>
    <t>2018 Municipal Population:</t>
  </si>
  <si>
    <t>Local Fiscal Year Ended September 30, 2019</t>
  </si>
  <si>
    <t>2019 Municipal Population:</t>
  </si>
  <si>
    <t>Local Fiscal Year Ended September 30, 2020</t>
  </si>
  <si>
    <t>Federal Grant - Public Safety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</si>
  <si>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</si>
  <si>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</si>
  <si>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</si>
  <si>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</si>
  <si>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</si>
  <si>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</si>
  <si>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State Communications Services Taxes</t>
  </si>
  <si>
    <t>Permits - Other</t>
  </si>
  <si>
    <t>Intergovernmental Revenues</t>
  </si>
  <si>
    <t>Federal Grant - Other Federal Grants</t>
  </si>
  <si>
    <t>Charges for Services</t>
  </si>
  <si>
    <t>Culture / Recreation - Other Culture / Recreation Charges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</si>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</sst>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0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7" fillId="2" borderId="13" xfId="0" applyNumberFormat="1" applyFont="1" applyFill="1" applyBorder="1" applyAlignment="1" applyProtection="1">
      <alignment horizontal="center" vertical="center" wrapText="1"/>
    </xf>
    <xf numFmtId="37" fontId="7" fillId="2" borderId="14" xfId="0" applyNumberFormat="1" applyFont="1" applyFill="1" applyBorder="1" applyAlignment="1" applyProtection="1">
      <alignment horizontal="center" vertical="center" wrapText="1"/>
    </xf>
    <xf numFmtId="0" fontId="8" fillId="2" borderId="15" xfId="0" applyFont="1" applyFill="1" applyBorder="1" applyAlignment="1" applyProtection="1">
      <alignment horizontal="center" vertical="center"/>
    </xf>
    <xf numFmtId="0" fontId="8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1" fillId="0" borderId="0" xfId="0" applyFont="1"/>
    <xf numFmtId="37" fontId="7" fillId="2" borderId="13" xfId="0" applyNumberFormat="1" applyFont="1" applyFill="1" applyBorder="1" applyAlignment="1">
      <alignment horizontal="center" vertical="center" wrapText="1"/>
    </xf>
    <xf numFmtId="37" fontId="7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9" fillId="0" borderId="28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8" fillId="2" borderId="31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37" fontId="7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9" fillId="0" borderId="28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9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7" fillId="2" borderId="28" xfId="0" applyFont="1" applyFill="1" applyBorder="1" applyAlignment="1" applyProtection="1">
      <alignment horizontal="left" vertical="center" wrapText="1"/>
    </xf>
    <xf numFmtId="0" fontId="8" fillId="2" borderId="31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/>
    </xf>
    <xf numFmtId="0" fontId="8" fillId="2" borderId="32" xfId="0" applyFont="1" applyFill="1" applyBorder="1" applyAlignment="1" applyProtection="1">
      <alignment horizontal="center" vertical="center"/>
    </xf>
    <xf numFmtId="37" fontId="7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4C2BE-B6F8-4568-86FC-B95C67201C9B}">
  <sheetPr>
    <pageSetUpPr fitToPage="1"/>
  </sheetPr>
  <dimension ref="A1:ED21"/>
  <sheetViews>
    <sheetView tabSelected="1" workbookViewId="0">
      <selection sqref="A1:P1"/>
    </sheetView>
  </sheetViews>
  <sheetFormatPr defaultColWidth="9.77734375" defaultRowHeight="15"/>
  <cols>
    <col min="1" max="1" width="1.77734375" style="59" customWidth="1"/>
    <col min="2" max="2" width="6.77734375" style="59" customWidth="1"/>
    <col min="3" max="3" width="65.77734375" style="59" bestFit="1" customWidth="1"/>
    <col min="4" max="5" width="16.77734375" style="87" customWidth="1"/>
    <col min="6" max="7" width="15.77734375" style="87" customWidth="1"/>
    <col min="8" max="8" width="13.77734375" style="87" customWidth="1"/>
    <col min="9" max="10" width="15.77734375" style="87" customWidth="1"/>
    <col min="11" max="14" width="13.77734375" style="87" customWidth="1"/>
    <col min="15" max="15" width="16.77734375" style="87" customWidth="1"/>
    <col min="16" max="16" width="13.77734375" style="59" customWidth="1"/>
    <col min="17" max="18" width="9.77734375" style="59"/>
  </cols>
  <sheetData>
    <row r="1" spans="1:134" ht="27.75">
      <c r="A1" s="95" t="s">
        <v>30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7"/>
      <c r="Q1" s="45"/>
      <c r="R1"/>
    </row>
    <row r="2" spans="1:134" ht="24" thickBot="1">
      <c r="A2" s="98" t="s">
        <v>86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100"/>
      <c r="Q2" s="45"/>
      <c r="R2"/>
    </row>
    <row r="3" spans="1:134" ht="18" customHeight="1">
      <c r="A3" s="101" t="s">
        <v>23</v>
      </c>
      <c r="B3" s="102"/>
      <c r="C3" s="103"/>
      <c r="D3" s="107" t="s">
        <v>16</v>
      </c>
      <c r="E3" s="108"/>
      <c r="F3" s="108"/>
      <c r="G3" s="108"/>
      <c r="H3" s="109"/>
      <c r="I3" s="107" t="s">
        <v>17</v>
      </c>
      <c r="J3" s="109"/>
      <c r="K3" s="107" t="s">
        <v>19</v>
      </c>
      <c r="L3" s="108"/>
      <c r="M3" s="109"/>
      <c r="N3" s="46"/>
      <c r="O3" s="47"/>
      <c r="P3" s="110" t="s">
        <v>73</v>
      </c>
      <c r="Q3" s="48"/>
      <c r="R3"/>
    </row>
    <row r="4" spans="1:134" ht="32.25" customHeight="1" thickBot="1">
      <c r="A4" s="104"/>
      <c r="B4" s="105"/>
      <c r="C4" s="106"/>
      <c r="D4" s="49" t="s">
        <v>4</v>
      </c>
      <c r="E4" s="49" t="s">
        <v>24</v>
      </c>
      <c r="F4" s="49" t="s">
        <v>25</v>
      </c>
      <c r="G4" s="49" t="s">
        <v>26</v>
      </c>
      <c r="H4" s="49" t="s">
        <v>5</v>
      </c>
      <c r="I4" s="49" t="s">
        <v>6</v>
      </c>
      <c r="J4" s="50" t="s">
        <v>27</v>
      </c>
      <c r="K4" s="50" t="s">
        <v>7</v>
      </c>
      <c r="L4" s="50" t="s">
        <v>8</v>
      </c>
      <c r="M4" s="50" t="s">
        <v>74</v>
      </c>
      <c r="N4" s="50" t="s">
        <v>9</v>
      </c>
      <c r="O4" s="50" t="s">
        <v>75</v>
      </c>
      <c r="P4" s="111"/>
      <c r="Q4" s="51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52"/>
      <c r="DY4" s="52"/>
      <c r="DZ4" s="52"/>
      <c r="EA4" s="52"/>
      <c r="EB4" s="52"/>
      <c r="EC4" s="52"/>
      <c r="ED4" s="52"/>
    </row>
    <row r="5" spans="1:134" ht="15.75">
      <c r="A5" s="53" t="s">
        <v>76</v>
      </c>
      <c r="B5" s="54"/>
      <c r="C5" s="54"/>
      <c r="D5" s="55">
        <f>SUM(D6:D7)</f>
        <v>132578</v>
      </c>
      <c r="E5" s="55">
        <f>SUM(E6:E7)</f>
        <v>129348</v>
      </c>
      <c r="F5" s="55">
        <f>SUM(F6:F7)</f>
        <v>0</v>
      </c>
      <c r="G5" s="55">
        <f>SUM(G6:G7)</f>
        <v>0</v>
      </c>
      <c r="H5" s="55">
        <f>SUM(H6:H7)</f>
        <v>0</v>
      </c>
      <c r="I5" s="55">
        <f>SUM(I6:I7)</f>
        <v>0</v>
      </c>
      <c r="J5" s="55">
        <f>SUM(J6:J7)</f>
        <v>0</v>
      </c>
      <c r="K5" s="55">
        <f>SUM(K6:K7)</f>
        <v>0</v>
      </c>
      <c r="L5" s="55">
        <f>SUM(L6:L7)</f>
        <v>0</v>
      </c>
      <c r="M5" s="55">
        <f>SUM(M6:M7)</f>
        <v>0</v>
      </c>
      <c r="N5" s="55">
        <f>SUM(N6:N7)</f>
        <v>0</v>
      </c>
      <c r="O5" s="56">
        <f>SUM(D5:N5)</f>
        <v>261926</v>
      </c>
      <c r="P5" s="57">
        <f>(O5/P$19)</f>
        <v>17461.733333333334</v>
      </c>
      <c r="Q5" s="58"/>
    </row>
    <row r="6" spans="1:134">
      <c r="A6" s="60"/>
      <c r="B6" s="61">
        <v>311</v>
      </c>
      <c r="C6" s="62" t="s">
        <v>2</v>
      </c>
      <c r="D6" s="63">
        <v>122990</v>
      </c>
      <c r="E6" s="63">
        <v>129348</v>
      </c>
      <c r="F6" s="63">
        <v>0</v>
      </c>
      <c r="G6" s="63">
        <v>0</v>
      </c>
      <c r="H6" s="63">
        <v>0</v>
      </c>
      <c r="I6" s="63">
        <v>0</v>
      </c>
      <c r="J6" s="63">
        <v>0</v>
      </c>
      <c r="K6" s="63">
        <v>0</v>
      </c>
      <c r="L6" s="63">
        <v>0</v>
      </c>
      <c r="M6" s="63">
        <v>0</v>
      </c>
      <c r="N6" s="63">
        <v>0</v>
      </c>
      <c r="O6" s="63">
        <f>SUM(D6:N6)</f>
        <v>252338</v>
      </c>
      <c r="P6" s="64">
        <f>(O6/P$19)</f>
        <v>16822.533333333333</v>
      </c>
      <c r="Q6" s="65"/>
    </row>
    <row r="7" spans="1:134">
      <c r="A7" s="60"/>
      <c r="B7" s="61">
        <v>315.10000000000002</v>
      </c>
      <c r="C7" s="62" t="s">
        <v>77</v>
      </c>
      <c r="D7" s="63">
        <v>9588</v>
      </c>
      <c r="E7" s="63">
        <v>0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63">
        <v>0</v>
      </c>
      <c r="L7" s="63">
        <v>0</v>
      </c>
      <c r="M7" s="63">
        <v>0</v>
      </c>
      <c r="N7" s="63">
        <v>0</v>
      </c>
      <c r="O7" s="63">
        <f t="shared" ref="O7" si="0">SUM(D7:N7)</f>
        <v>9588</v>
      </c>
      <c r="P7" s="64">
        <f>(O7/P$19)</f>
        <v>639.20000000000005</v>
      </c>
      <c r="Q7" s="65"/>
    </row>
    <row r="8" spans="1:134" ht="15.75">
      <c r="A8" s="66" t="s">
        <v>11</v>
      </c>
      <c r="B8" s="67"/>
      <c r="C8" s="68"/>
      <c r="D8" s="69">
        <f>SUM(D9:D10)</f>
        <v>26516</v>
      </c>
      <c r="E8" s="69">
        <f>SUM(E9:E10)</f>
        <v>0</v>
      </c>
      <c r="F8" s="69">
        <f>SUM(F9:F10)</f>
        <v>0</v>
      </c>
      <c r="G8" s="69">
        <f>SUM(G9:G10)</f>
        <v>0</v>
      </c>
      <c r="H8" s="69">
        <f>SUM(H9:H10)</f>
        <v>0</v>
      </c>
      <c r="I8" s="69">
        <f>SUM(I9:I10)</f>
        <v>0</v>
      </c>
      <c r="J8" s="69">
        <f>SUM(J9:J10)</f>
        <v>0</v>
      </c>
      <c r="K8" s="69">
        <f>SUM(K9:K10)</f>
        <v>0</v>
      </c>
      <c r="L8" s="69">
        <f>SUM(L9:L10)</f>
        <v>0</v>
      </c>
      <c r="M8" s="69">
        <f>SUM(M9:M10)</f>
        <v>0</v>
      </c>
      <c r="N8" s="69">
        <f>SUM(N9:N10)</f>
        <v>0</v>
      </c>
      <c r="O8" s="70">
        <f>SUM(D8:N8)</f>
        <v>26516</v>
      </c>
      <c r="P8" s="71">
        <f>(O8/P$19)</f>
        <v>1767.7333333333333</v>
      </c>
      <c r="Q8" s="72"/>
    </row>
    <row r="9" spans="1:134">
      <c r="A9" s="60"/>
      <c r="B9" s="61">
        <v>322.89999999999998</v>
      </c>
      <c r="C9" s="62" t="s">
        <v>78</v>
      </c>
      <c r="D9" s="63">
        <v>2452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f t="shared" ref="O9:O10" si="1">SUM(D9:N9)</f>
        <v>2452</v>
      </c>
      <c r="P9" s="64">
        <f>(O9/P$19)</f>
        <v>163.46666666666667</v>
      </c>
      <c r="Q9" s="65"/>
    </row>
    <row r="10" spans="1:134">
      <c r="A10" s="60"/>
      <c r="B10" s="61">
        <v>323.10000000000002</v>
      </c>
      <c r="C10" s="62" t="s">
        <v>12</v>
      </c>
      <c r="D10" s="63">
        <v>24064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f t="shared" si="1"/>
        <v>24064</v>
      </c>
      <c r="P10" s="64">
        <f>(O10/P$19)</f>
        <v>1604.2666666666667</v>
      </c>
      <c r="Q10" s="65"/>
    </row>
    <row r="11" spans="1:134" ht="15.75">
      <c r="A11" s="66" t="s">
        <v>81</v>
      </c>
      <c r="B11" s="67"/>
      <c r="C11" s="68"/>
      <c r="D11" s="69">
        <f>SUM(D12:D12)</f>
        <v>18000</v>
      </c>
      <c r="E11" s="69">
        <f>SUM(E12:E12)</f>
        <v>0</v>
      </c>
      <c r="F11" s="69">
        <f>SUM(F12:F12)</f>
        <v>0</v>
      </c>
      <c r="G11" s="69">
        <f>SUM(G12:G12)</f>
        <v>0</v>
      </c>
      <c r="H11" s="69">
        <f>SUM(H12:H12)</f>
        <v>0</v>
      </c>
      <c r="I11" s="69">
        <f>SUM(I12:I12)</f>
        <v>0</v>
      </c>
      <c r="J11" s="69">
        <f>SUM(J12:J12)</f>
        <v>0</v>
      </c>
      <c r="K11" s="69">
        <f>SUM(K12:K12)</f>
        <v>0</v>
      </c>
      <c r="L11" s="69">
        <f>SUM(L12:L12)</f>
        <v>0</v>
      </c>
      <c r="M11" s="69">
        <f>SUM(M12:M12)</f>
        <v>0</v>
      </c>
      <c r="N11" s="69">
        <f>SUM(N12:N12)</f>
        <v>0</v>
      </c>
      <c r="O11" s="69">
        <f>SUM(D11:N11)</f>
        <v>18000</v>
      </c>
      <c r="P11" s="71">
        <f>(O11/P$19)</f>
        <v>1200</v>
      </c>
      <c r="Q11" s="72"/>
    </row>
    <row r="12" spans="1:134">
      <c r="A12" s="60"/>
      <c r="B12" s="61">
        <v>347.9</v>
      </c>
      <c r="C12" s="62" t="s">
        <v>82</v>
      </c>
      <c r="D12" s="63">
        <v>18000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f t="shared" ref="O12" si="2">SUM(D12:N12)</f>
        <v>18000</v>
      </c>
      <c r="P12" s="64">
        <f>(O12/P$19)</f>
        <v>1200</v>
      </c>
      <c r="Q12" s="65"/>
    </row>
    <row r="13" spans="1:134" ht="15.75">
      <c r="A13" s="66" t="s">
        <v>3</v>
      </c>
      <c r="B13" s="67"/>
      <c r="C13" s="68"/>
      <c r="D13" s="69">
        <f>SUM(D14:D16)</f>
        <v>8683</v>
      </c>
      <c r="E13" s="69">
        <f>SUM(E14:E16)</f>
        <v>0</v>
      </c>
      <c r="F13" s="69">
        <f>SUM(F14:F16)</f>
        <v>0</v>
      </c>
      <c r="G13" s="69">
        <f>SUM(G14:G16)</f>
        <v>0</v>
      </c>
      <c r="H13" s="69">
        <f>SUM(H14:H16)</f>
        <v>0</v>
      </c>
      <c r="I13" s="69">
        <f>SUM(I14:I16)</f>
        <v>0</v>
      </c>
      <c r="J13" s="69">
        <f>SUM(J14:J16)</f>
        <v>0</v>
      </c>
      <c r="K13" s="69">
        <f>SUM(K14:K16)</f>
        <v>0</v>
      </c>
      <c r="L13" s="69">
        <f>SUM(L14:L16)</f>
        <v>0</v>
      </c>
      <c r="M13" s="69">
        <f>SUM(M14:M16)</f>
        <v>0</v>
      </c>
      <c r="N13" s="69">
        <f>SUM(N14:N16)</f>
        <v>0</v>
      </c>
      <c r="O13" s="69">
        <f>SUM(D13:N13)</f>
        <v>8683</v>
      </c>
      <c r="P13" s="71">
        <f>(O13/P$19)</f>
        <v>578.86666666666667</v>
      </c>
      <c r="Q13" s="72"/>
    </row>
    <row r="14" spans="1:134">
      <c r="A14" s="60"/>
      <c r="B14" s="61">
        <v>361.1</v>
      </c>
      <c r="C14" s="62" t="s">
        <v>22</v>
      </c>
      <c r="D14" s="63">
        <v>3881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f>SUM(D14:N14)</f>
        <v>3881</v>
      </c>
      <c r="P14" s="64">
        <f>(O14/P$19)</f>
        <v>258.73333333333335</v>
      </c>
      <c r="Q14" s="65"/>
    </row>
    <row r="15" spans="1:134">
      <c r="A15" s="60"/>
      <c r="B15" s="61">
        <v>362</v>
      </c>
      <c r="C15" s="62" t="s">
        <v>54</v>
      </c>
      <c r="D15" s="63">
        <v>4800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f t="shared" ref="O15:O16" si="3">SUM(D15:N15)</f>
        <v>4800</v>
      </c>
      <c r="P15" s="64">
        <f>(O15/P$19)</f>
        <v>320</v>
      </c>
      <c r="Q15" s="65"/>
    </row>
    <row r="16" spans="1:134" ht="15.75" thickBot="1">
      <c r="A16" s="60"/>
      <c r="B16" s="61">
        <v>369.9</v>
      </c>
      <c r="C16" s="62" t="s">
        <v>45</v>
      </c>
      <c r="D16" s="63">
        <v>2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f t="shared" si="3"/>
        <v>2</v>
      </c>
      <c r="P16" s="64">
        <f>(O16/P$19)</f>
        <v>0.13333333333333333</v>
      </c>
      <c r="Q16" s="65"/>
    </row>
    <row r="17" spans="1:120" ht="16.5" thickBot="1">
      <c r="A17" s="73" t="s">
        <v>20</v>
      </c>
      <c r="B17" s="74"/>
      <c r="C17" s="75"/>
      <c r="D17" s="76">
        <f>SUM(D5,D8,D11,D13)</f>
        <v>185777</v>
      </c>
      <c r="E17" s="76">
        <f t="shared" ref="E17:N17" si="4">SUM(E5,E8,E11,E13)</f>
        <v>129348</v>
      </c>
      <c r="F17" s="76">
        <f t="shared" si="4"/>
        <v>0</v>
      </c>
      <c r="G17" s="76">
        <f t="shared" si="4"/>
        <v>0</v>
      </c>
      <c r="H17" s="76">
        <f t="shared" si="4"/>
        <v>0</v>
      </c>
      <c r="I17" s="76">
        <f t="shared" si="4"/>
        <v>0</v>
      </c>
      <c r="J17" s="76">
        <f t="shared" si="4"/>
        <v>0</v>
      </c>
      <c r="K17" s="76">
        <f t="shared" si="4"/>
        <v>0</v>
      </c>
      <c r="L17" s="76">
        <f t="shared" si="4"/>
        <v>0</v>
      </c>
      <c r="M17" s="76">
        <f t="shared" si="4"/>
        <v>0</v>
      </c>
      <c r="N17" s="76">
        <f t="shared" si="4"/>
        <v>0</v>
      </c>
      <c r="O17" s="76">
        <f>SUM(D17:N17)</f>
        <v>315125</v>
      </c>
      <c r="P17" s="77">
        <f>(O17/P$19)</f>
        <v>21008.333333333332</v>
      </c>
      <c r="Q17" s="58"/>
      <c r="R17" s="7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</row>
    <row r="18" spans="1:120">
      <c r="A18" s="79"/>
      <c r="B18" s="80"/>
      <c r="C18" s="80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2"/>
    </row>
    <row r="19" spans="1:120">
      <c r="A19" s="83"/>
      <c r="B19" s="84"/>
      <c r="C19" s="84"/>
      <c r="D19" s="85"/>
      <c r="E19" s="85"/>
      <c r="F19" s="85"/>
      <c r="G19" s="85"/>
      <c r="H19" s="85"/>
      <c r="I19" s="85"/>
      <c r="J19" s="85"/>
      <c r="K19" s="85"/>
      <c r="L19" s="85"/>
      <c r="M19" s="88" t="s">
        <v>87</v>
      </c>
      <c r="N19" s="88"/>
      <c r="O19" s="88"/>
      <c r="P19" s="86">
        <v>15</v>
      </c>
    </row>
    <row r="20" spans="1:120">
      <c r="A20" s="89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1"/>
    </row>
    <row r="21" spans="1:120" ht="15.75" customHeight="1" thickBot="1">
      <c r="A21" s="92" t="s">
        <v>35</v>
      </c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4"/>
    </row>
  </sheetData>
  <mergeCells count="10">
    <mergeCell ref="M19:O19"/>
    <mergeCell ref="A20:P20"/>
    <mergeCell ref="A21:P2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1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30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51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23</v>
      </c>
      <c r="B3" s="102"/>
      <c r="C3" s="103"/>
      <c r="D3" s="122" t="s">
        <v>16</v>
      </c>
      <c r="E3" s="123"/>
      <c r="F3" s="123"/>
      <c r="G3" s="123"/>
      <c r="H3" s="124"/>
      <c r="I3" s="122" t="s">
        <v>17</v>
      </c>
      <c r="J3" s="124"/>
      <c r="K3" s="122" t="s">
        <v>19</v>
      </c>
      <c r="L3" s="124"/>
      <c r="M3" s="34"/>
      <c r="N3" s="35"/>
      <c r="O3" s="125" t="s">
        <v>28</v>
      </c>
      <c r="P3" s="11"/>
      <c r="Q3"/>
    </row>
    <row r="4" spans="1:133" ht="32.25" customHeight="1" thickBot="1">
      <c r="A4" s="104"/>
      <c r="B4" s="105"/>
      <c r="C4" s="106"/>
      <c r="D4" s="32" t="s">
        <v>4</v>
      </c>
      <c r="E4" s="32" t="s">
        <v>24</v>
      </c>
      <c r="F4" s="32" t="s">
        <v>25</v>
      </c>
      <c r="G4" s="32" t="s">
        <v>26</v>
      </c>
      <c r="H4" s="32" t="s">
        <v>5</v>
      </c>
      <c r="I4" s="32" t="s">
        <v>6</v>
      </c>
      <c r="J4" s="33" t="s">
        <v>27</v>
      </c>
      <c r="K4" s="33" t="s">
        <v>7</v>
      </c>
      <c r="L4" s="33" t="s">
        <v>8</v>
      </c>
      <c r="M4" s="33" t="s">
        <v>9</v>
      </c>
      <c r="N4" s="33" t="s">
        <v>18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SUM(D6:D8)</f>
        <v>36219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5" si="1">SUM(D5:M5)</f>
        <v>36219</v>
      </c>
      <c r="O5" s="31">
        <f t="shared" ref="O5:O15" si="2">(N5/O$17)</f>
        <v>6036.5</v>
      </c>
      <c r="P5" s="6"/>
    </row>
    <row r="6" spans="1:133">
      <c r="A6" s="12"/>
      <c r="B6" s="23">
        <v>311</v>
      </c>
      <c r="C6" s="19" t="s">
        <v>2</v>
      </c>
      <c r="D6" s="43">
        <v>34525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34525</v>
      </c>
      <c r="O6" s="44">
        <f t="shared" si="2"/>
        <v>5754.166666666667</v>
      </c>
      <c r="P6" s="9"/>
    </row>
    <row r="7" spans="1:133">
      <c r="A7" s="12"/>
      <c r="B7" s="23">
        <v>315</v>
      </c>
      <c r="C7" s="19" t="s">
        <v>43</v>
      </c>
      <c r="D7" s="43">
        <v>1138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1138</v>
      </c>
      <c r="O7" s="44">
        <f t="shared" si="2"/>
        <v>189.66666666666666</v>
      </c>
      <c r="P7" s="9"/>
    </row>
    <row r="8" spans="1:133">
      <c r="A8" s="12"/>
      <c r="B8" s="23">
        <v>316</v>
      </c>
      <c r="C8" s="19" t="s">
        <v>44</v>
      </c>
      <c r="D8" s="43">
        <v>556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556</v>
      </c>
      <c r="O8" s="44">
        <f t="shared" si="2"/>
        <v>92.666666666666671</v>
      </c>
      <c r="P8" s="9"/>
    </row>
    <row r="9" spans="1:133" ht="15.75">
      <c r="A9" s="27" t="s">
        <v>11</v>
      </c>
      <c r="B9" s="28"/>
      <c r="C9" s="29"/>
      <c r="D9" s="30">
        <f t="shared" ref="D9:M9" si="3">SUM(D10:D11)</f>
        <v>18361</v>
      </c>
      <c r="E9" s="30">
        <f t="shared" si="3"/>
        <v>0</v>
      </c>
      <c r="F9" s="30">
        <f t="shared" si="3"/>
        <v>0</v>
      </c>
      <c r="G9" s="30">
        <f t="shared" si="3"/>
        <v>0</v>
      </c>
      <c r="H9" s="30">
        <f t="shared" si="3"/>
        <v>0</v>
      </c>
      <c r="I9" s="30">
        <f t="shared" si="3"/>
        <v>0</v>
      </c>
      <c r="J9" s="30">
        <f t="shared" si="3"/>
        <v>0</v>
      </c>
      <c r="K9" s="30">
        <f t="shared" si="3"/>
        <v>0</v>
      </c>
      <c r="L9" s="30">
        <f t="shared" si="3"/>
        <v>0</v>
      </c>
      <c r="M9" s="30">
        <f t="shared" si="3"/>
        <v>0</v>
      </c>
      <c r="N9" s="41">
        <f t="shared" si="1"/>
        <v>18361</v>
      </c>
      <c r="O9" s="42">
        <f t="shared" si="2"/>
        <v>3060.1666666666665</v>
      </c>
      <c r="P9" s="10"/>
    </row>
    <row r="10" spans="1:133">
      <c r="A10" s="12"/>
      <c r="B10" s="23">
        <v>322</v>
      </c>
      <c r="C10" s="19" t="s">
        <v>0</v>
      </c>
      <c r="D10" s="43">
        <v>814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814</v>
      </c>
      <c r="O10" s="44">
        <f t="shared" si="2"/>
        <v>135.66666666666666</v>
      </c>
      <c r="P10" s="9"/>
    </row>
    <row r="11" spans="1:133">
      <c r="A11" s="12"/>
      <c r="B11" s="23">
        <v>323.10000000000002</v>
      </c>
      <c r="C11" s="19" t="s">
        <v>12</v>
      </c>
      <c r="D11" s="43">
        <v>17547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17547</v>
      </c>
      <c r="O11" s="44">
        <f t="shared" si="2"/>
        <v>2924.5</v>
      </c>
      <c r="P11" s="9"/>
    </row>
    <row r="12" spans="1:133" ht="15.75">
      <c r="A12" s="27" t="s">
        <v>3</v>
      </c>
      <c r="B12" s="28"/>
      <c r="C12" s="29"/>
      <c r="D12" s="30">
        <f t="shared" ref="D12:M12" si="4">SUM(D13:D14)</f>
        <v>7205</v>
      </c>
      <c r="E12" s="30">
        <f t="shared" si="4"/>
        <v>0</v>
      </c>
      <c r="F12" s="30">
        <f t="shared" si="4"/>
        <v>0</v>
      </c>
      <c r="G12" s="30">
        <f t="shared" si="4"/>
        <v>0</v>
      </c>
      <c r="H12" s="30">
        <f t="shared" si="4"/>
        <v>0</v>
      </c>
      <c r="I12" s="30">
        <f t="shared" si="4"/>
        <v>0</v>
      </c>
      <c r="J12" s="30">
        <f t="shared" si="4"/>
        <v>0</v>
      </c>
      <c r="K12" s="30">
        <f t="shared" si="4"/>
        <v>0</v>
      </c>
      <c r="L12" s="30">
        <f t="shared" si="4"/>
        <v>0</v>
      </c>
      <c r="M12" s="30">
        <f t="shared" si="4"/>
        <v>0</v>
      </c>
      <c r="N12" s="30">
        <f t="shared" si="1"/>
        <v>7205</v>
      </c>
      <c r="O12" s="42">
        <f t="shared" si="2"/>
        <v>1200.8333333333333</v>
      </c>
      <c r="P12" s="10"/>
    </row>
    <row r="13" spans="1:133">
      <c r="A13" s="12"/>
      <c r="B13" s="23">
        <v>361.1</v>
      </c>
      <c r="C13" s="19" t="s">
        <v>22</v>
      </c>
      <c r="D13" s="43">
        <v>39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39</v>
      </c>
      <c r="O13" s="44">
        <f t="shared" si="2"/>
        <v>6.5</v>
      </c>
      <c r="P13" s="9"/>
    </row>
    <row r="14" spans="1:133" ht="15.75" thickBot="1">
      <c r="A14" s="12"/>
      <c r="B14" s="23">
        <v>369.9</v>
      </c>
      <c r="C14" s="19" t="s">
        <v>45</v>
      </c>
      <c r="D14" s="43">
        <v>7166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7166</v>
      </c>
      <c r="O14" s="44">
        <f t="shared" si="2"/>
        <v>1194.3333333333333</v>
      </c>
      <c r="P14" s="9"/>
    </row>
    <row r="15" spans="1:133" ht="16.5" thickBot="1">
      <c r="A15" s="13" t="s">
        <v>20</v>
      </c>
      <c r="B15" s="21"/>
      <c r="C15" s="20"/>
      <c r="D15" s="14">
        <f>SUM(D5,D9,D12)</f>
        <v>61785</v>
      </c>
      <c r="E15" s="14">
        <f t="shared" ref="E15:M15" si="5">SUM(E5,E9,E12)</f>
        <v>0</v>
      </c>
      <c r="F15" s="14">
        <f t="shared" si="5"/>
        <v>0</v>
      </c>
      <c r="G15" s="14">
        <f t="shared" si="5"/>
        <v>0</v>
      </c>
      <c r="H15" s="14">
        <f t="shared" si="5"/>
        <v>0</v>
      </c>
      <c r="I15" s="14">
        <f t="shared" si="5"/>
        <v>0</v>
      </c>
      <c r="J15" s="14">
        <f t="shared" si="5"/>
        <v>0</v>
      </c>
      <c r="K15" s="14">
        <f t="shared" si="5"/>
        <v>0</v>
      </c>
      <c r="L15" s="14">
        <f t="shared" si="5"/>
        <v>0</v>
      </c>
      <c r="M15" s="14">
        <f t="shared" si="5"/>
        <v>0</v>
      </c>
      <c r="N15" s="14">
        <f t="shared" si="1"/>
        <v>61785</v>
      </c>
      <c r="O15" s="36">
        <f t="shared" si="2"/>
        <v>10297.5</v>
      </c>
      <c r="P15" s="6"/>
      <c r="Q15" s="2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</row>
    <row r="16" spans="1:133">
      <c r="A16" s="15"/>
      <c r="B16" s="17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8"/>
    </row>
    <row r="17" spans="1:15">
      <c r="A17" s="37"/>
      <c r="B17" s="38"/>
      <c r="C17" s="38"/>
      <c r="D17" s="39"/>
      <c r="E17" s="39"/>
      <c r="F17" s="39"/>
      <c r="G17" s="39"/>
      <c r="H17" s="39"/>
      <c r="I17" s="39"/>
      <c r="J17" s="39"/>
      <c r="K17" s="39"/>
      <c r="L17" s="112" t="s">
        <v>52</v>
      </c>
      <c r="M17" s="112"/>
      <c r="N17" s="112"/>
      <c r="O17" s="40">
        <v>6</v>
      </c>
    </row>
    <row r="18" spans="1:15">
      <c r="A18" s="113"/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1"/>
    </row>
    <row r="19" spans="1:15" ht="15.75" customHeight="1" thickBot="1">
      <c r="A19" s="114" t="s">
        <v>35</v>
      </c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4"/>
    </row>
  </sheetData>
  <mergeCells count="10">
    <mergeCell ref="L17:N17"/>
    <mergeCell ref="A18:O18"/>
    <mergeCell ref="A19:O1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2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30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42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23</v>
      </c>
      <c r="B3" s="102"/>
      <c r="C3" s="103"/>
      <c r="D3" s="122" t="s">
        <v>16</v>
      </c>
      <c r="E3" s="123"/>
      <c r="F3" s="123"/>
      <c r="G3" s="123"/>
      <c r="H3" s="124"/>
      <c r="I3" s="122" t="s">
        <v>17</v>
      </c>
      <c r="J3" s="124"/>
      <c r="K3" s="122" t="s">
        <v>19</v>
      </c>
      <c r="L3" s="124"/>
      <c r="M3" s="34"/>
      <c r="N3" s="35"/>
      <c r="O3" s="125" t="s">
        <v>28</v>
      </c>
      <c r="P3" s="11"/>
      <c r="Q3"/>
    </row>
    <row r="4" spans="1:133" ht="32.25" customHeight="1" thickBot="1">
      <c r="A4" s="104"/>
      <c r="B4" s="105"/>
      <c r="C4" s="106"/>
      <c r="D4" s="32" t="s">
        <v>4</v>
      </c>
      <c r="E4" s="32" t="s">
        <v>24</v>
      </c>
      <c r="F4" s="32" t="s">
        <v>25</v>
      </c>
      <c r="G4" s="32" t="s">
        <v>26</v>
      </c>
      <c r="H4" s="32" t="s">
        <v>5</v>
      </c>
      <c r="I4" s="32" t="s">
        <v>6</v>
      </c>
      <c r="J4" s="33" t="s">
        <v>27</v>
      </c>
      <c r="K4" s="33" t="s">
        <v>7</v>
      </c>
      <c r="L4" s="33" t="s">
        <v>8</v>
      </c>
      <c r="M4" s="33" t="s">
        <v>9</v>
      </c>
      <c r="N4" s="33" t="s">
        <v>18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SUM(D6:D9)</f>
        <v>40912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6" si="1">SUM(D5:M5)</f>
        <v>40912</v>
      </c>
      <c r="O5" s="31">
        <f t="shared" ref="O5:O16" si="2">(N5/O$18)</f>
        <v>8182.4</v>
      </c>
      <c r="P5" s="6"/>
    </row>
    <row r="6" spans="1:133">
      <c r="A6" s="12"/>
      <c r="B6" s="23">
        <v>311</v>
      </c>
      <c r="C6" s="19" t="s">
        <v>2</v>
      </c>
      <c r="D6" s="43">
        <v>37334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37334</v>
      </c>
      <c r="O6" s="44">
        <f t="shared" si="2"/>
        <v>7466.8</v>
      </c>
      <c r="P6" s="9"/>
    </row>
    <row r="7" spans="1:133">
      <c r="A7" s="12"/>
      <c r="B7" s="23">
        <v>312.10000000000002</v>
      </c>
      <c r="C7" s="19" t="s">
        <v>10</v>
      </c>
      <c r="D7" s="43">
        <v>176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176</v>
      </c>
      <c r="O7" s="44">
        <f t="shared" si="2"/>
        <v>35.200000000000003</v>
      </c>
      <c r="P7" s="9"/>
    </row>
    <row r="8" spans="1:133">
      <c r="A8" s="12"/>
      <c r="B8" s="23">
        <v>315</v>
      </c>
      <c r="C8" s="19" t="s">
        <v>43</v>
      </c>
      <c r="D8" s="43">
        <v>1813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1813</v>
      </c>
      <c r="O8" s="44">
        <f t="shared" si="2"/>
        <v>362.6</v>
      </c>
      <c r="P8" s="9"/>
    </row>
    <row r="9" spans="1:133">
      <c r="A9" s="12"/>
      <c r="B9" s="23">
        <v>316</v>
      </c>
      <c r="C9" s="19" t="s">
        <v>44</v>
      </c>
      <c r="D9" s="43">
        <v>1589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1589</v>
      </c>
      <c r="O9" s="44">
        <f t="shared" si="2"/>
        <v>317.8</v>
      </c>
      <c r="P9" s="9"/>
    </row>
    <row r="10" spans="1:133" ht="15.75">
      <c r="A10" s="27" t="s">
        <v>11</v>
      </c>
      <c r="B10" s="28"/>
      <c r="C10" s="29"/>
      <c r="D10" s="30">
        <f t="shared" ref="D10:M10" si="3">SUM(D11:D12)</f>
        <v>13881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13881</v>
      </c>
      <c r="O10" s="42">
        <f t="shared" si="2"/>
        <v>2776.2</v>
      </c>
      <c r="P10" s="10"/>
    </row>
    <row r="11" spans="1:133">
      <c r="A11" s="12"/>
      <c r="B11" s="23">
        <v>322</v>
      </c>
      <c r="C11" s="19" t="s">
        <v>0</v>
      </c>
      <c r="D11" s="43">
        <v>191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191</v>
      </c>
      <c r="O11" s="44">
        <f t="shared" si="2"/>
        <v>38.200000000000003</v>
      </c>
      <c r="P11" s="9"/>
    </row>
    <row r="12" spans="1:133">
      <c r="A12" s="12"/>
      <c r="B12" s="23">
        <v>323.10000000000002</v>
      </c>
      <c r="C12" s="19" t="s">
        <v>12</v>
      </c>
      <c r="D12" s="43">
        <v>13690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13690</v>
      </c>
      <c r="O12" s="44">
        <f t="shared" si="2"/>
        <v>2738</v>
      </c>
      <c r="P12" s="9"/>
    </row>
    <row r="13" spans="1:133" ht="15.75">
      <c r="A13" s="27" t="s">
        <v>3</v>
      </c>
      <c r="B13" s="28"/>
      <c r="C13" s="29"/>
      <c r="D13" s="30">
        <f t="shared" ref="D13:M13" si="4">SUM(D14:D15)</f>
        <v>3282</v>
      </c>
      <c r="E13" s="30">
        <f t="shared" si="4"/>
        <v>0</v>
      </c>
      <c r="F13" s="30">
        <f t="shared" si="4"/>
        <v>0</v>
      </c>
      <c r="G13" s="30">
        <f t="shared" si="4"/>
        <v>0</v>
      </c>
      <c r="H13" s="30">
        <f t="shared" si="4"/>
        <v>0</v>
      </c>
      <c r="I13" s="30">
        <f t="shared" si="4"/>
        <v>0</v>
      </c>
      <c r="J13" s="30">
        <f t="shared" si="4"/>
        <v>0</v>
      </c>
      <c r="K13" s="30">
        <f t="shared" si="4"/>
        <v>0</v>
      </c>
      <c r="L13" s="30">
        <f t="shared" si="4"/>
        <v>0</v>
      </c>
      <c r="M13" s="30">
        <f t="shared" si="4"/>
        <v>0</v>
      </c>
      <c r="N13" s="30">
        <f t="shared" si="1"/>
        <v>3282</v>
      </c>
      <c r="O13" s="42">
        <f t="shared" si="2"/>
        <v>656.4</v>
      </c>
      <c r="P13" s="10"/>
    </row>
    <row r="14" spans="1:133">
      <c r="A14" s="12"/>
      <c r="B14" s="23">
        <v>361.1</v>
      </c>
      <c r="C14" s="19" t="s">
        <v>22</v>
      </c>
      <c r="D14" s="43">
        <v>33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33</v>
      </c>
      <c r="O14" s="44">
        <f t="shared" si="2"/>
        <v>6.6</v>
      </c>
      <c r="P14" s="9"/>
    </row>
    <row r="15" spans="1:133" ht="15.75" thickBot="1">
      <c r="A15" s="12"/>
      <c r="B15" s="23">
        <v>369.9</v>
      </c>
      <c r="C15" s="19" t="s">
        <v>45</v>
      </c>
      <c r="D15" s="43">
        <v>3249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3249</v>
      </c>
      <c r="O15" s="44">
        <f t="shared" si="2"/>
        <v>649.79999999999995</v>
      </c>
      <c r="P15" s="9"/>
    </row>
    <row r="16" spans="1:133" ht="16.5" thickBot="1">
      <c r="A16" s="13" t="s">
        <v>20</v>
      </c>
      <c r="B16" s="21"/>
      <c r="C16" s="20"/>
      <c r="D16" s="14">
        <f>SUM(D5,D10,D13)</f>
        <v>58075</v>
      </c>
      <c r="E16" s="14">
        <f t="shared" ref="E16:M16" si="5">SUM(E5,E10,E13)</f>
        <v>0</v>
      </c>
      <c r="F16" s="14">
        <f t="shared" si="5"/>
        <v>0</v>
      </c>
      <c r="G16" s="14">
        <f t="shared" si="5"/>
        <v>0</v>
      </c>
      <c r="H16" s="14">
        <f t="shared" si="5"/>
        <v>0</v>
      </c>
      <c r="I16" s="14">
        <f t="shared" si="5"/>
        <v>0</v>
      </c>
      <c r="J16" s="14">
        <f t="shared" si="5"/>
        <v>0</v>
      </c>
      <c r="K16" s="14">
        <f t="shared" si="5"/>
        <v>0</v>
      </c>
      <c r="L16" s="14">
        <f t="shared" si="5"/>
        <v>0</v>
      </c>
      <c r="M16" s="14">
        <f t="shared" si="5"/>
        <v>0</v>
      </c>
      <c r="N16" s="14">
        <f t="shared" si="1"/>
        <v>58075</v>
      </c>
      <c r="O16" s="36">
        <f t="shared" si="2"/>
        <v>11615</v>
      </c>
      <c r="P16" s="6"/>
      <c r="Q16" s="2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</row>
    <row r="17" spans="1:15">
      <c r="A17" s="15"/>
      <c r="B17" s="17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8"/>
    </row>
    <row r="18" spans="1:15">
      <c r="A18" s="37"/>
      <c r="B18" s="38"/>
      <c r="C18" s="38"/>
      <c r="D18" s="39"/>
      <c r="E18" s="39"/>
      <c r="F18" s="39"/>
      <c r="G18" s="39"/>
      <c r="H18" s="39"/>
      <c r="I18" s="39"/>
      <c r="J18" s="39"/>
      <c r="K18" s="39"/>
      <c r="L18" s="112" t="s">
        <v>46</v>
      </c>
      <c r="M18" s="112"/>
      <c r="N18" s="112"/>
      <c r="O18" s="40">
        <v>5</v>
      </c>
    </row>
    <row r="19" spans="1:15">
      <c r="A19" s="113"/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1"/>
    </row>
    <row r="20" spans="1:15" ht="15.75" customHeight="1" thickBot="1">
      <c r="A20" s="114" t="s">
        <v>35</v>
      </c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4"/>
    </row>
  </sheetData>
  <mergeCells count="10">
    <mergeCell ref="L18:N18"/>
    <mergeCell ref="A19:O19"/>
    <mergeCell ref="A20:O2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2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30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36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23</v>
      </c>
      <c r="B3" s="102"/>
      <c r="C3" s="103"/>
      <c r="D3" s="122" t="s">
        <v>16</v>
      </c>
      <c r="E3" s="123"/>
      <c r="F3" s="123"/>
      <c r="G3" s="123"/>
      <c r="H3" s="124"/>
      <c r="I3" s="122" t="s">
        <v>17</v>
      </c>
      <c r="J3" s="124"/>
      <c r="K3" s="122" t="s">
        <v>19</v>
      </c>
      <c r="L3" s="124"/>
      <c r="M3" s="34"/>
      <c r="N3" s="35"/>
      <c r="O3" s="125" t="s">
        <v>28</v>
      </c>
      <c r="P3" s="11"/>
      <c r="Q3"/>
    </row>
    <row r="4" spans="1:133" ht="32.25" customHeight="1" thickBot="1">
      <c r="A4" s="104"/>
      <c r="B4" s="105"/>
      <c r="C4" s="106"/>
      <c r="D4" s="32" t="s">
        <v>4</v>
      </c>
      <c r="E4" s="32" t="s">
        <v>24</v>
      </c>
      <c r="F4" s="32" t="s">
        <v>25</v>
      </c>
      <c r="G4" s="32" t="s">
        <v>26</v>
      </c>
      <c r="H4" s="32" t="s">
        <v>5</v>
      </c>
      <c r="I4" s="32" t="s">
        <v>6</v>
      </c>
      <c r="J4" s="33" t="s">
        <v>27</v>
      </c>
      <c r="K4" s="33" t="s">
        <v>7</v>
      </c>
      <c r="L4" s="33" t="s">
        <v>8</v>
      </c>
      <c r="M4" s="33" t="s">
        <v>9</v>
      </c>
      <c r="N4" s="33" t="s">
        <v>18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SUM(D6:D9)</f>
        <v>35933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6" si="1">SUM(D5:M5)</f>
        <v>35933</v>
      </c>
      <c r="O5" s="31">
        <f t="shared" ref="O5:O16" si="2">(N5/O$18)</f>
        <v>2245.8125</v>
      </c>
      <c r="P5" s="6"/>
    </row>
    <row r="6" spans="1:133">
      <c r="A6" s="12"/>
      <c r="B6" s="23">
        <v>311</v>
      </c>
      <c r="C6" s="19" t="s">
        <v>2</v>
      </c>
      <c r="D6" s="43">
        <v>32653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32653</v>
      </c>
      <c r="O6" s="44">
        <f t="shared" si="2"/>
        <v>2040.8125</v>
      </c>
      <c r="P6" s="9"/>
    </row>
    <row r="7" spans="1:133">
      <c r="A7" s="12"/>
      <c r="B7" s="23">
        <v>312.60000000000002</v>
      </c>
      <c r="C7" s="19" t="s">
        <v>37</v>
      </c>
      <c r="D7" s="43">
        <v>453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453</v>
      </c>
      <c r="O7" s="44">
        <f t="shared" si="2"/>
        <v>28.3125</v>
      </c>
      <c r="P7" s="9"/>
    </row>
    <row r="8" spans="1:133">
      <c r="A8" s="12"/>
      <c r="B8" s="23">
        <v>315</v>
      </c>
      <c r="C8" s="19" t="s">
        <v>38</v>
      </c>
      <c r="D8" s="43">
        <v>1634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1634</v>
      </c>
      <c r="O8" s="44">
        <f t="shared" si="2"/>
        <v>102.125</v>
      </c>
      <c r="P8" s="9"/>
    </row>
    <row r="9" spans="1:133">
      <c r="A9" s="12"/>
      <c r="B9" s="23">
        <v>316</v>
      </c>
      <c r="C9" s="19" t="s">
        <v>39</v>
      </c>
      <c r="D9" s="43">
        <v>1193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1193</v>
      </c>
      <c r="O9" s="44">
        <f t="shared" si="2"/>
        <v>74.5625</v>
      </c>
      <c r="P9" s="9"/>
    </row>
    <row r="10" spans="1:133" ht="15.75">
      <c r="A10" s="27" t="s">
        <v>11</v>
      </c>
      <c r="B10" s="28"/>
      <c r="C10" s="29"/>
      <c r="D10" s="30">
        <f t="shared" ref="D10:M10" si="3">SUM(D11:D11)</f>
        <v>14008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14008</v>
      </c>
      <c r="O10" s="42">
        <f t="shared" si="2"/>
        <v>875.5</v>
      </c>
      <c r="P10" s="10"/>
    </row>
    <row r="11" spans="1:133">
      <c r="A11" s="12"/>
      <c r="B11" s="23">
        <v>323.10000000000002</v>
      </c>
      <c r="C11" s="19" t="s">
        <v>12</v>
      </c>
      <c r="D11" s="43">
        <v>14008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14008</v>
      </c>
      <c r="O11" s="44">
        <f t="shared" si="2"/>
        <v>875.5</v>
      </c>
      <c r="P11" s="9"/>
    </row>
    <row r="12" spans="1:133" ht="15.75">
      <c r="A12" s="27" t="s">
        <v>14</v>
      </c>
      <c r="B12" s="28"/>
      <c r="C12" s="29"/>
      <c r="D12" s="30">
        <f t="shared" ref="D12:M12" si="4">SUM(D13:D13)</f>
        <v>284082</v>
      </c>
      <c r="E12" s="30">
        <f t="shared" si="4"/>
        <v>0</v>
      </c>
      <c r="F12" s="30">
        <f t="shared" si="4"/>
        <v>0</v>
      </c>
      <c r="G12" s="30">
        <f t="shared" si="4"/>
        <v>0</v>
      </c>
      <c r="H12" s="30">
        <f t="shared" si="4"/>
        <v>0</v>
      </c>
      <c r="I12" s="30">
        <f t="shared" si="4"/>
        <v>0</v>
      </c>
      <c r="J12" s="30">
        <f t="shared" si="4"/>
        <v>0</v>
      </c>
      <c r="K12" s="30">
        <f t="shared" si="4"/>
        <v>0</v>
      </c>
      <c r="L12" s="30">
        <f t="shared" si="4"/>
        <v>0</v>
      </c>
      <c r="M12" s="30">
        <f t="shared" si="4"/>
        <v>0</v>
      </c>
      <c r="N12" s="41">
        <f t="shared" si="1"/>
        <v>284082</v>
      </c>
      <c r="O12" s="42">
        <f t="shared" si="2"/>
        <v>17755.125</v>
      </c>
      <c r="P12" s="10"/>
    </row>
    <row r="13" spans="1:133">
      <c r="A13" s="12"/>
      <c r="B13" s="23">
        <v>334.39</v>
      </c>
      <c r="C13" s="19" t="s">
        <v>40</v>
      </c>
      <c r="D13" s="43">
        <v>284082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284082</v>
      </c>
      <c r="O13" s="44">
        <f t="shared" si="2"/>
        <v>17755.125</v>
      </c>
      <c r="P13" s="9"/>
    </row>
    <row r="14" spans="1:133" ht="15.75">
      <c r="A14" s="27" t="s">
        <v>3</v>
      </c>
      <c r="B14" s="28"/>
      <c r="C14" s="29"/>
      <c r="D14" s="30">
        <f t="shared" ref="D14:M14" si="5">SUM(D15:D15)</f>
        <v>70</v>
      </c>
      <c r="E14" s="30">
        <f t="shared" si="5"/>
        <v>0</v>
      </c>
      <c r="F14" s="30">
        <f t="shared" si="5"/>
        <v>0</v>
      </c>
      <c r="G14" s="30">
        <f t="shared" si="5"/>
        <v>0</v>
      </c>
      <c r="H14" s="30">
        <f t="shared" si="5"/>
        <v>0</v>
      </c>
      <c r="I14" s="30">
        <f t="shared" si="5"/>
        <v>0</v>
      </c>
      <c r="J14" s="30">
        <f t="shared" si="5"/>
        <v>0</v>
      </c>
      <c r="K14" s="30">
        <f t="shared" si="5"/>
        <v>0</v>
      </c>
      <c r="L14" s="30">
        <f t="shared" si="5"/>
        <v>0</v>
      </c>
      <c r="M14" s="30">
        <f t="shared" si="5"/>
        <v>0</v>
      </c>
      <c r="N14" s="30">
        <f t="shared" si="1"/>
        <v>70</v>
      </c>
      <c r="O14" s="42">
        <f t="shared" si="2"/>
        <v>4.375</v>
      </c>
      <c r="P14" s="10"/>
    </row>
    <row r="15" spans="1:133" ht="15.75" thickBot="1">
      <c r="A15" s="12"/>
      <c r="B15" s="23">
        <v>361.1</v>
      </c>
      <c r="C15" s="19" t="s">
        <v>22</v>
      </c>
      <c r="D15" s="43">
        <v>70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70</v>
      </c>
      <c r="O15" s="44">
        <f t="shared" si="2"/>
        <v>4.375</v>
      </c>
      <c r="P15" s="9"/>
    </row>
    <row r="16" spans="1:133" ht="16.5" thickBot="1">
      <c r="A16" s="13" t="s">
        <v>20</v>
      </c>
      <c r="B16" s="21"/>
      <c r="C16" s="20"/>
      <c r="D16" s="14">
        <f>SUM(D5,D10,D12,D14)</f>
        <v>334093</v>
      </c>
      <c r="E16" s="14">
        <f t="shared" ref="E16:M16" si="6">SUM(E5,E10,E12,E14)</f>
        <v>0</v>
      </c>
      <c r="F16" s="14">
        <f t="shared" si="6"/>
        <v>0</v>
      </c>
      <c r="G16" s="14">
        <f t="shared" si="6"/>
        <v>0</v>
      </c>
      <c r="H16" s="14">
        <f t="shared" si="6"/>
        <v>0</v>
      </c>
      <c r="I16" s="14">
        <f t="shared" si="6"/>
        <v>0</v>
      </c>
      <c r="J16" s="14">
        <f t="shared" si="6"/>
        <v>0</v>
      </c>
      <c r="K16" s="14">
        <f t="shared" si="6"/>
        <v>0</v>
      </c>
      <c r="L16" s="14">
        <f t="shared" si="6"/>
        <v>0</v>
      </c>
      <c r="M16" s="14">
        <f t="shared" si="6"/>
        <v>0</v>
      </c>
      <c r="N16" s="14">
        <f t="shared" si="1"/>
        <v>334093</v>
      </c>
      <c r="O16" s="36">
        <f t="shared" si="2"/>
        <v>20880.8125</v>
      </c>
      <c r="P16" s="6"/>
      <c r="Q16" s="2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</row>
    <row r="17" spans="1:15">
      <c r="A17" s="15"/>
      <c r="B17" s="17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8"/>
    </row>
    <row r="18" spans="1:15">
      <c r="A18" s="37"/>
      <c r="B18" s="38"/>
      <c r="C18" s="38"/>
      <c r="D18" s="39"/>
      <c r="E18" s="39"/>
      <c r="F18" s="39"/>
      <c r="G18" s="39"/>
      <c r="H18" s="39"/>
      <c r="I18" s="39"/>
      <c r="J18" s="39"/>
      <c r="K18" s="39"/>
      <c r="L18" s="112" t="s">
        <v>41</v>
      </c>
      <c r="M18" s="112"/>
      <c r="N18" s="112"/>
      <c r="O18" s="40">
        <v>16</v>
      </c>
    </row>
    <row r="19" spans="1:15">
      <c r="A19" s="113"/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1"/>
    </row>
    <row r="20" spans="1:15" ht="15.75" customHeight="1" thickBot="1">
      <c r="A20" s="114" t="s">
        <v>35</v>
      </c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4"/>
    </row>
  </sheetData>
  <mergeCells count="10">
    <mergeCell ref="L18:N18"/>
    <mergeCell ref="A19:O19"/>
    <mergeCell ref="A20:O2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1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30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33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23</v>
      </c>
      <c r="B3" s="102"/>
      <c r="C3" s="103"/>
      <c r="D3" s="122" t="s">
        <v>16</v>
      </c>
      <c r="E3" s="123"/>
      <c r="F3" s="123"/>
      <c r="G3" s="123"/>
      <c r="H3" s="124"/>
      <c r="I3" s="122" t="s">
        <v>17</v>
      </c>
      <c r="J3" s="124"/>
      <c r="K3" s="122" t="s">
        <v>19</v>
      </c>
      <c r="L3" s="124"/>
      <c r="M3" s="34"/>
      <c r="N3" s="35"/>
      <c r="O3" s="125" t="s">
        <v>28</v>
      </c>
      <c r="P3" s="11"/>
      <c r="Q3"/>
    </row>
    <row r="4" spans="1:133" ht="32.25" customHeight="1" thickBot="1">
      <c r="A4" s="104"/>
      <c r="B4" s="105"/>
      <c r="C4" s="106"/>
      <c r="D4" s="32" t="s">
        <v>4</v>
      </c>
      <c r="E4" s="32" t="s">
        <v>24</v>
      </c>
      <c r="F4" s="32" t="s">
        <v>25</v>
      </c>
      <c r="G4" s="32" t="s">
        <v>26</v>
      </c>
      <c r="H4" s="32" t="s">
        <v>5</v>
      </c>
      <c r="I4" s="32" t="s">
        <v>6</v>
      </c>
      <c r="J4" s="33" t="s">
        <v>27</v>
      </c>
      <c r="K4" s="33" t="s">
        <v>7</v>
      </c>
      <c r="L4" s="33" t="s">
        <v>8</v>
      </c>
      <c r="M4" s="33" t="s">
        <v>9</v>
      </c>
      <c r="N4" s="33" t="s">
        <v>18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SUM(D6:D6)</f>
        <v>35320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3" si="1">SUM(D5:M5)</f>
        <v>35320</v>
      </c>
      <c r="O5" s="31">
        <f t="shared" ref="O5:O13" si="2">(N5/O$15)</f>
        <v>2207.5</v>
      </c>
      <c r="P5" s="6"/>
    </row>
    <row r="6" spans="1:133">
      <c r="A6" s="12"/>
      <c r="B6" s="23">
        <v>312.10000000000002</v>
      </c>
      <c r="C6" s="19" t="s">
        <v>10</v>
      </c>
      <c r="D6" s="43">
        <v>35320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35320</v>
      </c>
      <c r="O6" s="44">
        <f t="shared" si="2"/>
        <v>2207.5</v>
      </c>
      <c r="P6" s="9"/>
    </row>
    <row r="7" spans="1:133" ht="15.75">
      <c r="A7" s="27" t="s">
        <v>11</v>
      </c>
      <c r="B7" s="28"/>
      <c r="C7" s="29"/>
      <c r="D7" s="30">
        <f t="shared" ref="D7:M7" si="3">SUM(D8:D10)</f>
        <v>21811</v>
      </c>
      <c r="E7" s="30">
        <f t="shared" si="3"/>
        <v>0</v>
      </c>
      <c r="F7" s="30">
        <f t="shared" si="3"/>
        <v>0</v>
      </c>
      <c r="G7" s="30">
        <f t="shared" si="3"/>
        <v>0</v>
      </c>
      <c r="H7" s="30">
        <f t="shared" si="3"/>
        <v>0</v>
      </c>
      <c r="I7" s="30">
        <f t="shared" si="3"/>
        <v>0</v>
      </c>
      <c r="J7" s="30">
        <f t="shared" si="3"/>
        <v>0</v>
      </c>
      <c r="K7" s="30">
        <f t="shared" si="3"/>
        <v>0</v>
      </c>
      <c r="L7" s="30">
        <f t="shared" si="3"/>
        <v>0</v>
      </c>
      <c r="M7" s="30">
        <f t="shared" si="3"/>
        <v>0</v>
      </c>
      <c r="N7" s="41">
        <f t="shared" si="1"/>
        <v>21811</v>
      </c>
      <c r="O7" s="42">
        <f t="shared" si="2"/>
        <v>1363.1875</v>
      </c>
      <c r="P7" s="10"/>
    </row>
    <row r="8" spans="1:133">
      <c r="A8" s="12"/>
      <c r="B8" s="23">
        <v>322</v>
      </c>
      <c r="C8" s="19" t="s">
        <v>0</v>
      </c>
      <c r="D8" s="43">
        <v>617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617</v>
      </c>
      <c r="O8" s="44">
        <f t="shared" si="2"/>
        <v>38.5625</v>
      </c>
      <c r="P8" s="9"/>
    </row>
    <row r="9" spans="1:133">
      <c r="A9" s="12"/>
      <c r="B9" s="23">
        <v>323.10000000000002</v>
      </c>
      <c r="C9" s="19" t="s">
        <v>12</v>
      </c>
      <c r="D9" s="43">
        <v>15837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15837</v>
      </c>
      <c r="O9" s="44">
        <f t="shared" si="2"/>
        <v>989.8125</v>
      </c>
      <c r="P9" s="9"/>
    </row>
    <row r="10" spans="1:133">
      <c r="A10" s="12"/>
      <c r="B10" s="23">
        <v>329</v>
      </c>
      <c r="C10" s="19" t="s">
        <v>13</v>
      </c>
      <c r="D10" s="43">
        <v>5357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5357</v>
      </c>
      <c r="O10" s="44">
        <f t="shared" si="2"/>
        <v>334.8125</v>
      </c>
      <c r="P10" s="9"/>
    </row>
    <row r="11" spans="1:133" ht="15.75">
      <c r="A11" s="27" t="s">
        <v>3</v>
      </c>
      <c r="B11" s="28"/>
      <c r="C11" s="29"/>
      <c r="D11" s="30">
        <f t="shared" ref="D11:M11" si="4">SUM(D12:D12)</f>
        <v>76</v>
      </c>
      <c r="E11" s="30">
        <f t="shared" si="4"/>
        <v>0</v>
      </c>
      <c r="F11" s="30">
        <f t="shared" si="4"/>
        <v>0</v>
      </c>
      <c r="G11" s="30">
        <f t="shared" si="4"/>
        <v>0</v>
      </c>
      <c r="H11" s="30">
        <f t="shared" si="4"/>
        <v>0</v>
      </c>
      <c r="I11" s="30">
        <f t="shared" si="4"/>
        <v>0</v>
      </c>
      <c r="J11" s="30">
        <f t="shared" si="4"/>
        <v>0</v>
      </c>
      <c r="K11" s="30">
        <f t="shared" si="4"/>
        <v>0</v>
      </c>
      <c r="L11" s="30">
        <f t="shared" si="4"/>
        <v>0</v>
      </c>
      <c r="M11" s="30">
        <f t="shared" si="4"/>
        <v>0</v>
      </c>
      <c r="N11" s="30">
        <f t="shared" si="1"/>
        <v>76</v>
      </c>
      <c r="O11" s="42">
        <f t="shared" si="2"/>
        <v>4.75</v>
      </c>
      <c r="P11" s="10"/>
    </row>
    <row r="12" spans="1:133" ht="15.75" thickBot="1">
      <c r="A12" s="12"/>
      <c r="B12" s="23">
        <v>361.1</v>
      </c>
      <c r="C12" s="19" t="s">
        <v>22</v>
      </c>
      <c r="D12" s="43">
        <v>76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76</v>
      </c>
      <c r="O12" s="44">
        <f t="shared" si="2"/>
        <v>4.75</v>
      </c>
      <c r="P12" s="9"/>
    </row>
    <row r="13" spans="1:133" ht="16.5" thickBot="1">
      <c r="A13" s="13" t="s">
        <v>20</v>
      </c>
      <c r="B13" s="21"/>
      <c r="C13" s="20"/>
      <c r="D13" s="14">
        <f>SUM(D5,D7,D11)</f>
        <v>57207</v>
      </c>
      <c r="E13" s="14">
        <f t="shared" ref="E13:M13" si="5">SUM(E5,E7,E11)</f>
        <v>0</v>
      </c>
      <c r="F13" s="14">
        <f t="shared" si="5"/>
        <v>0</v>
      </c>
      <c r="G13" s="14">
        <f t="shared" si="5"/>
        <v>0</v>
      </c>
      <c r="H13" s="14">
        <f t="shared" si="5"/>
        <v>0</v>
      </c>
      <c r="I13" s="14">
        <f t="shared" si="5"/>
        <v>0</v>
      </c>
      <c r="J13" s="14">
        <f t="shared" si="5"/>
        <v>0</v>
      </c>
      <c r="K13" s="14">
        <f t="shared" si="5"/>
        <v>0</v>
      </c>
      <c r="L13" s="14">
        <f t="shared" si="5"/>
        <v>0</v>
      </c>
      <c r="M13" s="14">
        <f t="shared" si="5"/>
        <v>0</v>
      </c>
      <c r="N13" s="14">
        <f t="shared" si="1"/>
        <v>57207</v>
      </c>
      <c r="O13" s="36">
        <f t="shared" si="2"/>
        <v>3575.4375</v>
      </c>
      <c r="P13" s="6"/>
      <c r="Q13" s="2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</row>
    <row r="14" spans="1:133">
      <c r="A14" s="15"/>
      <c r="B14" s="17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8"/>
    </row>
    <row r="15" spans="1:133">
      <c r="A15" s="37"/>
      <c r="B15" s="38"/>
      <c r="C15" s="38"/>
      <c r="D15" s="39"/>
      <c r="E15" s="39"/>
      <c r="F15" s="39"/>
      <c r="G15" s="39"/>
      <c r="H15" s="39"/>
      <c r="I15" s="39"/>
      <c r="J15" s="39"/>
      <c r="K15" s="39"/>
      <c r="L15" s="112" t="s">
        <v>34</v>
      </c>
      <c r="M15" s="112"/>
      <c r="N15" s="112"/>
      <c r="O15" s="40">
        <v>16</v>
      </c>
    </row>
    <row r="16" spans="1:133">
      <c r="A16" s="113"/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1"/>
    </row>
    <row r="17" spans="1:15" ht="15.75" customHeight="1" thickBot="1">
      <c r="A17" s="114" t="s">
        <v>35</v>
      </c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4"/>
    </row>
  </sheetData>
  <mergeCells count="10">
    <mergeCell ref="L15:N15"/>
    <mergeCell ref="A16:O16"/>
    <mergeCell ref="A17:O1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1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30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31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23</v>
      </c>
      <c r="B3" s="102"/>
      <c r="C3" s="103"/>
      <c r="D3" s="122" t="s">
        <v>16</v>
      </c>
      <c r="E3" s="123"/>
      <c r="F3" s="123"/>
      <c r="G3" s="123"/>
      <c r="H3" s="124"/>
      <c r="I3" s="122" t="s">
        <v>17</v>
      </c>
      <c r="J3" s="124"/>
      <c r="K3" s="122" t="s">
        <v>19</v>
      </c>
      <c r="L3" s="124"/>
      <c r="M3" s="34"/>
      <c r="N3" s="35"/>
      <c r="O3" s="125" t="s">
        <v>28</v>
      </c>
      <c r="P3" s="11"/>
      <c r="Q3"/>
    </row>
    <row r="4" spans="1:133" ht="32.25" customHeight="1" thickBot="1">
      <c r="A4" s="104"/>
      <c r="B4" s="105"/>
      <c r="C4" s="106"/>
      <c r="D4" s="32" t="s">
        <v>4</v>
      </c>
      <c r="E4" s="32" t="s">
        <v>24</v>
      </c>
      <c r="F4" s="32" t="s">
        <v>25</v>
      </c>
      <c r="G4" s="32" t="s">
        <v>26</v>
      </c>
      <c r="H4" s="32" t="s">
        <v>5</v>
      </c>
      <c r="I4" s="32" t="s">
        <v>6</v>
      </c>
      <c r="J4" s="33" t="s">
        <v>27</v>
      </c>
      <c r="K4" s="33" t="s">
        <v>7</v>
      </c>
      <c r="L4" s="33" t="s">
        <v>8</v>
      </c>
      <c r="M4" s="33" t="s">
        <v>9</v>
      </c>
      <c r="N4" s="33" t="s">
        <v>18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SUM(D6:D7)</f>
        <v>34184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4" si="1">SUM(D5:M5)</f>
        <v>34184</v>
      </c>
      <c r="O5" s="31">
        <f t="shared" ref="O5:O14" si="2">(N5/O$16)</f>
        <v>2136.5</v>
      </c>
      <c r="P5" s="6"/>
    </row>
    <row r="6" spans="1:133">
      <c r="A6" s="12"/>
      <c r="B6" s="23">
        <v>311</v>
      </c>
      <c r="C6" s="19" t="s">
        <v>2</v>
      </c>
      <c r="D6" s="43">
        <v>33992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33992</v>
      </c>
      <c r="O6" s="44">
        <f t="shared" si="2"/>
        <v>2124.5</v>
      </c>
      <c r="P6" s="9"/>
    </row>
    <row r="7" spans="1:133">
      <c r="A7" s="12"/>
      <c r="B7" s="23">
        <v>312.10000000000002</v>
      </c>
      <c r="C7" s="19" t="s">
        <v>10</v>
      </c>
      <c r="D7" s="43">
        <v>192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192</v>
      </c>
      <c r="O7" s="44">
        <f t="shared" si="2"/>
        <v>12</v>
      </c>
      <c r="P7" s="9"/>
    </row>
    <row r="8" spans="1:133" ht="15.75">
      <c r="A8" s="27" t="s">
        <v>11</v>
      </c>
      <c r="B8" s="28"/>
      <c r="C8" s="29"/>
      <c r="D8" s="30">
        <f t="shared" ref="D8:M8" si="3">SUM(D9:D11)</f>
        <v>21801</v>
      </c>
      <c r="E8" s="30">
        <f t="shared" si="3"/>
        <v>0</v>
      </c>
      <c r="F8" s="30">
        <f t="shared" si="3"/>
        <v>0</v>
      </c>
      <c r="G8" s="30">
        <f t="shared" si="3"/>
        <v>58643</v>
      </c>
      <c r="H8" s="30">
        <f t="shared" si="3"/>
        <v>0</v>
      </c>
      <c r="I8" s="30">
        <f t="shared" si="3"/>
        <v>0</v>
      </c>
      <c r="J8" s="30">
        <f t="shared" si="3"/>
        <v>0</v>
      </c>
      <c r="K8" s="30">
        <f t="shared" si="3"/>
        <v>0</v>
      </c>
      <c r="L8" s="30">
        <f t="shared" si="3"/>
        <v>0</v>
      </c>
      <c r="M8" s="30">
        <f t="shared" si="3"/>
        <v>0</v>
      </c>
      <c r="N8" s="41">
        <f t="shared" si="1"/>
        <v>80444</v>
      </c>
      <c r="O8" s="42">
        <f t="shared" si="2"/>
        <v>5027.75</v>
      </c>
      <c r="P8" s="10"/>
    </row>
    <row r="9" spans="1:133">
      <c r="A9" s="12"/>
      <c r="B9" s="23">
        <v>322</v>
      </c>
      <c r="C9" s="19" t="s">
        <v>0</v>
      </c>
      <c r="D9" s="43">
        <v>271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271</v>
      </c>
      <c r="O9" s="44">
        <f t="shared" si="2"/>
        <v>16.9375</v>
      </c>
      <c r="P9" s="9"/>
    </row>
    <row r="10" spans="1:133">
      <c r="A10" s="12"/>
      <c r="B10" s="23">
        <v>323.10000000000002</v>
      </c>
      <c r="C10" s="19" t="s">
        <v>12</v>
      </c>
      <c r="D10" s="43">
        <v>16345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16345</v>
      </c>
      <c r="O10" s="44">
        <f t="shared" si="2"/>
        <v>1021.5625</v>
      </c>
      <c r="P10" s="9"/>
    </row>
    <row r="11" spans="1:133">
      <c r="A11" s="12"/>
      <c r="B11" s="23">
        <v>329</v>
      </c>
      <c r="C11" s="19" t="s">
        <v>13</v>
      </c>
      <c r="D11" s="43">
        <v>5185</v>
      </c>
      <c r="E11" s="43">
        <v>0</v>
      </c>
      <c r="F11" s="43">
        <v>0</v>
      </c>
      <c r="G11" s="43">
        <v>58643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63828</v>
      </c>
      <c r="O11" s="44">
        <f t="shared" si="2"/>
        <v>3989.25</v>
      </c>
      <c r="P11" s="9"/>
    </row>
    <row r="12" spans="1:133" ht="15.75">
      <c r="A12" s="27" t="s">
        <v>3</v>
      </c>
      <c r="B12" s="28"/>
      <c r="C12" s="29"/>
      <c r="D12" s="30">
        <f t="shared" ref="D12:M12" si="4">SUM(D13:D13)</f>
        <v>117</v>
      </c>
      <c r="E12" s="30">
        <f t="shared" si="4"/>
        <v>0</v>
      </c>
      <c r="F12" s="30">
        <f t="shared" si="4"/>
        <v>0</v>
      </c>
      <c r="G12" s="30">
        <f t="shared" si="4"/>
        <v>4058</v>
      </c>
      <c r="H12" s="30">
        <f t="shared" si="4"/>
        <v>0</v>
      </c>
      <c r="I12" s="30">
        <f t="shared" si="4"/>
        <v>0</v>
      </c>
      <c r="J12" s="30">
        <f t="shared" si="4"/>
        <v>0</v>
      </c>
      <c r="K12" s="30">
        <f t="shared" si="4"/>
        <v>0</v>
      </c>
      <c r="L12" s="30">
        <f t="shared" si="4"/>
        <v>0</v>
      </c>
      <c r="M12" s="30">
        <f t="shared" si="4"/>
        <v>0</v>
      </c>
      <c r="N12" s="30">
        <f t="shared" si="1"/>
        <v>4175</v>
      </c>
      <c r="O12" s="42">
        <f t="shared" si="2"/>
        <v>260.9375</v>
      </c>
      <c r="P12" s="10"/>
    </row>
    <row r="13" spans="1:133" ht="15.75" thickBot="1">
      <c r="A13" s="12"/>
      <c r="B13" s="23">
        <v>361.1</v>
      </c>
      <c r="C13" s="19" t="s">
        <v>22</v>
      </c>
      <c r="D13" s="43">
        <v>117</v>
      </c>
      <c r="E13" s="43">
        <v>0</v>
      </c>
      <c r="F13" s="43">
        <v>0</v>
      </c>
      <c r="G13" s="43">
        <v>4058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4175</v>
      </c>
      <c r="O13" s="44">
        <f t="shared" si="2"/>
        <v>260.9375</v>
      </c>
      <c r="P13" s="9"/>
    </row>
    <row r="14" spans="1:133" ht="16.5" thickBot="1">
      <c r="A14" s="13" t="s">
        <v>20</v>
      </c>
      <c r="B14" s="21"/>
      <c r="C14" s="20"/>
      <c r="D14" s="14">
        <f>SUM(D5,D8,D12)</f>
        <v>56102</v>
      </c>
      <c r="E14" s="14">
        <f t="shared" ref="E14:M14" si="5">SUM(E5,E8,E12)</f>
        <v>0</v>
      </c>
      <c r="F14" s="14">
        <f t="shared" si="5"/>
        <v>0</v>
      </c>
      <c r="G14" s="14">
        <f t="shared" si="5"/>
        <v>62701</v>
      </c>
      <c r="H14" s="14">
        <f t="shared" si="5"/>
        <v>0</v>
      </c>
      <c r="I14" s="14">
        <f t="shared" si="5"/>
        <v>0</v>
      </c>
      <c r="J14" s="14">
        <f t="shared" si="5"/>
        <v>0</v>
      </c>
      <c r="K14" s="14">
        <f t="shared" si="5"/>
        <v>0</v>
      </c>
      <c r="L14" s="14">
        <f t="shared" si="5"/>
        <v>0</v>
      </c>
      <c r="M14" s="14">
        <f t="shared" si="5"/>
        <v>0</v>
      </c>
      <c r="N14" s="14">
        <f t="shared" si="1"/>
        <v>118803</v>
      </c>
      <c r="O14" s="36">
        <f t="shared" si="2"/>
        <v>7425.1875</v>
      </c>
      <c r="P14" s="6"/>
      <c r="Q14" s="2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</row>
    <row r="15" spans="1:133">
      <c r="A15" s="15"/>
      <c r="B15" s="17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8"/>
    </row>
    <row r="16" spans="1:133">
      <c r="A16" s="37"/>
      <c r="B16" s="38"/>
      <c r="C16" s="38"/>
      <c r="D16" s="39"/>
      <c r="E16" s="39"/>
      <c r="F16" s="39"/>
      <c r="G16" s="39"/>
      <c r="H16" s="39"/>
      <c r="I16" s="39"/>
      <c r="J16" s="39"/>
      <c r="K16" s="39"/>
      <c r="L16" s="112" t="s">
        <v>32</v>
      </c>
      <c r="M16" s="112"/>
      <c r="N16" s="112"/>
      <c r="O16" s="40">
        <v>16</v>
      </c>
    </row>
    <row r="17" spans="1:15">
      <c r="A17" s="113"/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1"/>
    </row>
    <row r="18" spans="1:15" ht="15.75" customHeight="1" thickBot="1">
      <c r="A18" s="114" t="s">
        <v>35</v>
      </c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4"/>
    </row>
  </sheetData>
  <mergeCells count="10">
    <mergeCell ref="A18:O18"/>
    <mergeCell ref="L16:N16"/>
    <mergeCell ref="A17:O1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20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30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21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23</v>
      </c>
      <c r="B3" s="102"/>
      <c r="C3" s="103"/>
      <c r="D3" s="122" t="s">
        <v>16</v>
      </c>
      <c r="E3" s="123"/>
      <c r="F3" s="123"/>
      <c r="G3" s="123"/>
      <c r="H3" s="124"/>
      <c r="I3" s="122" t="s">
        <v>17</v>
      </c>
      <c r="J3" s="124"/>
      <c r="K3" s="122" t="s">
        <v>19</v>
      </c>
      <c r="L3" s="124"/>
      <c r="M3" s="34"/>
      <c r="N3" s="35"/>
      <c r="O3" s="125" t="s">
        <v>28</v>
      </c>
      <c r="P3" s="11"/>
      <c r="Q3"/>
    </row>
    <row r="4" spans="1:133" ht="32.25" customHeight="1" thickBot="1">
      <c r="A4" s="104"/>
      <c r="B4" s="105"/>
      <c r="C4" s="106"/>
      <c r="D4" s="32" t="s">
        <v>4</v>
      </c>
      <c r="E4" s="32" t="s">
        <v>24</v>
      </c>
      <c r="F4" s="32" t="s">
        <v>25</v>
      </c>
      <c r="G4" s="32" t="s">
        <v>26</v>
      </c>
      <c r="H4" s="32" t="s">
        <v>5</v>
      </c>
      <c r="I4" s="32" t="s">
        <v>6</v>
      </c>
      <c r="J4" s="33" t="s">
        <v>27</v>
      </c>
      <c r="K4" s="33" t="s">
        <v>7</v>
      </c>
      <c r="L4" s="33" t="s">
        <v>8</v>
      </c>
      <c r="M4" s="33" t="s">
        <v>9</v>
      </c>
      <c r="N4" s="33" t="s">
        <v>18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SUM(D6:D7)</f>
        <v>35195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6" si="1">SUM(D5:M5)</f>
        <v>35195</v>
      </c>
      <c r="O5" s="31">
        <f t="shared" ref="O5:O16" si="2">(N5/O$18)</f>
        <v>3519.5</v>
      </c>
      <c r="P5" s="6"/>
    </row>
    <row r="6" spans="1:133">
      <c r="A6" s="12"/>
      <c r="B6" s="23">
        <v>311</v>
      </c>
      <c r="C6" s="19" t="s">
        <v>2</v>
      </c>
      <c r="D6" s="43">
        <v>34988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34988</v>
      </c>
      <c r="O6" s="44">
        <f t="shared" si="2"/>
        <v>3498.8</v>
      </c>
      <c r="P6" s="9"/>
    </row>
    <row r="7" spans="1:133">
      <c r="A7" s="12"/>
      <c r="B7" s="23">
        <v>312.10000000000002</v>
      </c>
      <c r="C7" s="19" t="s">
        <v>10</v>
      </c>
      <c r="D7" s="43">
        <v>207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207</v>
      </c>
      <c r="O7" s="44">
        <f t="shared" si="2"/>
        <v>20.7</v>
      </c>
      <c r="P7" s="9"/>
    </row>
    <row r="8" spans="1:133" ht="15.75">
      <c r="A8" s="27" t="s">
        <v>11</v>
      </c>
      <c r="B8" s="28"/>
      <c r="C8" s="29"/>
      <c r="D8" s="30">
        <f t="shared" ref="D8:M8" si="3">SUM(D9:D11)</f>
        <v>36247</v>
      </c>
      <c r="E8" s="30">
        <f t="shared" si="3"/>
        <v>0</v>
      </c>
      <c r="F8" s="30">
        <f t="shared" si="3"/>
        <v>0</v>
      </c>
      <c r="G8" s="30">
        <f t="shared" si="3"/>
        <v>0</v>
      </c>
      <c r="H8" s="30">
        <f t="shared" si="3"/>
        <v>0</v>
      </c>
      <c r="I8" s="30">
        <f t="shared" si="3"/>
        <v>0</v>
      </c>
      <c r="J8" s="30">
        <f t="shared" si="3"/>
        <v>0</v>
      </c>
      <c r="K8" s="30">
        <f t="shared" si="3"/>
        <v>0</v>
      </c>
      <c r="L8" s="30">
        <f t="shared" si="3"/>
        <v>0</v>
      </c>
      <c r="M8" s="30">
        <f t="shared" si="3"/>
        <v>0</v>
      </c>
      <c r="N8" s="41">
        <f t="shared" si="1"/>
        <v>36247</v>
      </c>
      <c r="O8" s="42">
        <f t="shared" si="2"/>
        <v>3624.7</v>
      </c>
      <c r="P8" s="10"/>
    </row>
    <row r="9" spans="1:133">
      <c r="A9" s="12"/>
      <c r="B9" s="23">
        <v>322</v>
      </c>
      <c r="C9" s="19" t="s">
        <v>0</v>
      </c>
      <c r="D9" s="43">
        <v>504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504</v>
      </c>
      <c r="O9" s="44">
        <f t="shared" si="2"/>
        <v>50.4</v>
      </c>
      <c r="P9" s="9"/>
    </row>
    <row r="10" spans="1:133">
      <c r="A10" s="12"/>
      <c r="B10" s="23">
        <v>323.10000000000002</v>
      </c>
      <c r="C10" s="19" t="s">
        <v>12</v>
      </c>
      <c r="D10" s="43">
        <v>30666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30666</v>
      </c>
      <c r="O10" s="44">
        <f t="shared" si="2"/>
        <v>3066.6</v>
      </c>
      <c r="P10" s="9"/>
    </row>
    <row r="11" spans="1:133">
      <c r="A11" s="12"/>
      <c r="B11" s="23">
        <v>329</v>
      </c>
      <c r="C11" s="19" t="s">
        <v>13</v>
      </c>
      <c r="D11" s="43">
        <v>5077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5077</v>
      </c>
      <c r="O11" s="44">
        <f t="shared" si="2"/>
        <v>507.7</v>
      </c>
      <c r="P11" s="9"/>
    </row>
    <row r="12" spans="1:133" ht="15.75">
      <c r="A12" s="27" t="s">
        <v>14</v>
      </c>
      <c r="B12" s="28"/>
      <c r="C12" s="29"/>
      <c r="D12" s="30">
        <f t="shared" ref="D12:M12" si="4">SUM(D13:D13)</f>
        <v>0</v>
      </c>
      <c r="E12" s="30">
        <f t="shared" si="4"/>
        <v>0</v>
      </c>
      <c r="F12" s="30">
        <f t="shared" si="4"/>
        <v>0</v>
      </c>
      <c r="G12" s="30">
        <f t="shared" si="4"/>
        <v>67052</v>
      </c>
      <c r="H12" s="30">
        <f t="shared" si="4"/>
        <v>0</v>
      </c>
      <c r="I12" s="30">
        <f t="shared" si="4"/>
        <v>0</v>
      </c>
      <c r="J12" s="30">
        <f t="shared" si="4"/>
        <v>0</v>
      </c>
      <c r="K12" s="30">
        <f t="shared" si="4"/>
        <v>0</v>
      </c>
      <c r="L12" s="30">
        <f t="shared" si="4"/>
        <v>0</v>
      </c>
      <c r="M12" s="30">
        <f t="shared" si="4"/>
        <v>0</v>
      </c>
      <c r="N12" s="41">
        <f t="shared" si="1"/>
        <v>67052</v>
      </c>
      <c r="O12" s="42">
        <f t="shared" si="2"/>
        <v>6705.2</v>
      </c>
      <c r="P12" s="10"/>
    </row>
    <row r="13" spans="1:133">
      <c r="A13" s="12"/>
      <c r="B13" s="23">
        <v>334.9</v>
      </c>
      <c r="C13" s="19" t="s">
        <v>15</v>
      </c>
      <c r="D13" s="43">
        <v>0</v>
      </c>
      <c r="E13" s="43">
        <v>0</v>
      </c>
      <c r="F13" s="43">
        <v>0</v>
      </c>
      <c r="G13" s="43">
        <v>67052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67052</v>
      </c>
      <c r="O13" s="44">
        <f t="shared" si="2"/>
        <v>6705.2</v>
      </c>
      <c r="P13" s="9"/>
    </row>
    <row r="14" spans="1:133" ht="15.75">
      <c r="A14" s="27" t="s">
        <v>3</v>
      </c>
      <c r="B14" s="28"/>
      <c r="C14" s="29"/>
      <c r="D14" s="30">
        <f t="shared" ref="D14:M14" si="5">SUM(D15:D15)</f>
        <v>1067</v>
      </c>
      <c r="E14" s="30">
        <f t="shared" si="5"/>
        <v>0</v>
      </c>
      <c r="F14" s="30">
        <f t="shared" si="5"/>
        <v>0</v>
      </c>
      <c r="G14" s="30">
        <f t="shared" si="5"/>
        <v>0</v>
      </c>
      <c r="H14" s="30">
        <f t="shared" si="5"/>
        <v>0</v>
      </c>
      <c r="I14" s="30">
        <f t="shared" si="5"/>
        <v>0</v>
      </c>
      <c r="J14" s="30">
        <f t="shared" si="5"/>
        <v>0</v>
      </c>
      <c r="K14" s="30">
        <f t="shared" si="5"/>
        <v>0</v>
      </c>
      <c r="L14" s="30">
        <f t="shared" si="5"/>
        <v>0</v>
      </c>
      <c r="M14" s="30">
        <f t="shared" si="5"/>
        <v>0</v>
      </c>
      <c r="N14" s="30">
        <f t="shared" si="1"/>
        <v>1067</v>
      </c>
      <c r="O14" s="42">
        <f t="shared" si="2"/>
        <v>106.7</v>
      </c>
      <c r="P14" s="10"/>
    </row>
    <row r="15" spans="1:133" ht="15.75" thickBot="1">
      <c r="A15" s="12"/>
      <c r="B15" s="23">
        <v>361.1</v>
      </c>
      <c r="C15" s="19" t="s">
        <v>22</v>
      </c>
      <c r="D15" s="43">
        <v>1067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1067</v>
      </c>
      <c r="O15" s="44">
        <f t="shared" si="2"/>
        <v>106.7</v>
      </c>
      <c r="P15" s="9"/>
    </row>
    <row r="16" spans="1:133" ht="16.5" thickBot="1">
      <c r="A16" s="13" t="s">
        <v>20</v>
      </c>
      <c r="B16" s="21"/>
      <c r="C16" s="20"/>
      <c r="D16" s="14">
        <f>SUM(D5,D8,D12,D14)</f>
        <v>72509</v>
      </c>
      <c r="E16" s="14">
        <f t="shared" ref="E16:M16" si="6">SUM(E5,E8,E12,E14)</f>
        <v>0</v>
      </c>
      <c r="F16" s="14">
        <f t="shared" si="6"/>
        <v>0</v>
      </c>
      <c r="G16" s="14">
        <f t="shared" si="6"/>
        <v>67052</v>
      </c>
      <c r="H16" s="14">
        <f t="shared" si="6"/>
        <v>0</v>
      </c>
      <c r="I16" s="14">
        <f t="shared" si="6"/>
        <v>0</v>
      </c>
      <c r="J16" s="14">
        <f t="shared" si="6"/>
        <v>0</v>
      </c>
      <c r="K16" s="14">
        <f t="shared" si="6"/>
        <v>0</v>
      </c>
      <c r="L16" s="14">
        <f t="shared" si="6"/>
        <v>0</v>
      </c>
      <c r="M16" s="14">
        <f t="shared" si="6"/>
        <v>0</v>
      </c>
      <c r="N16" s="14">
        <f t="shared" si="1"/>
        <v>139561</v>
      </c>
      <c r="O16" s="36">
        <f t="shared" si="2"/>
        <v>13956.1</v>
      </c>
      <c r="P16" s="6"/>
      <c r="Q16" s="2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</row>
    <row r="17" spans="1:15">
      <c r="A17" s="15"/>
      <c r="B17" s="17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8"/>
    </row>
    <row r="18" spans="1:15">
      <c r="A18" s="37"/>
      <c r="B18" s="38"/>
      <c r="C18" s="38"/>
      <c r="D18" s="39"/>
      <c r="E18" s="39"/>
      <c r="F18" s="39"/>
      <c r="G18" s="39"/>
      <c r="H18" s="39"/>
      <c r="I18" s="39"/>
      <c r="J18" s="39"/>
      <c r="K18" s="39"/>
      <c r="L18" s="112" t="s">
        <v>29</v>
      </c>
      <c r="M18" s="112"/>
      <c r="N18" s="112"/>
      <c r="O18" s="40">
        <v>10</v>
      </c>
    </row>
    <row r="19" spans="1:15">
      <c r="A19" s="113"/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1"/>
    </row>
    <row r="20" spans="1:15" ht="15.75" thickBot="1">
      <c r="A20" s="114" t="s">
        <v>35</v>
      </c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4"/>
    </row>
  </sheetData>
  <mergeCells count="10">
    <mergeCell ref="A20:O20"/>
    <mergeCell ref="A19:O19"/>
    <mergeCell ref="L18:N18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1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30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47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23</v>
      </c>
      <c r="B3" s="102"/>
      <c r="C3" s="103"/>
      <c r="D3" s="122" t="s">
        <v>16</v>
      </c>
      <c r="E3" s="123"/>
      <c r="F3" s="123"/>
      <c r="G3" s="123"/>
      <c r="H3" s="124"/>
      <c r="I3" s="122" t="s">
        <v>17</v>
      </c>
      <c r="J3" s="124"/>
      <c r="K3" s="122" t="s">
        <v>19</v>
      </c>
      <c r="L3" s="124"/>
      <c r="M3" s="34"/>
      <c r="N3" s="35"/>
      <c r="O3" s="125" t="s">
        <v>28</v>
      </c>
      <c r="P3" s="11"/>
      <c r="Q3"/>
    </row>
    <row r="4" spans="1:133" ht="32.25" customHeight="1" thickBot="1">
      <c r="A4" s="104"/>
      <c r="B4" s="105"/>
      <c r="C4" s="106"/>
      <c r="D4" s="32" t="s">
        <v>4</v>
      </c>
      <c r="E4" s="32" t="s">
        <v>24</v>
      </c>
      <c r="F4" s="32" t="s">
        <v>25</v>
      </c>
      <c r="G4" s="32" t="s">
        <v>26</v>
      </c>
      <c r="H4" s="32" t="s">
        <v>5</v>
      </c>
      <c r="I4" s="32" t="s">
        <v>6</v>
      </c>
      <c r="J4" s="33" t="s">
        <v>27</v>
      </c>
      <c r="K4" s="33" t="s">
        <v>7</v>
      </c>
      <c r="L4" s="33" t="s">
        <v>8</v>
      </c>
      <c r="M4" s="33" t="s">
        <v>9</v>
      </c>
      <c r="N4" s="33" t="s">
        <v>18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SUM(D6:D6)</f>
        <v>33717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5" si="1">SUM(D5:M5)</f>
        <v>33717</v>
      </c>
      <c r="O5" s="31">
        <f t="shared" ref="O5:O15" si="2">(N5/O$17)</f>
        <v>3371.7</v>
      </c>
      <c r="P5" s="6"/>
    </row>
    <row r="6" spans="1:133">
      <c r="A6" s="12"/>
      <c r="B6" s="23">
        <v>311</v>
      </c>
      <c r="C6" s="19" t="s">
        <v>2</v>
      </c>
      <c r="D6" s="43">
        <v>33717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33717</v>
      </c>
      <c r="O6" s="44">
        <f t="shared" si="2"/>
        <v>3371.7</v>
      </c>
      <c r="P6" s="9"/>
    </row>
    <row r="7" spans="1:133" ht="15.75">
      <c r="A7" s="27" t="s">
        <v>48</v>
      </c>
      <c r="B7" s="28"/>
      <c r="C7" s="29"/>
      <c r="D7" s="30">
        <f t="shared" ref="D7:M7" si="3">SUM(D8:D10)</f>
        <v>21747</v>
      </c>
      <c r="E7" s="30">
        <f t="shared" si="3"/>
        <v>0</v>
      </c>
      <c r="F7" s="30">
        <f t="shared" si="3"/>
        <v>0</v>
      </c>
      <c r="G7" s="30">
        <f t="shared" si="3"/>
        <v>0</v>
      </c>
      <c r="H7" s="30">
        <f t="shared" si="3"/>
        <v>0</v>
      </c>
      <c r="I7" s="30">
        <f t="shared" si="3"/>
        <v>0</v>
      </c>
      <c r="J7" s="30">
        <f t="shared" si="3"/>
        <v>0</v>
      </c>
      <c r="K7" s="30">
        <f t="shared" si="3"/>
        <v>0</v>
      </c>
      <c r="L7" s="30">
        <f t="shared" si="3"/>
        <v>0</v>
      </c>
      <c r="M7" s="30">
        <f t="shared" si="3"/>
        <v>0</v>
      </c>
      <c r="N7" s="41">
        <f t="shared" si="1"/>
        <v>21747</v>
      </c>
      <c r="O7" s="42">
        <f t="shared" si="2"/>
        <v>2174.6999999999998</v>
      </c>
      <c r="P7" s="10"/>
    </row>
    <row r="8" spans="1:133">
      <c r="A8" s="12"/>
      <c r="B8" s="23">
        <v>322</v>
      </c>
      <c r="C8" s="19" t="s">
        <v>0</v>
      </c>
      <c r="D8" s="43">
        <v>1209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1209</v>
      </c>
      <c r="O8" s="44">
        <f t="shared" si="2"/>
        <v>120.9</v>
      </c>
      <c r="P8" s="9"/>
    </row>
    <row r="9" spans="1:133">
      <c r="A9" s="12"/>
      <c r="B9" s="23">
        <v>323.10000000000002</v>
      </c>
      <c r="C9" s="19" t="s">
        <v>12</v>
      </c>
      <c r="D9" s="43">
        <v>9323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9323</v>
      </c>
      <c r="O9" s="44">
        <f t="shared" si="2"/>
        <v>932.3</v>
      </c>
      <c r="P9" s="9"/>
    </row>
    <row r="10" spans="1:133">
      <c r="A10" s="12"/>
      <c r="B10" s="23">
        <v>329</v>
      </c>
      <c r="C10" s="19" t="s">
        <v>49</v>
      </c>
      <c r="D10" s="43">
        <v>11215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11215</v>
      </c>
      <c r="O10" s="44">
        <f t="shared" si="2"/>
        <v>1121.5</v>
      </c>
      <c r="P10" s="9"/>
    </row>
    <row r="11" spans="1:133" ht="15.75">
      <c r="A11" s="27" t="s">
        <v>14</v>
      </c>
      <c r="B11" s="28"/>
      <c r="C11" s="29"/>
      <c r="D11" s="30">
        <f t="shared" ref="D11:M11" si="4">SUM(D12:D12)</f>
        <v>0</v>
      </c>
      <c r="E11" s="30">
        <f t="shared" si="4"/>
        <v>0</v>
      </c>
      <c r="F11" s="30">
        <f t="shared" si="4"/>
        <v>0</v>
      </c>
      <c r="G11" s="30">
        <f t="shared" si="4"/>
        <v>59859</v>
      </c>
      <c r="H11" s="30">
        <f t="shared" si="4"/>
        <v>0</v>
      </c>
      <c r="I11" s="30">
        <f t="shared" si="4"/>
        <v>0</v>
      </c>
      <c r="J11" s="30">
        <f t="shared" si="4"/>
        <v>0</v>
      </c>
      <c r="K11" s="30">
        <f t="shared" si="4"/>
        <v>0</v>
      </c>
      <c r="L11" s="30">
        <f t="shared" si="4"/>
        <v>0</v>
      </c>
      <c r="M11" s="30">
        <f t="shared" si="4"/>
        <v>0</v>
      </c>
      <c r="N11" s="41">
        <f t="shared" si="1"/>
        <v>59859</v>
      </c>
      <c r="O11" s="42">
        <f t="shared" si="2"/>
        <v>5985.9</v>
      </c>
      <c r="P11" s="10"/>
    </row>
    <row r="12" spans="1:133">
      <c r="A12" s="12"/>
      <c r="B12" s="23">
        <v>334.9</v>
      </c>
      <c r="C12" s="19" t="s">
        <v>15</v>
      </c>
      <c r="D12" s="43">
        <v>0</v>
      </c>
      <c r="E12" s="43">
        <v>0</v>
      </c>
      <c r="F12" s="43">
        <v>0</v>
      </c>
      <c r="G12" s="43">
        <v>59859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59859</v>
      </c>
      <c r="O12" s="44">
        <f t="shared" si="2"/>
        <v>5985.9</v>
      </c>
      <c r="P12" s="9"/>
    </row>
    <row r="13" spans="1:133" ht="15.75">
      <c r="A13" s="27" t="s">
        <v>3</v>
      </c>
      <c r="B13" s="28"/>
      <c r="C13" s="29"/>
      <c r="D13" s="30">
        <f t="shared" ref="D13:M13" si="5">SUM(D14:D14)</f>
        <v>261</v>
      </c>
      <c r="E13" s="30">
        <f t="shared" si="5"/>
        <v>0</v>
      </c>
      <c r="F13" s="30">
        <f t="shared" si="5"/>
        <v>0</v>
      </c>
      <c r="G13" s="30">
        <f t="shared" si="5"/>
        <v>0</v>
      </c>
      <c r="H13" s="30">
        <f t="shared" si="5"/>
        <v>0</v>
      </c>
      <c r="I13" s="30">
        <f t="shared" si="5"/>
        <v>0</v>
      </c>
      <c r="J13" s="30">
        <f t="shared" si="5"/>
        <v>0</v>
      </c>
      <c r="K13" s="30">
        <f t="shared" si="5"/>
        <v>0</v>
      </c>
      <c r="L13" s="30">
        <f t="shared" si="5"/>
        <v>0</v>
      </c>
      <c r="M13" s="30">
        <f t="shared" si="5"/>
        <v>0</v>
      </c>
      <c r="N13" s="30">
        <f t="shared" si="1"/>
        <v>261</v>
      </c>
      <c r="O13" s="42">
        <f t="shared" si="2"/>
        <v>26.1</v>
      </c>
      <c r="P13" s="10"/>
    </row>
    <row r="14" spans="1:133" ht="15.75" thickBot="1">
      <c r="A14" s="12"/>
      <c r="B14" s="23">
        <v>361.1</v>
      </c>
      <c r="C14" s="19" t="s">
        <v>22</v>
      </c>
      <c r="D14" s="43">
        <v>261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261</v>
      </c>
      <c r="O14" s="44">
        <f t="shared" si="2"/>
        <v>26.1</v>
      </c>
      <c r="P14" s="9"/>
    </row>
    <row r="15" spans="1:133" ht="16.5" thickBot="1">
      <c r="A15" s="13" t="s">
        <v>20</v>
      </c>
      <c r="B15" s="21"/>
      <c r="C15" s="20"/>
      <c r="D15" s="14">
        <f>SUM(D5,D7,D11,D13)</f>
        <v>55725</v>
      </c>
      <c r="E15" s="14">
        <f t="shared" ref="E15:M15" si="6">SUM(E5,E7,E11,E13)</f>
        <v>0</v>
      </c>
      <c r="F15" s="14">
        <f t="shared" si="6"/>
        <v>0</v>
      </c>
      <c r="G15" s="14">
        <f t="shared" si="6"/>
        <v>59859</v>
      </c>
      <c r="H15" s="14">
        <f t="shared" si="6"/>
        <v>0</v>
      </c>
      <c r="I15" s="14">
        <f t="shared" si="6"/>
        <v>0</v>
      </c>
      <c r="J15" s="14">
        <f t="shared" si="6"/>
        <v>0</v>
      </c>
      <c r="K15" s="14">
        <f t="shared" si="6"/>
        <v>0</v>
      </c>
      <c r="L15" s="14">
        <f t="shared" si="6"/>
        <v>0</v>
      </c>
      <c r="M15" s="14">
        <f t="shared" si="6"/>
        <v>0</v>
      </c>
      <c r="N15" s="14">
        <f t="shared" si="1"/>
        <v>115584</v>
      </c>
      <c r="O15" s="36">
        <f t="shared" si="2"/>
        <v>11558.4</v>
      </c>
      <c r="P15" s="6"/>
      <c r="Q15" s="2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</row>
    <row r="16" spans="1:133">
      <c r="A16" s="15"/>
      <c r="B16" s="17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8"/>
    </row>
    <row r="17" spans="1:15">
      <c r="A17" s="37"/>
      <c r="B17" s="38"/>
      <c r="C17" s="38"/>
      <c r="D17" s="39"/>
      <c r="E17" s="39"/>
      <c r="F17" s="39"/>
      <c r="G17" s="39"/>
      <c r="H17" s="39"/>
      <c r="I17" s="39"/>
      <c r="J17" s="39"/>
      <c r="K17" s="39"/>
      <c r="L17" s="112" t="s">
        <v>50</v>
      </c>
      <c r="M17" s="112"/>
      <c r="N17" s="112"/>
      <c r="O17" s="40">
        <v>10</v>
      </c>
    </row>
    <row r="18" spans="1:15">
      <c r="A18" s="113"/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1"/>
    </row>
    <row r="19" spans="1:15" ht="15.75" customHeight="1" thickBot="1">
      <c r="A19" s="114" t="s">
        <v>35</v>
      </c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4"/>
    </row>
  </sheetData>
  <mergeCells count="10">
    <mergeCell ref="L17:N17"/>
    <mergeCell ref="A18:O18"/>
    <mergeCell ref="A19:O1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2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15" t="s">
        <v>30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7"/>
      <c r="Q1" s="7"/>
      <c r="R1"/>
    </row>
    <row r="2" spans="1:134" ht="24" thickBot="1">
      <c r="A2" s="118" t="s">
        <v>84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20"/>
      <c r="Q2" s="7"/>
      <c r="R2"/>
    </row>
    <row r="3" spans="1:134" ht="18" customHeight="1">
      <c r="A3" s="121" t="s">
        <v>23</v>
      </c>
      <c r="B3" s="102"/>
      <c r="C3" s="103"/>
      <c r="D3" s="122" t="s">
        <v>16</v>
      </c>
      <c r="E3" s="123"/>
      <c r="F3" s="123"/>
      <c r="G3" s="123"/>
      <c r="H3" s="124"/>
      <c r="I3" s="122" t="s">
        <v>17</v>
      </c>
      <c r="J3" s="124"/>
      <c r="K3" s="122" t="s">
        <v>19</v>
      </c>
      <c r="L3" s="123"/>
      <c r="M3" s="124"/>
      <c r="N3" s="34"/>
      <c r="O3" s="35"/>
      <c r="P3" s="125" t="s">
        <v>73</v>
      </c>
      <c r="Q3" s="11"/>
      <c r="R3"/>
    </row>
    <row r="4" spans="1:134" ht="32.25" customHeight="1" thickBot="1">
      <c r="A4" s="104"/>
      <c r="B4" s="105"/>
      <c r="C4" s="106"/>
      <c r="D4" s="32" t="s">
        <v>4</v>
      </c>
      <c r="E4" s="32" t="s">
        <v>24</v>
      </c>
      <c r="F4" s="32" t="s">
        <v>25</v>
      </c>
      <c r="G4" s="32" t="s">
        <v>26</v>
      </c>
      <c r="H4" s="32" t="s">
        <v>5</v>
      </c>
      <c r="I4" s="32" t="s">
        <v>6</v>
      </c>
      <c r="J4" s="33" t="s">
        <v>27</v>
      </c>
      <c r="K4" s="33" t="s">
        <v>7</v>
      </c>
      <c r="L4" s="33" t="s">
        <v>8</v>
      </c>
      <c r="M4" s="33" t="s">
        <v>74</v>
      </c>
      <c r="N4" s="33" t="s">
        <v>9</v>
      </c>
      <c r="O4" s="33" t="s">
        <v>75</v>
      </c>
      <c r="P4" s="11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76</v>
      </c>
      <c r="B5" s="24"/>
      <c r="C5" s="24"/>
      <c r="D5" s="25">
        <f t="shared" ref="D5:N5" si="0">SUM(D6:D7)</f>
        <v>122679</v>
      </c>
      <c r="E5" s="25">
        <f t="shared" si="0"/>
        <v>42937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5">
        <f t="shared" si="0"/>
        <v>0</v>
      </c>
      <c r="O5" s="26">
        <f>SUM(D5:N5)</f>
        <v>165616</v>
      </c>
      <c r="P5" s="31">
        <f t="shared" ref="P5:P21" si="1">(O5/P$23)</f>
        <v>11041.066666666668</v>
      </c>
      <c r="Q5" s="6"/>
    </row>
    <row r="6" spans="1:134">
      <c r="A6" s="12"/>
      <c r="B6" s="23">
        <v>311</v>
      </c>
      <c r="C6" s="19" t="s">
        <v>2</v>
      </c>
      <c r="D6" s="43">
        <v>117346</v>
      </c>
      <c r="E6" s="43">
        <v>42937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160283</v>
      </c>
      <c r="P6" s="44">
        <f t="shared" si="1"/>
        <v>10685.533333333333</v>
      </c>
      <c r="Q6" s="9"/>
    </row>
    <row r="7" spans="1:134">
      <c r="A7" s="12"/>
      <c r="B7" s="23">
        <v>315.10000000000002</v>
      </c>
      <c r="C7" s="19" t="s">
        <v>77</v>
      </c>
      <c r="D7" s="43">
        <v>5333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" si="2">SUM(D7:N7)</f>
        <v>5333</v>
      </c>
      <c r="P7" s="44">
        <f t="shared" si="1"/>
        <v>355.53333333333336</v>
      </c>
      <c r="Q7" s="9"/>
    </row>
    <row r="8" spans="1:134" ht="15.75">
      <c r="A8" s="27" t="s">
        <v>11</v>
      </c>
      <c r="B8" s="28"/>
      <c r="C8" s="29"/>
      <c r="D8" s="30">
        <f t="shared" ref="D8:N8" si="3">SUM(D9:D10)</f>
        <v>29903</v>
      </c>
      <c r="E8" s="30">
        <f t="shared" si="3"/>
        <v>0</v>
      </c>
      <c r="F8" s="30">
        <f t="shared" si="3"/>
        <v>0</v>
      </c>
      <c r="G8" s="30">
        <f t="shared" si="3"/>
        <v>0</v>
      </c>
      <c r="H8" s="30">
        <f t="shared" si="3"/>
        <v>0</v>
      </c>
      <c r="I8" s="30">
        <f t="shared" si="3"/>
        <v>0</v>
      </c>
      <c r="J8" s="30">
        <f t="shared" si="3"/>
        <v>0</v>
      </c>
      <c r="K8" s="30">
        <f t="shared" si="3"/>
        <v>0</v>
      </c>
      <c r="L8" s="30">
        <f t="shared" si="3"/>
        <v>0</v>
      </c>
      <c r="M8" s="30">
        <f t="shared" si="3"/>
        <v>0</v>
      </c>
      <c r="N8" s="30">
        <f t="shared" si="3"/>
        <v>0</v>
      </c>
      <c r="O8" s="41">
        <f>SUM(D8:N8)</f>
        <v>29903</v>
      </c>
      <c r="P8" s="42">
        <f t="shared" si="1"/>
        <v>1993.5333333333333</v>
      </c>
      <c r="Q8" s="10"/>
    </row>
    <row r="9" spans="1:134">
      <c r="A9" s="12"/>
      <c r="B9" s="23">
        <v>322.89999999999998</v>
      </c>
      <c r="C9" s="19" t="s">
        <v>78</v>
      </c>
      <c r="D9" s="43">
        <v>7874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ref="O9:O10" si="4">SUM(D9:N9)</f>
        <v>7874</v>
      </c>
      <c r="P9" s="44">
        <f t="shared" si="1"/>
        <v>524.93333333333328</v>
      </c>
      <c r="Q9" s="9"/>
    </row>
    <row r="10" spans="1:134">
      <c r="A10" s="12"/>
      <c r="B10" s="23">
        <v>323.10000000000002</v>
      </c>
      <c r="C10" s="19" t="s">
        <v>12</v>
      </c>
      <c r="D10" s="43">
        <v>22029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4"/>
        <v>22029</v>
      </c>
      <c r="P10" s="44">
        <f t="shared" si="1"/>
        <v>1468.6</v>
      </c>
      <c r="Q10" s="9"/>
    </row>
    <row r="11" spans="1:134" ht="15.75">
      <c r="A11" s="27" t="s">
        <v>79</v>
      </c>
      <c r="B11" s="28"/>
      <c r="C11" s="29"/>
      <c r="D11" s="30">
        <f t="shared" ref="D11:N11" si="5">SUM(D12:D12)</f>
        <v>2754</v>
      </c>
      <c r="E11" s="30">
        <f t="shared" si="5"/>
        <v>0</v>
      </c>
      <c r="F11" s="30">
        <f t="shared" si="5"/>
        <v>0</v>
      </c>
      <c r="G11" s="30">
        <f t="shared" si="5"/>
        <v>0</v>
      </c>
      <c r="H11" s="30">
        <f t="shared" si="5"/>
        <v>0</v>
      </c>
      <c r="I11" s="30">
        <f t="shared" si="5"/>
        <v>0</v>
      </c>
      <c r="J11" s="30">
        <f t="shared" si="5"/>
        <v>0</v>
      </c>
      <c r="K11" s="30">
        <f t="shared" si="5"/>
        <v>0</v>
      </c>
      <c r="L11" s="30">
        <f t="shared" si="5"/>
        <v>0</v>
      </c>
      <c r="M11" s="30">
        <f t="shared" si="5"/>
        <v>0</v>
      </c>
      <c r="N11" s="30">
        <f t="shared" si="5"/>
        <v>0</v>
      </c>
      <c r="O11" s="41">
        <f>SUM(D11:N11)</f>
        <v>2754</v>
      </c>
      <c r="P11" s="42">
        <f t="shared" si="1"/>
        <v>183.6</v>
      </c>
      <c r="Q11" s="10"/>
    </row>
    <row r="12" spans="1:134">
      <c r="A12" s="12"/>
      <c r="B12" s="23">
        <v>331.9</v>
      </c>
      <c r="C12" s="19" t="s">
        <v>80</v>
      </c>
      <c r="D12" s="43">
        <v>2754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ref="O12" si="6">SUM(D12:N12)</f>
        <v>2754</v>
      </c>
      <c r="P12" s="44">
        <f t="shared" si="1"/>
        <v>183.6</v>
      </c>
      <c r="Q12" s="9"/>
    </row>
    <row r="13" spans="1:134" ht="15.75">
      <c r="A13" s="27" t="s">
        <v>81</v>
      </c>
      <c r="B13" s="28"/>
      <c r="C13" s="29"/>
      <c r="D13" s="30">
        <f t="shared" ref="D13:N13" si="7">SUM(D14:D14)</f>
        <v>18000</v>
      </c>
      <c r="E13" s="30">
        <f t="shared" si="7"/>
        <v>0</v>
      </c>
      <c r="F13" s="30">
        <f t="shared" si="7"/>
        <v>0</v>
      </c>
      <c r="G13" s="30">
        <f t="shared" si="7"/>
        <v>0</v>
      </c>
      <c r="H13" s="30">
        <f t="shared" si="7"/>
        <v>0</v>
      </c>
      <c r="I13" s="30">
        <f t="shared" si="7"/>
        <v>0</v>
      </c>
      <c r="J13" s="30">
        <f t="shared" si="7"/>
        <v>0</v>
      </c>
      <c r="K13" s="30">
        <f t="shared" si="7"/>
        <v>0</v>
      </c>
      <c r="L13" s="30">
        <f t="shared" si="7"/>
        <v>0</v>
      </c>
      <c r="M13" s="30">
        <f t="shared" si="7"/>
        <v>0</v>
      </c>
      <c r="N13" s="30">
        <f t="shared" si="7"/>
        <v>0</v>
      </c>
      <c r="O13" s="30">
        <f>SUM(D13:N13)</f>
        <v>18000</v>
      </c>
      <c r="P13" s="42">
        <f t="shared" si="1"/>
        <v>1200</v>
      </c>
      <c r="Q13" s="10"/>
    </row>
    <row r="14" spans="1:134">
      <c r="A14" s="12"/>
      <c r="B14" s="23">
        <v>347.9</v>
      </c>
      <c r="C14" s="19" t="s">
        <v>82</v>
      </c>
      <c r="D14" s="43">
        <v>18000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ref="O14" si="8">SUM(D14:N14)</f>
        <v>18000</v>
      </c>
      <c r="P14" s="44">
        <f t="shared" si="1"/>
        <v>1200</v>
      </c>
      <c r="Q14" s="9"/>
    </row>
    <row r="15" spans="1:134" ht="15.75">
      <c r="A15" s="27" t="s">
        <v>3</v>
      </c>
      <c r="B15" s="28"/>
      <c r="C15" s="29"/>
      <c r="D15" s="30">
        <f t="shared" ref="D15:N15" si="9">SUM(D16:D18)</f>
        <v>6356</v>
      </c>
      <c r="E15" s="30">
        <f t="shared" si="9"/>
        <v>0</v>
      </c>
      <c r="F15" s="30">
        <f t="shared" si="9"/>
        <v>0</v>
      </c>
      <c r="G15" s="30">
        <f t="shared" si="9"/>
        <v>0</v>
      </c>
      <c r="H15" s="30">
        <f t="shared" si="9"/>
        <v>0</v>
      </c>
      <c r="I15" s="30">
        <f t="shared" si="9"/>
        <v>0</v>
      </c>
      <c r="J15" s="30">
        <f t="shared" si="9"/>
        <v>0</v>
      </c>
      <c r="K15" s="30">
        <f t="shared" si="9"/>
        <v>0</v>
      </c>
      <c r="L15" s="30">
        <f t="shared" si="9"/>
        <v>0</v>
      </c>
      <c r="M15" s="30">
        <f t="shared" si="9"/>
        <v>0</v>
      </c>
      <c r="N15" s="30">
        <f t="shared" si="9"/>
        <v>0</v>
      </c>
      <c r="O15" s="30">
        <f>SUM(D15:N15)</f>
        <v>6356</v>
      </c>
      <c r="P15" s="42">
        <f t="shared" si="1"/>
        <v>423.73333333333335</v>
      </c>
      <c r="Q15" s="10"/>
    </row>
    <row r="16" spans="1:134">
      <c r="A16" s="12"/>
      <c r="B16" s="23">
        <v>361.1</v>
      </c>
      <c r="C16" s="19" t="s">
        <v>22</v>
      </c>
      <c r="D16" s="43">
        <v>58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>SUM(D16:N16)</f>
        <v>58</v>
      </c>
      <c r="P16" s="44">
        <f t="shared" si="1"/>
        <v>3.8666666666666667</v>
      </c>
      <c r="Q16" s="9"/>
    </row>
    <row r="17" spans="1:120">
      <c r="A17" s="12"/>
      <c r="B17" s="23">
        <v>362</v>
      </c>
      <c r="C17" s="19" t="s">
        <v>54</v>
      </c>
      <c r="D17" s="43">
        <v>4800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ref="O17:O20" si="10">SUM(D17:N17)</f>
        <v>4800</v>
      </c>
      <c r="P17" s="44">
        <f t="shared" si="1"/>
        <v>320</v>
      </c>
      <c r="Q17" s="9"/>
    </row>
    <row r="18" spans="1:120">
      <c r="A18" s="12"/>
      <c r="B18" s="23">
        <v>369.9</v>
      </c>
      <c r="C18" s="19" t="s">
        <v>45</v>
      </c>
      <c r="D18" s="43">
        <v>1498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0"/>
        <v>1498</v>
      </c>
      <c r="P18" s="44">
        <f t="shared" si="1"/>
        <v>99.86666666666666</v>
      </c>
      <c r="Q18" s="9"/>
    </row>
    <row r="19" spans="1:120" ht="15.75">
      <c r="A19" s="27" t="s">
        <v>61</v>
      </c>
      <c r="B19" s="28"/>
      <c r="C19" s="29"/>
      <c r="D19" s="30">
        <f t="shared" ref="D19:N19" si="11">SUM(D20:D20)</f>
        <v>0</v>
      </c>
      <c r="E19" s="30">
        <f t="shared" si="11"/>
        <v>42937</v>
      </c>
      <c r="F19" s="30">
        <f t="shared" si="11"/>
        <v>0</v>
      </c>
      <c r="G19" s="30">
        <f t="shared" si="11"/>
        <v>0</v>
      </c>
      <c r="H19" s="30">
        <f t="shared" si="11"/>
        <v>0</v>
      </c>
      <c r="I19" s="30">
        <f t="shared" si="11"/>
        <v>0</v>
      </c>
      <c r="J19" s="30">
        <f t="shared" si="11"/>
        <v>0</v>
      </c>
      <c r="K19" s="30">
        <f t="shared" si="11"/>
        <v>0</v>
      </c>
      <c r="L19" s="30">
        <f t="shared" si="11"/>
        <v>0</v>
      </c>
      <c r="M19" s="30">
        <f t="shared" si="11"/>
        <v>0</v>
      </c>
      <c r="N19" s="30">
        <f t="shared" si="11"/>
        <v>0</v>
      </c>
      <c r="O19" s="30">
        <f t="shared" si="10"/>
        <v>42937</v>
      </c>
      <c r="P19" s="42">
        <f t="shared" si="1"/>
        <v>2862.4666666666667</v>
      </c>
      <c r="Q19" s="9"/>
    </row>
    <row r="20" spans="1:120" ht="15.75" thickBot="1">
      <c r="A20" s="12"/>
      <c r="B20" s="23">
        <v>381</v>
      </c>
      <c r="C20" s="19" t="s">
        <v>65</v>
      </c>
      <c r="D20" s="43">
        <v>0</v>
      </c>
      <c r="E20" s="43">
        <v>42937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10"/>
        <v>42937</v>
      </c>
      <c r="P20" s="44">
        <f t="shared" si="1"/>
        <v>2862.4666666666667</v>
      </c>
      <c r="Q20" s="9"/>
    </row>
    <row r="21" spans="1:120" ht="16.5" thickBot="1">
      <c r="A21" s="13" t="s">
        <v>20</v>
      </c>
      <c r="B21" s="21"/>
      <c r="C21" s="20"/>
      <c r="D21" s="14">
        <f>SUM(D5,D8,D11,D13,D15,D19)</f>
        <v>179692</v>
      </c>
      <c r="E21" s="14">
        <f t="shared" ref="E21:N21" si="12">SUM(E5,E8,E11,E13,E15,E19)</f>
        <v>85874</v>
      </c>
      <c r="F21" s="14">
        <f t="shared" si="12"/>
        <v>0</v>
      </c>
      <c r="G21" s="14">
        <f t="shared" si="12"/>
        <v>0</v>
      </c>
      <c r="H21" s="14">
        <f t="shared" si="12"/>
        <v>0</v>
      </c>
      <c r="I21" s="14">
        <f t="shared" si="12"/>
        <v>0</v>
      </c>
      <c r="J21" s="14">
        <f t="shared" si="12"/>
        <v>0</v>
      </c>
      <c r="K21" s="14">
        <f t="shared" si="12"/>
        <v>0</v>
      </c>
      <c r="L21" s="14">
        <f t="shared" si="12"/>
        <v>0</v>
      </c>
      <c r="M21" s="14">
        <f t="shared" si="12"/>
        <v>0</v>
      </c>
      <c r="N21" s="14">
        <f t="shared" si="12"/>
        <v>0</v>
      </c>
      <c r="O21" s="14">
        <f>SUM(D21:N21)</f>
        <v>265566</v>
      </c>
      <c r="P21" s="36">
        <f t="shared" si="1"/>
        <v>17704.400000000001</v>
      </c>
      <c r="Q21" s="6"/>
      <c r="R21" s="2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</row>
    <row r="22" spans="1:120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8"/>
    </row>
    <row r="23" spans="1:120">
      <c r="A23" s="37"/>
      <c r="B23" s="38"/>
      <c r="C23" s="38"/>
      <c r="D23" s="39"/>
      <c r="E23" s="39"/>
      <c r="F23" s="39"/>
      <c r="G23" s="39"/>
      <c r="H23" s="39"/>
      <c r="I23" s="39"/>
      <c r="J23" s="39"/>
      <c r="K23" s="39"/>
      <c r="L23" s="39"/>
      <c r="M23" s="112" t="s">
        <v>85</v>
      </c>
      <c r="N23" s="112"/>
      <c r="O23" s="112"/>
      <c r="P23" s="40">
        <v>15</v>
      </c>
    </row>
    <row r="24" spans="1:120">
      <c r="A24" s="113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1"/>
    </row>
    <row r="25" spans="1:120" ht="15.75" customHeight="1" thickBot="1">
      <c r="A25" s="114" t="s">
        <v>35</v>
      </c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4"/>
    </row>
  </sheetData>
  <mergeCells count="10">
    <mergeCell ref="M23:O23"/>
    <mergeCell ref="A24:P24"/>
    <mergeCell ref="A25:P2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2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15" t="s">
        <v>30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7"/>
      <c r="Q1" s="7"/>
      <c r="R1"/>
    </row>
    <row r="2" spans="1:134" ht="24" thickBot="1">
      <c r="A2" s="118" t="s">
        <v>72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20"/>
      <c r="Q2" s="7"/>
      <c r="R2"/>
    </row>
    <row r="3" spans="1:134" ht="18" customHeight="1">
      <c r="A3" s="121" t="s">
        <v>23</v>
      </c>
      <c r="B3" s="102"/>
      <c r="C3" s="103"/>
      <c r="D3" s="122" t="s">
        <v>16</v>
      </c>
      <c r="E3" s="123"/>
      <c r="F3" s="123"/>
      <c r="G3" s="123"/>
      <c r="H3" s="124"/>
      <c r="I3" s="122" t="s">
        <v>17</v>
      </c>
      <c r="J3" s="124"/>
      <c r="K3" s="122" t="s">
        <v>19</v>
      </c>
      <c r="L3" s="123"/>
      <c r="M3" s="124"/>
      <c r="N3" s="34"/>
      <c r="O3" s="35"/>
      <c r="P3" s="125" t="s">
        <v>73</v>
      </c>
      <c r="Q3" s="11"/>
      <c r="R3"/>
    </row>
    <row r="4" spans="1:134" ht="32.25" customHeight="1" thickBot="1">
      <c r="A4" s="104"/>
      <c r="B4" s="105"/>
      <c r="C4" s="106"/>
      <c r="D4" s="32" t="s">
        <v>4</v>
      </c>
      <c r="E4" s="32" t="s">
        <v>24</v>
      </c>
      <c r="F4" s="32" t="s">
        <v>25</v>
      </c>
      <c r="G4" s="32" t="s">
        <v>26</v>
      </c>
      <c r="H4" s="32" t="s">
        <v>5</v>
      </c>
      <c r="I4" s="32" t="s">
        <v>6</v>
      </c>
      <c r="J4" s="33" t="s">
        <v>27</v>
      </c>
      <c r="K4" s="33" t="s">
        <v>7</v>
      </c>
      <c r="L4" s="33" t="s">
        <v>8</v>
      </c>
      <c r="M4" s="33" t="s">
        <v>74</v>
      </c>
      <c r="N4" s="33" t="s">
        <v>9</v>
      </c>
      <c r="O4" s="33" t="s">
        <v>75</v>
      </c>
      <c r="P4" s="11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76</v>
      </c>
      <c r="B5" s="24"/>
      <c r="C5" s="24"/>
      <c r="D5" s="25">
        <f t="shared" ref="D5:N5" si="0">SUM(D6:D7)</f>
        <v>128491</v>
      </c>
      <c r="E5" s="25">
        <f t="shared" si="0"/>
        <v>37944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5">
        <f t="shared" si="0"/>
        <v>0</v>
      </c>
      <c r="O5" s="26">
        <f t="shared" ref="O5:O21" si="1">SUM(D5:N5)</f>
        <v>166435</v>
      </c>
      <c r="P5" s="31">
        <f t="shared" ref="P5:P21" si="2">(O5/P$23)</f>
        <v>11095.666666666666</v>
      </c>
      <c r="Q5" s="6"/>
    </row>
    <row r="6" spans="1:134">
      <c r="A6" s="12"/>
      <c r="B6" s="23">
        <v>311</v>
      </c>
      <c r="C6" s="19" t="s">
        <v>2</v>
      </c>
      <c r="D6" s="43">
        <v>124878</v>
      </c>
      <c r="E6" s="43">
        <v>37944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162822</v>
      </c>
      <c r="P6" s="44">
        <f t="shared" si="2"/>
        <v>10854.8</v>
      </c>
      <c r="Q6" s="9"/>
    </row>
    <row r="7" spans="1:134">
      <c r="A7" s="12"/>
      <c r="B7" s="23">
        <v>315.10000000000002</v>
      </c>
      <c r="C7" s="19" t="s">
        <v>77</v>
      </c>
      <c r="D7" s="43">
        <v>3613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3613</v>
      </c>
      <c r="P7" s="44">
        <f t="shared" si="2"/>
        <v>240.86666666666667</v>
      </c>
      <c r="Q7" s="9"/>
    </row>
    <row r="8" spans="1:134" ht="15.75">
      <c r="A8" s="27" t="s">
        <v>11</v>
      </c>
      <c r="B8" s="28"/>
      <c r="C8" s="29"/>
      <c r="D8" s="30">
        <f t="shared" ref="D8:N8" si="3">SUM(D9:D10)</f>
        <v>24811</v>
      </c>
      <c r="E8" s="30">
        <f t="shared" si="3"/>
        <v>0</v>
      </c>
      <c r="F8" s="30">
        <f t="shared" si="3"/>
        <v>0</v>
      </c>
      <c r="G8" s="30">
        <f t="shared" si="3"/>
        <v>0</v>
      </c>
      <c r="H8" s="30">
        <f t="shared" si="3"/>
        <v>0</v>
      </c>
      <c r="I8" s="30">
        <f t="shared" si="3"/>
        <v>0</v>
      </c>
      <c r="J8" s="30">
        <f t="shared" si="3"/>
        <v>0</v>
      </c>
      <c r="K8" s="30">
        <f t="shared" si="3"/>
        <v>0</v>
      </c>
      <c r="L8" s="30">
        <f t="shared" si="3"/>
        <v>0</v>
      </c>
      <c r="M8" s="30">
        <f t="shared" si="3"/>
        <v>0</v>
      </c>
      <c r="N8" s="30">
        <f t="shared" si="3"/>
        <v>0</v>
      </c>
      <c r="O8" s="41">
        <f t="shared" si="1"/>
        <v>24811</v>
      </c>
      <c r="P8" s="42">
        <f t="shared" si="2"/>
        <v>1654.0666666666666</v>
      </c>
      <c r="Q8" s="10"/>
    </row>
    <row r="9" spans="1:134">
      <c r="A9" s="12"/>
      <c r="B9" s="23">
        <v>322.89999999999998</v>
      </c>
      <c r="C9" s="19" t="s">
        <v>78</v>
      </c>
      <c r="D9" s="43">
        <v>7320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7320</v>
      </c>
      <c r="P9" s="44">
        <f t="shared" si="2"/>
        <v>488</v>
      </c>
      <c r="Q9" s="9"/>
    </row>
    <row r="10" spans="1:134">
      <c r="A10" s="12"/>
      <c r="B10" s="23">
        <v>323.10000000000002</v>
      </c>
      <c r="C10" s="19" t="s">
        <v>12</v>
      </c>
      <c r="D10" s="43">
        <v>17491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17491</v>
      </c>
      <c r="P10" s="44">
        <f t="shared" si="2"/>
        <v>1166.0666666666666</v>
      </c>
      <c r="Q10" s="9"/>
    </row>
    <row r="11" spans="1:134" ht="15.75">
      <c r="A11" s="27" t="s">
        <v>79</v>
      </c>
      <c r="B11" s="28"/>
      <c r="C11" s="29"/>
      <c r="D11" s="30">
        <f t="shared" ref="D11:N11" si="4">SUM(D12:D12)</f>
        <v>2755</v>
      </c>
      <c r="E11" s="30">
        <f t="shared" si="4"/>
        <v>0</v>
      </c>
      <c r="F11" s="30">
        <f t="shared" si="4"/>
        <v>0</v>
      </c>
      <c r="G11" s="30">
        <f t="shared" si="4"/>
        <v>0</v>
      </c>
      <c r="H11" s="30">
        <f t="shared" si="4"/>
        <v>0</v>
      </c>
      <c r="I11" s="30">
        <f t="shared" si="4"/>
        <v>0</v>
      </c>
      <c r="J11" s="30">
        <f t="shared" si="4"/>
        <v>0</v>
      </c>
      <c r="K11" s="30">
        <f t="shared" si="4"/>
        <v>0</v>
      </c>
      <c r="L11" s="30">
        <f t="shared" si="4"/>
        <v>0</v>
      </c>
      <c r="M11" s="30">
        <f t="shared" si="4"/>
        <v>0</v>
      </c>
      <c r="N11" s="30">
        <f t="shared" si="4"/>
        <v>0</v>
      </c>
      <c r="O11" s="41">
        <f t="shared" si="1"/>
        <v>2755</v>
      </c>
      <c r="P11" s="42">
        <f t="shared" si="2"/>
        <v>183.66666666666666</v>
      </c>
      <c r="Q11" s="10"/>
    </row>
    <row r="12" spans="1:134">
      <c r="A12" s="12"/>
      <c r="B12" s="23">
        <v>331.9</v>
      </c>
      <c r="C12" s="19" t="s">
        <v>80</v>
      </c>
      <c r="D12" s="43">
        <v>2755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2755</v>
      </c>
      <c r="P12" s="44">
        <f t="shared" si="2"/>
        <v>183.66666666666666</v>
      </c>
      <c r="Q12" s="9"/>
    </row>
    <row r="13" spans="1:134" ht="15.75">
      <c r="A13" s="27" t="s">
        <v>81</v>
      </c>
      <c r="B13" s="28"/>
      <c r="C13" s="29"/>
      <c r="D13" s="30">
        <f t="shared" ref="D13:N13" si="5">SUM(D14:D14)</f>
        <v>18000</v>
      </c>
      <c r="E13" s="30">
        <f t="shared" si="5"/>
        <v>0</v>
      </c>
      <c r="F13" s="30">
        <f t="shared" si="5"/>
        <v>0</v>
      </c>
      <c r="G13" s="30">
        <f t="shared" si="5"/>
        <v>0</v>
      </c>
      <c r="H13" s="30">
        <f t="shared" si="5"/>
        <v>0</v>
      </c>
      <c r="I13" s="30">
        <f t="shared" si="5"/>
        <v>0</v>
      </c>
      <c r="J13" s="30">
        <f t="shared" si="5"/>
        <v>0</v>
      </c>
      <c r="K13" s="30">
        <f t="shared" si="5"/>
        <v>0</v>
      </c>
      <c r="L13" s="30">
        <f t="shared" si="5"/>
        <v>0</v>
      </c>
      <c r="M13" s="30">
        <f t="shared" si="5"/>
        <v>0</v>
      </c>
      <c r="N13" s="30">
        <f t="shared" si="5"/>
        <v>0</v>
      </c>
      <c r="O13" s="30">
        <f t="shared" si="1"/>
        <v>18000</v>
      </c>
      <c r="P13" s="42">
        <f t="shared" si="2"/>
        <v>1200</v>
      </c>
      <c r="Q13" s="10"/>
    </row>
    <row r="14" spans="1:134">
      <c r="A14" s="12"/>
      <c r="B14" s="23">
        <v>347.9</v>
      </c>
      <c r="C14" s="19" t="s">
        <v>82</v>
      </c>
      <c r="D14" s="43">
        <v>18000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18000</v>
      </c>
      <c r="P14" s="44">
        <f t="shared" si="2"/>
        <v>1200</v>
      </c>
      <c r="Q14" s="9"/>
    </row>
    <row r="15" spans="1:134" ht="15.75">
      <c r="A15" s="27" t="s">
        <v>3</v>
      </c>
      <c r="B15" s="28"/>
      <c r="C15" s="29"/>
      <c r="D15" s="30">
        <f t="shared" ref="D15:N15" si="6">SUM(D16:D18)</f>
        <v>12361</v>
      </c>
      <c r="E15" s="30">
        <f t="shared" si="6"/>
        <v>0</v>
      </c>
      <c r="F15" s="30">
        <f t="shared" si="6"/>
        <v>0</v>
      </c>
      <c r="G15" s="30">
        <f t="shared" si="6"/>
        <v>0</v>
      </c>
      <c r="H15" s="30">
        <f t="shared" si="6"/>
        <v>0</v>
      </c>
      <c r="I15" s="30">
        <f t="shared" si="6"/>
        <v>0</v>
      </c>
      <c r="J15" s="30">
        <f t="shared" si="6"/>
        <v>0</v>
      </c>
      <c r="K15" s="30">
        <f t="shared" si="6"/>
        <v>0</v>
      </c>
      <c r="L15" s="30">
        <f t="shared" si="6"/>
        <v>0</v>
      </c>
      <c r="M15" s="30">
        <f t="shared" si="6"/>
        <v>0</v>
      </c>
      <c r="N15" s="30">
        <f t="shared" si="6"/>
        <v>0</v>
      </c>
      <c r="O15" s="30">
        <f t="shared" si="1"/>
        <v>12361</v>
      </c>
      <c r="P15" s="42">
        <f t="shared" si="2"/>
        <v>824.06666666666672</v>
      </c>
      <c r="Q15" s="10"/>
    </row>
    <row r="16" spans="1:134">
      <c r="A16" s="12"/>
      <c r="B16" s="23">
        <v>361.1</v>
      </c>
      <c r="C16" s="19" t="s">
        <v>22</v>
      </c>
      <c r="D16" s="43">
        <v>3290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3290</v>
      </c>
      <c r="P16" s="44">
        <f t="shared" si="2"/>
        <v>219.33333333333334</v>
      </c>
      <c r="Q16" s="9"/>
    </row>
    <row r="17" spans="1:120">
      <c r="A17" s="12"/>
      <c r="B17" s="23">
        <v>362</v>
      </c>
      <c r="C17" s="19" t="s">
        <v>54</v>
      </c>
      <c r="D17" s="43">
        <v>4800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4800</v>
      </c>
      <c r="P17" s="44">
        <f t="shared" si="2"/>
        <v>320</v>
      </c>
      <c r="Q17" s="9"/>
    </row>
    <row r="18" spans="1:120">
      <c r="A18" s="12"/>
      <c r="B18" s="23">
        <v>369.9</v>
      </c>
      <c r="C18" s="19" t="s">
        <v>45</v>
      </c>
      <c r="D18" s="43">
        <v>4271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4271</v>
      </c>
      <c r="P18" s="44">
        <f t="shared" si="2"/>
        <v>284.73333333333335</v>
      </c>
      <c r="Q18" s="9"/>
    </row>
    <row r="19" spans="1:120" ht="15.75">
      <c r="A19" s="27" t="s">
        <v>61</v>
      </c>
      <c r="B19" s="28"/>
      <c r="C19" s="29"/>
      <c r="D19" s="30">
        <f t="shared" ref="D19:N19" si="7">SUM(D20:D20)</f>
        <v>0</v>
      </c>
      <c r="E19" s="30">
        <f t="shared" si="7"/>
        <v>37944</v>
      </c>
      <c r="F19" s="30">
        <f t="shared" si="7"/>
        <v>0</v>
      </c>
      <c r="G19" s="30">
        <f t="shared" si="7"/>
        <v>0</v>
      </c>
      <c r="H19" s="30">
        <f t="shared" si="7"/>
        <v>0</v>
      </c>
      <c r="I19" s="30">
        <f t="shared" si="7"/>
        <v>0</v>
      </c>
      <c r="J19" s="30">
        <f t="shared" si="7"/>
        <v>0</v>
      </c>
      <c r="K19" s="30">
        <f t="shared" si="7"/>
        <v>0</v>
      </c>
      <c r="L19" s="30">
        <f t="shared" si="7"/>
        <v>0</v>
      </c>
      <c r="M19" s="30">
        <f t="shared" si="7"/>
        <v>0</v>
      </c>
      <c r="N19" s="30">
        <f t="shared" si="7"/>
        <v>0</v>
      </c>
      <c r="O19" s="30">
        <f t="shared" si="1"/>
        <v>37944</v>
      </c>
      <c r="P19" s="42">
        <f t="shared" si="2"/>
        <v>2529.6</v>
      </c>
      <c r="Q19" s="9"/>
    </row>
    <row r="20" spans="1:120" ht="15.75" thickBot="1">
      <c r="A20" s="12"/>
      <c r="B20" s="23">
        <v>381</v>
      </c>
      <c r="C20" s="19" t="s">
        <v>65</v>
      </c>
      <c r="D20" s="43">
        <v>0</v>
      </c>
      <c r="E20" s="43">
        <v>37944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1"/>
        <v>37944</v>
      </c>
      <c r="P20" s="44">
        <f t="shared" si="2"/>
        <v>2529.6</v>
      </c>
      <c r="Q20" s="9"/>
    </row>
    <row r="21" spans="1:120" ht="16.5" thickBot="1">
      <c r="A21" s="13" t="s">
        <v>20</v>
      </c>
      <c r="B21" s="21"/>
      <c r="C21" s="20"/>
      <c r="D21" s="14">
        <f>SUM(D5,D8,D11,D13,D15,D19)</f>
        <v>186418</v>
      </c>
      <c r="E21" s="14">
        <f t="shared" ref="E21:N21" si="8">SUM(E5,E8,E11,E13,E15,E19)</f>
        <v>75888</v>
      </c>
      <c r="F21" s="14">
        <f t="shared" si="8"/>
        <v>0</v>
      </c>
      <c r="G21" s="14">
        <f t="shared" si="8"/>
        <v>0</v>
      </c>
      <c r="H21" s="14">
        <f t="shared" si="8"/>
        <v>0</v>
      </c>
      <c r="I21" s="14">
        <f t="shared" si="8"/>
        <v>0</v>
      </c>
      <c r="J21" s="14">
        <f t="shared" si="8"/>
        <v>0</v>
      </c>
      <c r="K21" s="14">
        <f t="shared" si="8"/>
        <v>0</v>
      </c>
      <c r="L21" s="14">
        <f t="shared" si="8"/>
        <v>0</v>
      </c>
      <c r="M21" s="14">
        <f t="shared" si="8"/>
        <v>0</v>
      </c>
      <c r="N21" s="14">
        <f t="shared" si="8"/>
        <v>0</v>
      </c>
      <c r="O21" s="14">
        <f t="shared" si="1"/>
        <v>262306</v>
      </c>
      <c r="P21" s="36">
        <f t="shared" si="2"/>
        <v>17487.066666666666</v>
      </c>
      <c r="Q21" s="6"/>
      <c r="R21" s="2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</row>
    <row r="22" spans="1:120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8"/>
    </row>
    <row r="23" spans="1:120">
      <c r="A23" s="37"/>
      <c r="B23" s="38"/>
      <c r="C23" s="38"/>
      <c r="D23" s="39"/>
      <c r="E23" s="39"/>
      <c r="F23" s="39"/>
      <c r="G23" s="39"/>
      <c r="H23" s="39"/>
      <c r="I23" s="39"/>
      <c r="J23" s="39"/>
      <c r="K23" s="39"/>
      <c r="L23" s="39"/>
      <c r="M23" s="112" t="s">
        <v>83</v>
      </c>
      <c r="N23" s="112"/>
      <c r="O23" s="112"/>
      <c r="P23" s="40">
        <v>15</v>
      </c>
    </row>
    <row r="24" spans="1:120">
      <c r="A24" s="113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1"/>
    </row>
    <row r="25" spans="1:120" ht="15.75" customHeight="1" thickBot="1">
      <c r="A25" s="114" t="s">
        <v>35</v>
      </c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4"/>
    </row>
  </sheetData>
  <mergeCells count="10">
    <mergeCell ref="M23:O23"/>
    <mergeCell ref="A24:P24"/>
    <mergeCell ref="A25:P2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30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69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23</v>
      </c>
      <c r="B3" s="102"/>
      <c r="C3" s="103"/>
      <c r="D3" s="122" t="s">
        <v>16</v>
      </c>
      <c r="E3" s="123"/>
      <c r="F3" s="123"/>
      <c r="G3" s="123"/>
      <c r="H3" s="124"/>
      <c r="I3" s="122" t="s">
        <v>17</v>
      </c>
      <c r="J3" s="124"/>
      <c r="K3" s="122" t="s">
        <v>19</v>
      </c>
      <c r="L3" s="124"/>
      <c r="M3" s="34"/>
      <c r="N3" s="35"/>
      <c r="O3" s="125" t="s">
        <v>28</v>
      </c>
      <c r="P3" s="11"/>
      <c r="Q3"/>
    </row>
    <row r="4" spans="1:133" ht="32.25" customHeight="1" thickBot="1">
      <c r="A4" s="104"/>
      <c r="B4" s="105"/>
      <c r="C4" s="106"/>
      <c r="D4" s="32" t="s">
        <v>4</v>
      </c>
      <c r="E4" s="32" t="s">
        <v>24</v>
      </c>
      <c r="F4" s="32" t="s">
        <v>25</v>
      </c>
      <c r="G4" s="32" t="s">
        <v>26</v>
      </c>
      <c r="H4" s="32" t="s">
        <v>5</v>
      </c>
      <c r="I4" s="32" t="s">
        <v>6</v>
      </c>
      <c r="J4" s="33" t="s">
        <v>27</v>
      </c>
      <c r="K4" s="33" t="s">
        <v>7</v>
      </c>
      <c r="L4" s="33" t="s">
        <v>8</v>
      </c>
      <c r="M4" s="33" t="s">
        <v>9</v>
      </c>
      <c r="N4" s="33" t="s">
        <v>18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SUM(D6:D7)</f>
        <v>56709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9" si="1">SUM(D5:M5)</f>
        <v>56709</v>
      </c>
      <c r="O5" s="31">
        <f t="shared" ref="O5:O19" si="2">(N5/O$21)</f>
        <v>7088.625</v>
      </c>
      <c r="P5" s="6"/>
    </row>
    <row r="6" spans="1:133">
      <c r="A6" s="12"/>
      <c r="B6" s="23">
        <v>311</v>
      </c>
      <c r="C6" s="19" t="s">
        <v>2</v>
      </c>
      <c r="D6" s="43">
        <v>54513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54513</v>
      </c>
      <c r="O6" s="44">
        <f t="shared" si="2"/>
        <v>6814.125</v>
      </c>
      <c r="P6" s="9"/>
    </row>
    <row r="7" spans="1:133">
      <c r="A7" s="12"/>
      <c r="B7" s="23">
        <v>315</v>
      </c>
      <c r="C7" s="19" t="s">
        <v>43</v>
      </c>
      <c r="D7" s="43">
        <v>2196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2196</v>
      </c>
      <c r="O7" s="44">
        <f t="shared" si="2"/>
        <v>274.5</v>
      </c>
      <c r="P7" s="9"/>
    </row>
    <row r="8" spans="1:133" ht="15.75">
      <c r="A8" s="27" t="s">
        <v>11</v>
      </c>
      <c r="B8" s="28"/>
      <c r="C8" s="29"/>
      <c r="D8" s="30">
        <f t="shared" ref="D8:M8" si="3">SUM(D9:D10)</f>
        <v>22322</v>
      </c>
      <c r="E8" s="30">
        <f t="shared" si="3"/>
        <v>0</v>
      </c>
      <c r="F8" s="30">
        <f t="shared" si="3"/>
        <v>0</v>
      </c>
      <c r="G8" s="30">
        <f t="shared" si="3"/>
        <v>0</v>
      </c>
      <c r="H8" s="30">
        <f t="shared" si="3"/>
        <v>0</v>
      </c>
      <c r="I8" s="30">
        <f t="shared" si="3"/>
        <v>0</v>
      </c>
      <c r="J8" s="30">
        <f t="shared" si="3"/>
        <v>0</v>
      </c>
      <c r="K8" s="30">
        <f t="shared" si="3"/>
        <v>0</v>
      </c>
      <c r="L8" s="30">
        <f t="shared" si="3"/>
        <v>0</v>
      </c>
      <c r="M8" s="30">
        <f t="shared" si="3"/>
        <v>0</v>
      </c>
      <c r="N8" s="41">
        <f t="shared" si="1"/>
        <v>22322</v>
      </c>
      <c r="O8" s="42">
        <f t="shared" si="2"/>
        <v>2790.25</v>
      </c>
      <c r="P8" s="10"/>
    </row>
    <row r="9" spans="1:133">
      <c r="A9" s="12"/>
      <c r="B9" s="23">
        <v>323.10000000000002</v>
      </c>
      <c r="C9" s="19" t="s">
        <v>12</v>
      </c>
      <c r="D9" s="43">
        <v>17799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17799</v>
      </c>
      <c r="O9" s="44">
        <f t="shared" si="2"/>
        <v>2224.875</v>
      </c>
      <c r="P9" s="9"/>
    </row>
    <row r="10" spans="1:133">
      <c r="A10" s="12"/>
      <c r="B10" s="23">
        <v>329</v>
      </c>
      <c r="C10" s="19" t="s">
        <v>13</v>
      </c>
      <c r="D10" s="43">
        <v>4523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4523</v>
      </c>
      <c r="O10" s="44">
        <f t="shared" si="2"/>
        <v>565.375</v>
      </c>
      <c r="P10" s="9"/>
    </row>
    <row r="11" spans="1:133" ht="15.75">
      <c r="A11" s="27" t="s">
        <v>14</v>
      </c>
      <c r="B11" s="28"/>
      <c r="C11" s="29"/>
      <c r="D11" s="30">
        <f t="shared" ref="D11:M11" si="4">SUM(D12:D12)</f>
        <v>40429</v>
      </c>
      <c r="E11" s="30">
        <f t="shared" si="4"/>
        <v>0</v>
      </c>
      <c r="F11" s="30">
        <f t="shared" si="4"/>
        <v>0</v>
      </c>
      <c r="G11" s="30">
        <f t="shared" si="4"/>
        <v>0</v>
      </c>
      <c r="H11" s="30">
        <f t="shared" si="4"/>
        <v>0</v>
      </c>
      <c r="I11" s="30">
        <f t="shared" si="4"/>
        <v>0</v>
      </c>
      <c r="J11" s="30">
        <f t="shared" si="4"/>
        <v>0</v>
      </c>
      <c r="K11" s="30">
        <f t="shared" si="4"/>
        <v>0</v>
      </c>
      <c r="L11" s="30">
        <f t="shared" si="4"/>
        <v>0</v>
      </c>
      <c r="M11" s="30">
        <f t="shared" si="4"/>
        <v>0</v>
      </c>
      <c r="N11" s="41">
        <f t="shared" si="1"/>
        <v>40429</v>
      </c>
      <c r="O11" s="42">
        <f t="shared" si="2"/>
        <v>5053.625</v>
      </c>
      <c r="P11" s="10"/>
    </row>
    <row r="12" spans="1:133">
      <c r="A12" s="12"/>
      <c r="B12" s="23">
        <v>331.2</v>
      </c>
      <c r="C12" s="19" t="s">
        <v>70</v>
      </c>
      <c r="D12" s="43">
        <v>40429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40429</v>
      </c>
      <c r="O12" s="44">
        <f t="shared" si="2"/>
        <v>5053.625</v>
      </c>
      <c r="P12" s="9"/>
    </row>
    <row r="13" spans="1:133" ht="15.75">
      <c r="A13" s="27" t="s">
        <v>3</v>
      </c>
      <c r="B13" s="28"/>
      <c r="C13" s="29"/>
      <c r="D13" s="30">
        <f t="shared" ref="D13:M13" si="5">SUM(D14:D16)</f>
        <v>25854</v>
      </c>
      <c r="E13" s="30">
        <f t="shared" si="5"/>
        <v>0</v>
      </c>
      <c r="F13" s="30">
        <f t="shared" si="5"/>
        <v>0</v>
      </c>
      <c r="G13" s="30">
        <f t="shared" si="5"/>
        <v>0</v>
      </c>
      <c r="H13" s="30">
        <f t="shared" si="5"/>
        <v>0</v>
      </c>
      <c r="I13" s="30">
        <f t="shared" si="5"/>
        <v>0</v>
      </c>
      <c r="J13" s="30">
        <f t="shared" si="5"/>
        <v>0</v>
      </c>
      <c r="K13" s="30">
        <f t="shared" si="5"/>
        <v>0</v>
      </c>
      <c r="L13" s="30">
        <f t="shared" si="5"/>
        <v>0</v>
      </c>
      <c r="M13" s="30">
        <f t="shared" si="5"/>
        <v>0</v>
      </c>
      <c r="N13" s="30">
        <f t="shared" si="1"/>
        <v>25854</v>
      </c>
      <c r="O13" s="42">
        <f t="shared" si="2"/>
        <v>3231.75</v>
      </c>
      <c r="P13" s="10"/>
    </row>
    <row r="14" spans="1:133">
      <c r="A14" s="12"/>
      <c r="B14" s="23">
        <v>361.1</v>
      </c>
      <c r="C14" s="19" t="s">
        <v>22</v>
      </c>
      <c r="D14" s="43">
        <v>236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236</v>
      </c>
      <c r="O14" s="44">
        <f t="shared" si="2"/>
        <v>29.5</v>
      </c>
      <c r="P14" s="9"/>
    </row>
    <row r="15" spans="1:133">
      <c r="A15" s="12"/>
      <c r="B15" s="23">
        <v>362</v>
      </c>
      <c r="C15" s="19" t="s">
        <v>54</v>
      </c>
      <c r="D15" s="43">
        <v>4801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4801</v>
      </c>
      <c r="O15" s="44">
        <f t="shared" si="2"/>
        <v>600.125</v>
      </c>
      <c r="P15" s="9"/>
    </row>
    <row r="16" spans="1:133">
      <c r="A16" s="12"/>
      <c r="B16" s="23">
        <v>369.9</v>
      </c>
      <c r="C16" s="19" t="s">
        <v>45</v>
      </c>
      <c r="D16" s="43">
        <v>20817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20817</v>
      </c>
      <c r="O16" s="44">
        <f t="shared" si="2"/>
        <v>2602.125</v>
      </c>
      <c r="P16" s="9"/>
    </row>
    <row r="17" spans="1:119" ht="15.75">
      <c r="A17" s="27" t="s">
        <v>61</v>
      </c>
      <c r="B17" s="28"/>
      <c r="C17" s="29"/>
      <c r="D17" s="30">
        <f t="shared" ref="D17:M17" si="6">SUM(D18:D18)</f>
        <v>0</v>
      </c>
      <c r="E17" s="30">
        <f t="shared" si="6"/>
        <v>0</v>
      </c>
      <c r="F17" s="30">
        <f t="shared" si="6"/>
        <v>0</v>
      </c>
      <c r="G17" s="30">
        <f t="shared" si="6"/>
        <v>0</v>
      </c>
      <c r="H17" s="30">
        <f t="shared" si="6"/>
        <v>0</v>
      </c>
      <c r="I17" s="30">
        <f t="shared" si="6"/>
        <v>0</v>
      </c>
      <c r="J17" s="30">
        <f t="shared" si="6"/>
        <v>0</v>
      </c>
      <c r="K17" s="30">
        <f t="shared" si="6"/>
        <v>0</v>
      </c>
      <c r="L17" s="30">
        <f t="shared" si="6"/>
        <v>0</v>
      </c>
      <c r="M17" s="30">
        <f t="shared" si="6"/>
        <v>175</v>
      </c>
      <c r="N17" s="30">
        <f t="shared" si="1"/>
        <v>175</v>
      </c>
      <c r="O17" s="42">
        <f t="shared" si="2"/>
        <v>21.875</v>
      </c>
      <c r="P17" s="9"/>
    </row>
    <row r="18" spans="1:119" ht="15.75" thickBot="1">
      <c r="A18" s="12"/>
      <c r="B18" s="23">
        <v>381</v>
      </c>
      <c r="C18" s="19" t="s">
        <v>65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175</v>
      </c>
      <c r="N18" s="43">
        <f t="shared" si="1"/>
        <v>175</v>
      </c>
      <c r="O18" s="44">
        <f t="shared" si="2"/>
        <v>21.875</v>
      </c>
      <c r="P18" s="9"/>
    </row>
    <row r="19" spans="1:119" ht="16.5" thickBot="1">
      <c r="A19" s="13" t="s">
        <v>20</v>
      </c>
      <c r="B19" s="21"/>
      <c r="C19" s="20"/>
      <c r="D19" s="14">
        <f>SUM(D5,D8,D11,D13,D17)</f>
        <v>145314</v>
      </c>
      <c r="E19" s="14">
        <f t="shared" ref="E19:M19" si="7">SUM(E5,E8,E11,E13,E17)</f>
        <v>0</v>
      </c>
      <c r="F19" s="14">
        <f t="shared" si="7"/>
        <v>0</v>
      </c>
      <c r="G19" s="14">
        <f t="shared" si="7"/>
        <v>0</v>
      </c>
      <c r="H19" s="14">
        <f t="shared" si="7"/>
        <v>0</v>
      </c>
      <c r="I19" s="14">
        <f t="shared" si="7"/>
        <v>0</v>
      </c>
      <c r="J19" s="14">
        <f t="shared" si="7"/>
        <v>0</v>
      </c>
      <c r="K19" s="14">
        <f t="shared" si="7"/>
        <v>0</v>
      </c>
      <c r="L19" s="14">
        <f t="shared" si="7"/>
        <v>0</v>
      </c>
      <c r="M19" s="14">
        <f t="shared" si="7"/>
        <v>175</v>
      </c>
      <c r="N19" s="14">
        <f t="shared" si="1"/>
        <v>145489</v>
      </c>
      <c r="O19" s="36">
        <f t="shared" si="2"/>
        <v>18186.125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7"/>
      <c r="B21" s="38"/>
      <c r="C21" s="38"/>
      <c r="D21" s="39"/>
      <c r="E21" s="39"/>
      <c r="F21" s="39"/>
      <c r="G21" s="39"/>
      <c r="H21" s="39"/>
      <c r="I21" s="39"/>
      <c r="J21" s="39"/>
      <c r="K21" s="39"/>
      <c r="L21" s="112" t="s">
        <v>71</v>
      </c>
      <c r="M21" s="112"/>
      <c r="N21" s="112"/>
      <c r="O21" s="40">
        <v>8</v>
      </c>
    </row>
    <row r="22" spans="1:119">
      <c r="A22" s="113"/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1"/>
    </row>
    <row r="23" spans="1:119" ht="15.75" customHeight="1" thickBot="1">
      <c r="A23" s="114" t="s">
        <v>35</v>
      </c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4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30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67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23</v>
      </c>
      <c r="B3" s="102"/>
      <c r="C3" s="103"/>
      <c r="D3" s="122" t="s">
        <v>16</v>
      </c>
      <c r="E3" s="123"/>
      <c r="F3" s="123"/>
      <c r="G3" s="123"/>
      <c r="H3" s="124"/>
      <c r="I3" s="122" t="s">
        <v>17</v>
      </c>
      <c r="J3" s="124"/>
      <c r="K3" s="122" t="s">
        <v>19</v>
      </c>
      <c r="L3" s="124"/>
      <c r="M3" s="34"/>
      <c r="N3" s="35"/>
      <c r="O3" s="125" t="s">
        <v>28</v>
      </c>
      <c r="P3" s="11"/>
      <c r="Q3"/>
    </row>
    <row r="4" spans="1:133" ht="32.25" customHeight="1" thickBot="1">
      <c r="A4" s="104"/>
      <c r="B4" s="105"/>
      <c r="C4" s="106"/>
      <c r="D4" s="32" t="s">
        <v>4</v>
      </c>
      <c r="E4" s="32" t="s">
        <v>24</v>
      </c>
      <c r="F4" s="32" t="s">
        <v>25</v>
      </c>
      <c r="G4" s="32" t="s">
        <v>26</v>
      </c>
      <c r="H4" s="32" t="s">
        <v>5</v>
      </c>
      <c r="I4" s="32" t="s">
        <v>6</v>
      </c>
      <c r="J4" s="33" t="s">
        <v>27</v>
      </c>
      <c r="K4" s="33" t="s">
        <v>7</v>
      </c>
      <c r="L4" s="33" t="s">
        <v>8</v>
      </c>
      <c r="M4" s="33" t="s">
        <v>9</v>
      </c>
      <c r="N4" s="33" t="s">
        <v>18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SUM(D6:D7)</f>
        <v>53075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9" si="1">SUM(D5:M5)</f>
        <v>53075</v>
      </c>
      <c r="O5" s="31">
        <f t="shared" ref="O5:O19" si="2">(N5/O$21)</f>
        <v>6634.375</v>
      </c>
      <c r="P5" s="6"/>
    </row>
    <row r="6" spans="1:133">
      <c r="A6" s="12"/>
      <c r="B6" s="23">
        <v>311</v>
      </c>
      <c r="C6" s="19" t="s">
        <v>2</v>
      </c>
      <c r="D6" s="43">
        <v>51694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51694</v>
      </c>
      <c r="O6" s="44">
        <f t="shared" si="2"/>
        <v>6461.75</v>
      </c>
      <c r="P6" s="9"/>
    </row>
    <row r="7" spans="1:133">
      <c r="A7" s="12"/>
      <c r="B7" s="23">
        <v>315</v>
      </c>
      <c r="C7" s="19" t="s">
        <v>43</v>
      </c>
      <c r="D7" s="43">
        <v>1381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1381</v>
      </c>
      <c r="O7" s="44">
        <f t="shared" si="2"/>
        <v>172.625</v>
      </c>
      <c r="P7" s="9"/>
    </row>
    <row r="8" spans="1:133" ht="15.75">
      <c r="A8" s="27" t="s">
        <v>11</v>
      </c>
      <c r="B8" s="28"/>
      <c r="C8" s="29"/>
      <c r="D8" s="30">
        <f t="shared" ref="D8:M8" si="3">SUM(D9:D10)</f>
        <v>25924</v>
      </c>
      <c r="E8" s="30">
        <f t="shared" si="3"/>
        <v>0</v>
      </c>
      <c r="F8" s="30">
        <f t="shared" si="3"/>
        <v>0</v>
      </c>
      <c r="G8" s="30">
        <f t="shared" si="3"/>
        <v>0</v>
      </c>
      <c r="H8" s="30">
        <f t="shared" si="3"/>
        <v>0</v>
      </c>
      <c r="I8" s="30">
        <f t="shared" si="3"/>
        <v>0</v>
      </c>
      <c r="J8" s="30">
        <f t="shared" si="3"/>
        <v>0</v>
      </c>
      <c r="K8" s="30">
        <f t="shared" si="3"/>
        <v>0</v>
      </c>
      <c r="L8" s="30">
        <f t="shared" si="3"/>
        <v>0</v>
      </c>
      <c r="M8" s="30">
        <f t="shared" si="3"/>
        <v>0</v>
      </c>
      <c r="N8" s="41">
        <f t="shared" si="1"/>
        <v>25924</v>
      </c>
      <c r="O8" s="42">
        <f t="shared" si="2"/>
        <v>3240.5</v>
      </c>
      <c r="P8" s="10"/>
    </row>
    <row r="9" spans="1:133">
      <c r="A9" s="12"/>
      <c r="B9" s="23">
        <v>323.10000000000002</v>
      </c>
      <c r="C9" s="19" t="s">
        <v>12</v>
      </c>
      <c r="D9" s="43">
        <v>20204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20204</v>
      </c>
      <c r="O9" s="44">
        <f t="shared" si="2"/>
        <v>2525.5</v>
      </c>
      <c r="P9" s="9"/>
    </row>
    <row r="10" spans="1:133">
      <c r="A10" s="12"/>
      <c r="B10" s="23">
        <v>329</v>
      </c>
      <c r="C10" s="19" t="s">
        <v>13</v>
      </c>
      <c r="D10" s="43">
        <v>5720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5720</v>
      </c>
      <c r="O10" s="44">
        <f t="shared" si="2"/>
        <v>715</v>
      </c>
      <c r="P10" s="9"/>
    </row>
    <row r="11" spans="1:133" ht="15.75">
      <c r="A11" s="27" t="s">
        <v>14</v>
      </c>
      <c r="B11" s="28"/>
      <c r="C11" s="29"/>
      <c r="D11" s="30">
        <f t="shared" ref="D11:M11" si="4">SUM(D12:D12)</f>
        <v>19525</v>
      </c>
      <c r="E11" s="30">
        <f t="shared" si="4"/>
        <v>0</v>
      </c>
      <c r="F11" s="30">
        <f t="shared" si="4"/>
        <v>0</v>
      </c>
      <c r="G11" s="30">
        <f t="shared" si="4"/>
        <v>0</v>
      </c>
      <c r="H11" s="30">
        <f t="shared" si="4"/>
        <v>0</v>
      </c>
      <c r="I11" s="30">
        <f t="shared" si="4"/>
        <v>0</v>
      </c>
      <c r="J11" s="30">
        <f t="shared" si="4"/>
        <v>0</v>
      </c>
      <c r="K11" s="30">
        <f t="shared" si="4"/>
        <v>0</v>
      </c>
      <c r="L11" s="30">
        <f t="shared" si="4"/>
        <v>0</v>
      </c>
      <c r="M11" s="30">
        <f t="shared" si="4"/>
        <v>0</v>
      </c>
      <c r="N11" s="41">
        <f t="shared" si="1"/>
        <v>19525</v>
      </c>
      <c r="O11" s="42">
        <f t="shared" si="2"/>
        <v>2440.625</v>
      </c>
      <c r="P11" s="10"/>
    </row>
    <row r="12" spans="1:133">
      <c r="A12" s="12"/>
      <c r="B12" s="23">
        <v>334.9</v>
      </c>
      <c r="C12" s="19" t="s">
        <v>15</v>
      </c>
      <c r="D12" s="43">
        <v>19525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19525</v>
      </c>
      <c r="O12" s="44">
        <f t="shared" si="2"/>
        <v>2440.625</v>
      </c>
      <c r="P12" s="9"/>
    </row>
    <row r="13" spans="1:133" ht="15.75">
      <c r="A13" s="27" t="s">
        <v>3</v>
      </c>
      <c r="B13" s="28"/>
      <c r="C13" s="29"/>
      <c r="D13" s="30">
        <f t="shared" ref="D13:M13" si="5">SUM(D14:D16)</f>
        <v>23006</v>
      </c>
      <c r="E13" s="30">
        <f t="shared" si="5"/>
        <v>0</v>
      </c>
      <c r="F13" s="30">
        <f t="shared" si="5"/>
        <v>0</v>
      </c>
      <c r="G13" s="30">
        <f t="shared" si="5"/>
        <v>0</v>
      </c>
      <c r="H13" s="30">
        <f t="shared" si="5"/>
        <v>0</v>
      </c>
      <c r="I13" s="30">
        <f t="shared" si="5"/>
        <v>0</v>
      </c>
      <c r="J13" s="30">
        <f t="shared" si="5"/>
        <v>0</v>
      </c>
      <c r="K13" s="30">
        <f t="shared" si="5"/>
        <v>0</v>
      </c>
      <c r="L13" s="30">
        <f t="shared" si="5"/>
        <v>0</v>
      </c>
      <c r="M13" s="30">
        <f t="shared" si="5"/>
        <v>0</v>
      </c>
      <c r="N13" s="30">
        <f t="shared" si="1"/>
        <v>23006</v>
      </c>
      <c r="O13" s="42">
        <f t="shared" si="2"/>
        <v>2875.75</v>
      </c>
      <c r="P13" s="10"/>
    </row>
    <row r="14" spans="1:133">
      <c r="A14" s="12"/>
      <c r="B14" s="23">
        <v>361.1</v>
      </c>
      <c r="C14" s="19" t="s">
        <v>22</v>
      </c>
      <c r="D14" s="43">
        <v>201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201</v>
      </c>
      <c r="O14" s="44">
        <f t="shared" si="2"/>
        <v>25.125</v>
      </c>
      <c r="P14" s="9"/>
    </row>
    <row r="15" spans="1:133">
      <c r="A15" s="12"/>
      <c r="B15" s="23">
        <v>362</v>
      </c>
      <c r="C15" s="19" t="s">
        <v>54</v>
      </c>
      <c r="D15" s="43">
        <v>4800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4800</v>
      </c>
      <c r="O15" s="44">
        <f t="shared" si="2"/>
        <v>600</v>
      </c>
      <c r="P15" s="9"/>
    </row>
    <row r="16" spans="1:133">
      <c r="A16" s="12"/>
      <c r="B16" s="23">
        <v>369.9</v>
      </c>
      <c r="C16" s="19" t="s">
        <v>45</v>
      </c>
      <c r="D16" s="43">
        <v>18005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18005</v>
      </c>
      <c r="O16" s="44">
        <f t="shared" si="2"/>
        <v>2250.625</v>
      </c>
      <c r="P16" s="9"/>
    </row>
    <row r="17" spans="1:119" ht="15.75">
      <c r="A17" s="27" t="s">
        <v>61</v>
      </c>
      <c r="B17" s="28"/>
      <c r="C17" s="29"/>
      <c r="D17" s="30">
        <f t="shared" ref="D17:M17" si="6">SUM(D18:D18)</f>
        <v>0</v>
      </c>
      <c r="E17" s="30">
        <f t="shared" si="6"/>
        <v>0</v>
      </c>
      <c r="F17" s="30">
        <f t="shared" si="6"/>
        <v>0</v>
      </c>
      <c r="G17" s="30">
        <f t="shared" si="6"/>
        <v>0</v>
      </c>
      <c r="H17" s="30">
        <f t="shared" si="6"/>
        <v>0</v>
      </c>
      <c r="I17" s="30">
        <f t="shared" si="6"/>
        <v>0</v>
      </c>
      <c r="J17" s="30">
        <f t="shared" si="6"/>
        <v>0</v>
      </c>
      <c r="K17" s="30">
        <f t="shared" si="6"/>
        <v>0</v>
      </c>
      <c r="L17" s="30">
        <f t="shared" si="6"/>
        <v>0</v>
      </c>
      <c r="M17" s="30">
        <f t="shared" si="6"/>
        <v>175</v>
      </c>
      <c r="N17" s="30">
        <f t="shared" si="1"/>
        <v>175</v>
      </c>
      <c r="O17" s="42">
        <f t="shared" si="2"/>
        <v>21.875</v>
      </c>
      <c r="P17" s="9"/>
    </row>
    <row r="18" spans="1:119" ht="15.75" thickBot="1">
      <c r="A18" s="12"/>
      <c r="B18" s="23">
        <v>381</v>
      </c>
      <c r="C18" s="19" t="s">
        <v>65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175</v>
      </c>
      <c r="N18" s="43">
        <f t="shared" si="1"/>
        <v>175</v>
      </c>
      <c r="O18" s="44">
        <f t="shared" si="2"/>
        <v>21.875</v>
      </c>
      <c r="P18" s="9"/>
    </row>
    <row r="19" spans="1:119" ht="16.5" thickBot="1">
      <c r="A19" s="13" t="s">
        <v>20</v>
      </c>
      <c r="B19" s="21"/>
      <c r="C19" s="20"/>
      <c r="D19" s="14">
        <f>SUM(D5,D8,D11,D13,D17)</f>
        <v>121530</v>
      </c>
      <c r="E19" s="14">
        <f t="shared" ref="E19:M19" si="7">SUM(E5,E8,E11,E13,E17)</f>
        <v>0</v>
      </c>
      <c r="F19" s="14">
        <f t="shared" si="7"/>
        <v>0</v>
      </c>
      <c r="G19" s="14">
        <f t="shared" si="7"/>
        <v>0</v>
      </c>
      <c r="H19" s="14">
        <f t="shared" si="7"/>
        <v>0</v>
      </c>
      <c r="I19" s="14">
        <f t="shared" si="7"/>
        <v>0</v>
      </c>
      <c r="J19" s="14">
        <f t="shared" si="7"/>
        <v>0</v>
      </c>
      <c r="K19" s="14">
        <f t="shared" si="7"/>
        <v>0</v>
      </c>
      <c r="L19" s="14">
        <f t="shared" si="7"/>
        <v>0</v>
      </c>
      <c r="M19" s="14">
        <f t="shared" si="7"/>
        <v>175</v>
      </c>
      <c r="N19" s="14">
        <f t="shared" si="1"/>
        <v>121705</v>
      </c>
      <c r="O19" s="36">
        <f t="shared" si="2"/>
        <v>15213.125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7"/>
      <c r="B21" s="38"/>
      <c r="C21" s="38"/>
      <c r="D21" s="39"/>
      <c r="E21" s="39"/>
      <c r="F21" s="39"/>
      <c r="G21" s="39"/>
      <c r="H21" s="39"/>
      <c r="I21" s="39"/>
      <c r="J21" s="39"/>
      <c r="K21" s="39"/>
      <c r="L21" s="112" t="s">
        <v>68</v>
      </c>
      <c r="M21" s="112"/>
      <c r="N21" s="112"/>
      <c r="O21" s="40">
        <v>8</v>
      </c>
    </row>
    <row r="22" spans="1:119">
      <c r="A22" s="113"/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1"/>
    </row>
    <row r="23" spans="1:119" ht="15.75" customHeight="1" thickBot="1">
      <c r="A23" s="114" t="s">
        <v>35</v>
      </c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4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30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64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23</v>
      </c>
      <c r="B3" s="102"/>
      <c r="C3" s="103"/>
      <c r="D3" s="122" t="s">
        <v>16</v>
      </c>
      <c r="E3" s="123"/>
      <c r="F3" s="123"/>
      <c r="G3" s="123"/>
      <c r="H3" s="124"/>
      <c r="I3" s="122" t="s">
        <v>17</v>
      </c>
      <c r="J3" s="124"/>
      <c r="K3" s="122" t="s">
        <v>19</v>
      </c>
      <c r="L3" s="124"/>
      <c r="M3" s="34"/>
      <c r="N3" s="35"/>
      <c r="O3" s="125" t="s">
        <v>28</v>
      </c>
      <c r="P3" s="11"/>
      <c r="Q3"/>
    </row>
    <row r="4" spans="1:133" ht="32.25" customHeight="1" thickBot="1">
      <c r="A4" s="104"/>
      <c r="B4" s="105"/>
      <c r="C4" s="106"/>
      <c r="D4" s="32" t="s">
        <v>4</v>
      </c>
      <c r="E4" s="32" t="s">
        <v>24</v>
      </c>
      <c r="F4" s="32" t="s">
        <v>25</v>
      </c>
      <c r="G4" s="32" t="s">
        <v>26</v>
      </c>
      <c r="H4" s="32" t="s">
        <v>5</v>
      </c>
      <c r="I4" s="32" t="s">
        <v>6</v>
      </c>
      <c r="J4" s="33" t="s">
        <v>27</v>
      </c>
      <c r="K4" s="33" t="s">
        <v>7</v>
      </c>
      <c r="L4" s="33" t="s">
        <v>8</v>
      </c>
      <c r="M4" s="33" t="s">
        <v>9</v>
      </c>
      <c r="N4" s="33" t="s">
        <v>18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SUM(D6:D7)</f>
        <v>49188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0" si="1">SUM(D5:M5)</f>
        <v>49188</v>
      </c>
      <c r="O5" s="31">
        <f t="shared" ref="O5:O20" si="2">(N5/O$22)</f>
        <v>6148.5</v>
      </c>
      <c r="P5" s="6"/>
    </row>
    <row r="6" spans="1:133">
      <c r="A6" s="12"/>
      <c r="B6" s="23">
        <v>311</v>
      </c>
      <c r="C6" s="19" t="s">
        <v>2</v>
      </c>
      <c r="D6" s="43">
        <v>48016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48016</v>
      </c>
      <c r="O6" s="44">
        <f t="shared" si="2"/>
        <v>6002</v>
      </c>
      <c r="P6" s="9"/>
    </row>
    <row r="7" spans="1:133">
      <c r="A7" s="12"/>
      <c r="B7" s="23">
        <v>315</v>
      </c>
      <c r="C7" s="19" t="s">
        <v>43</v>
      </c>
      <c r="D7" s="43">
        <v>1172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1172</v>
      </c>
      <c r="O7" s="44">
        <f t="shared" si="2"/>
        <v>146.5</v>
      </c>
      <c r="P7" s="9"/>
    </row>
    <row r="8" spans="1:133" ht="15.75">
      <c r="A8" s="27" t="s">
        <v>11</v>
      </c>
      <c r="B8" s="28"/>
      <c r="C8" s="29"/>
      <c r="D8" s="30">
        <f>SUM(D9:D10)</f>
        <v>26339</v>
      </c>
      <c r="E8" s="30">
        <f t="shared" ref="E8:M8" si="3">SUM(E9:E10)</f>
        <v>0</v>
      </c>
      <c r="F8" s="30">
        <f t="shared" si="3"/>
        <v>0</v>
      </c>
      <c r="G8" s="30">
        <f t="shared" si="3"/>
        <v>0</v>
      </c>
      <c r="H8" s="30">
        <f t="shared" si="3"/>
        <v>0</v>
      </c>
      <c r="I8" s="30">
        <f t="shared" si="3"/>
        <v>0</v>
      </c>
      <c r="J8" s="30">
        <f t="shared" si="3"/>
        <v>0</v>
      </c>
      <c r="K8" s="30">
        <f t="shared" si="3"/>
        <v>0</v>
      </c>
      <c r="L8" s="30">
        <f t="shared" si="3"/>
        <v>0</v>
      </c>
      <c r="M8" s="30">
        <f t="shared" si="3"/>
        <v>0</v>
      </c>
      <c r="N8" s="41">
        <f t="shared" si="1"/>
        <v>26339</v>
      </c>
      <c r="O8" s="42">
        <f t="shared" si="2"/>
        <v>3292.375</v>
      </c>
      <c r="P8" s="10"/>
    </row>
    <row r="9" spans="1:133">
      <c r="A9" s="12"/>
      <c r="B9" s="23">
        <v>323.10000000000002</v>
      </c>
      <c r="C9" s="19" t="s">
        <v>12</v>
      </c>
      <c r="D9" s="43">
        <v>19409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19409</v>
      </c>
      <c r="O9" s="44">
        <f t="shared" si="2"/>
        <v>2426.125</v>
      </c>
      <c r="P9" s="10"/>
    </row>
    <row r="10" spans="1:133">
      <c r="A10" s="12"/>
      <c r="B10" s="23">
        <v>329</v>
      </c>
      <c r="C10" s="19" t="s">
        <v>13</v>
      </c>
      <c r="D10" s="43">
        <v>6930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6930</v>
      </c>
      <c r="O10" s="44">
        <f t="shared" si="2"/>
        <v>866.25</v>
      </c>
      <c r="P10" s="9"/>
    </row>
    <row r="11" spans="1:133" ht="15.75">
      <c r="A11" s="27" t="s">
        <v>14</v>
      </c>
      <c r="B11" s="28"/>
      <c r="C11" s="29"/>
      <c r="D11" s="30">
        <f t="shared" ref="D11:M11" si="4">SUM(D12:D12)</f>
        <v>672584</v>
      </c>
      <c r="E11" s="30">
        <f t="shared" si="4"/>
        <v>0</v>
      </c>
      <c r="F11" s="30">
        <f t="shared" si="4"/>
        <v>0</v>
      </c>
      <c r="G11" s="30">
        <f t="shared" si="4"/>
        <v>0</v>
      </c>
      <c r="H11" s="30">
        <f t="shared" si="4"/>
        <v>0</v>
      </c>
      <c r="I11" s="30">
        <f t="shared" si="4"/>
        <v>0</v>
      </c>
      <c r="J11" s="30">
        <f t="shared" si="4"/>
        <v>0</v>
      </c>
      <c r="K11" s="30">
        <f t="shared" si="4"/>
        <v>0</v>
      </c>
      <c r="L11" s="30">
        <f t="shared" si="4"/>
        <v>0</v>
      </c>
      <c r="M11" s="30">
        <f t="shared" si="4"/>
        <v>0</v>
      </c>
      <c r="N11" s="41">
        <f t="shared" si="1"/>
        <v>672584</v>
      </c>
      <c r="O11" s="42">
        <f t="shared" si="2"/>
        <v>84073</v>
      </c>
      <c r="P11" s="10"/>
    </row>
    <row r="12" spans="1:133">
      <c r="A12" s="12"/>
      <c r="B12" s="23">
        <v>334.5</v>
      </c>
      <c r="C12" s="19" t="s">
        <v>60</v>
      </c>
      <c r="D12" s="43">
        <v>672584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672584</v>
      </c>
      <c r="O12" s="44">
        <f t="shared" si="2"/>
        <v>84073</v>
      </c>
      <c r="P12" s="9"/>
    </row>
    <row r="13" spans="1:133" ht="15.75">
      <c r="A13" s="27" t="s">
        <v>3</v>
      </c>
      <c r="B13" s="28"/>
      <c r="C13" s="29"/>
      <c r="D13" s="30">
        <f t="shared" ref="D13:M13" si="5">SUM(D14:D16)</f>
        <v>12252</v>
      </c>
      <c r="E13" s="30">
        <f t="shared" si="5"/>
        <v>0</v>
      </c>
      <c r="F13" s="30">
        <f t="shared" si="5"/>
        <v>0</v>
      </c>
      <c r="G13" s="30">
        <f t="shared" si="5"/>
        <v>0</v>
      </c>
      <c r="H13" s="30">
        <f t="shared" si="5"/>
        <v>0</v>
      </c>
      <c r="I13" s="30">
        <f t="shared" si="5"/>
        <v>0</v>
      </c>
      <c r="J13" s="30">
        <f t="shared" si="5"/>
        <v>0</v>
      </c>
      <c r="K13" s="30">
        <f t="shared" si="5"/>
        <v>0</v>
      </c>
      <c r="L13" s="30">
        <f t="shared" si="5"/>
        <v>0</v>
      </c>
      <c r="M13" s="30">
        <f t="shared" si="5"/>
        <v>0</v>
      </c>
      <c r="N13" s="30">
        <f t="shared" si="1"/>
        <v>12252</v>
      </c>
      <c r="O13" s="42">
        <f t="shared" si="2"/>
        <v>1531.5</v>
      </c>
      <c r="P13" s="10"/>
    </row>
    <row r="14" spans="1:133">
      <c r="A14" s="12"/>
      <c r="B14" s="23">
        <v>361.1</v>
      </c>
      <c r="C14" s="19" t="s">
        <v>22</v>
      </c>
      <c r="D14" s="43">
        <v>302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302</v>
      </c>
      <c r="O14" s="44">
        <f t="shared" si="2"/>
        <v>37.75</v>
      </c>
      <c r="P14" s="9"/>
    </row>
    <row r="15" spans="1:133">
      <c r="A15" s="12"/>
      <c r="B15" s="23">
        <v>362</v>
      </c>
      <c r="C15" s="19" t="s">
        <v>54</v>
      </c>
      <c r="D15" s="43">
        <v>4800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4800</v>
      </c>
      <c r="O15" s="44">
        <f t="shared" si="2"/>
        <v>600</v>
      </c>
      <c r="P15" s="9"/>
    </row>
    <row r="16" spans="1:133">
      <c r="A16" s="12"/>
      <c r="B16" s="23">
        <v>369.9</v>
      </c>
      <c r="C16" s="19" t="s">
        <v>45</v>
      </c>
      <c r="D16" s="43">
        <v>7150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7150</v>
      </c>
      <c r="O16" s="44">
        <f t="shared" si="2"/>
        <v>893.75</v>
      </c>
      <c r="P16" s="9"/>
    </row>
    <row r="17" spans="1:119" ht="15.75">
      <c r="A17" s="27" t="s">
        <v>61</v>
      </c>
      <c r="B17" s="28"/>
      <c r="C17" s="29"/>
      <c r="D17" s="30">
        <f t="shared" ref="D17:M17" si="6">SUM(D18:D19)</f>
        <v>2768</v>
      </c>
      <c r="E17" s="30">
        <f t="shared" si="6"/>
        <v>0</v>
      </c>
      <c r="F17" s="30">
        <f t="shared" si="6"/>
        <v>0</v>
      </c>
      <c r="G17" s="30">
        <f t="shared" si="6"/>
        <v>0</v>
      </c>
      <c r="H17" s="30">
        <f t="shared" si="6"/>
        <v>0</v>
      </c>
      <c r="I17" s="30">
        <f t="shared" si="6"/>
        <v>0</v>
      </c>
      <c r="J17" s="30">
        <f t="shared" si="6"/>
        <v>0</v>
      </c>
      <c r="K17" s="30">
        <f t="shared" si="6"/>
        <v>0</v>
      </c>
      <c r="L17" s="30">
        <f t="shared" si="6"/>
        <v>0</v>
      </c>
      <c r="M17" s="30">
        <f t="shared" si="6"/>
        <v>525</v>
      </c>
      <c r="N17" s="30">
        <f t="shared" si="1"/>
        <v>3293</v>
      </c>
      <c r="O17" s="42">
        <f t="shared" si="2"/>
        <v>411.625</v>
      </c>
      <c r="P17" s="9"/>
    </row>
    <row r="18" spans="1:119">
      <c r="A18" s="12"/>
      <c r="B18" s="23">
        <v>381</v>
      </c>
      <c r="C18" s="19" t="s">
        <v>65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525</v>
      </c>
      <c r="N18" s="43">
        <f t="shared" si="1"/>
        <v>525</v>
      </c>
      <c r="O18" s="44">
        <f t="shared" si="2"/>
        <v>65.625</v>
      </c>
      <c r="P18" s="9"/>
    </row>
    <row r="19" spans="1:119" ht="15.75" thickBot="1">
      <c r="A19" s="12"/>
      <c r="B19" s="23">
        <v>384</v>
      </c>
      <c r="C19" s="19" t="s">
        <v>62</v>
      </c>
      <c r="D19" s="43">
        <v>2768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2768</v>
      </c>
      <c r="O19" s="44">
        <f t="shared" si="2"/>
        <v>346</v>
      </c>
      <c r="P19" s="9"/>
    </row>
    <row r="20" spans="1:119" ht="16.5" thickBot="1">
      <c r="A20" s="13" t="s">
        <v>20</v>
      </c>
      <c r="B20" s="21"/>
      <c r="C20" s="20"/>
      <c r="D20" s="14">
        <f>SUM(D5,D8,D11,D13,D17)</f>
        <v>763131</v>
      </c>
      <c r="E20" s="14">
        <f t="shared" ref="E20:M20" si="7">SUM(E5,E8,E11,E13,E17)</f>
        <v>0</v>
      </c>
      <c r="F20" s="14">
        <f t="shared" si="7"/>
        <v>0</v>
      </c>
      <c r="G20" s="14">
        <f t="shared" si="7"/>
        <v>0</v>
      </c>
      <c r="H20" s="14">
        <f t="shared" si="7"/>
        <v>0</v>
      </c>
      <c r="I20" s="14">
        <f t="shared" si="7"/>
        <v>0</v>
      </c>
      <c r="J20" s="14">
        <f t="shared" si="7"/>
        <v>0</v>
      </c>
      <c r="K20" s="14">
        <f t="shared" si="7"/>
        <v>0</v>
      </c>
      <c r="L20" s="14">
        <f t="shared" si="7"/>
        <v>0</v>
      </c>
      <c r="M20" s="14">
        <f t="shared" si="7"/>
        <v>525</v>
      </c>
      <c r="N20" s="14">
        <f t="shared" si="1"/>
        <v>763656</v>
      </c>
      <c r="O20" s="36">
        <f t="shared" si="2"/>
        <v>95457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7"/>
      <c r="B22" s="38"/>
      <c r="C22" s="38"/>
      <c r="D22" s="39"/>
      <c r="E22" s="39"/>
      <c r="F22" s="39"/>
      <c r="G22" s="39"/>
      <c r="H22" s="39"/>
      <c r="I22" s="39"/>
      <c r="J22" s="39"/>
      <c r="K22" s="39"/>
      <c r="L22" s="112" t="s">
        <v>66</v>
      </c>
      <c r="M22" s="112"/>
      <c r="N22" s="112"/>
      <c r="O22" s="40">
        <v>8</v>
      </c>
    </row>
    <row r="23" spans="1:119">
      <c r="A23" s="113"/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1"/>
    </row>
    <row r="24" spans="1:119" ht="15.75" customHeight="1" thickBot="1">
      <c r="A24" s="114" t="s">
        <v>35</v>
      </c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4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30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59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23</v>
      </c>
      <c r="B3" s="102"/>
      <c r="C3" s="103"/>
      <c r="D3" s="122" t="s">
        <v>16</v>
      </c>
      <c r="E3" s="123"/>
      <c r="F3" s="123"/>
      <c r="G3" s="123"/>
      <c r="H3" s="124"/>
      <c r="I3" s="122" t="s">
        <v>17</v>
      </c>
      <c r="J3" s="124"/>
      <c r="K3" s="122" t="s">
        <v>19</v>
      </c>
      <c r="L3" s="124"/>
      <c r="M3" s="34"/>
      <c r="N3" s="35"/>
      <c r="O3" s="125" t="s">
        <v>28</v>
      </c>
      <c r="P3" s="11"/>
      <c r="Q3"/>
    </row>
    <row r="4" spans="1:133" ht="32.25" customHeight="1" thickBot="1">
      <c r="A4" s="104"/>
      <c r="B4" s="105"/>
      <c r="C4" s="106"/>
      <c r="D4" s="32" t="s">
        <v>4</v>
      </c>
      <c r="E4" s="32" t="s">
        <v>24</v>
      </c>
      <c r="F4" s="32" t="s">
        <v>25</v>
      </c>
      <c r="G4" s="32" t="s">
        <v>26</v>
      </c>
      <c r="H4" s="32" t="s">
        <v>5</v>
      </c>
      <c r="I4" s="32" t="s">
        <v>6</v>
      </c>
      <c r="J4" s="33" t="s">
        <v>27</v>
      </c>
      <c r="K4" s="33" t="s">
        <v>7</v>
      </c>
      <c r="L4" s="33" t="s">
        <v>8</v>
      </c>
      <c r="M4" s="33" t="s">
        <v>9</v>
      </c>
      <c r="N4" s="33" t="s">
        <v>18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SUM(D6:D7)</f>
        <v>52062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0" si="1">SUM(D5:M5)</f>
        <v>52062</v>
      </c>
      <c r="O5" s="31">
        <f t="shared" ref="O5:O20" si="2">(N5/O$22)</f>
        <v>6507.75</v>
      </c>
      <c r="P5" s="6"/>
    </row>
    <row r="6" spans="1:133">
      <c r="A6" s="12"/>
      <c r="B6" s="23">
        <v>311</v>
      </c>
      <c r="C6" s="19" t="s">
        <v>2</v>
      </c>
      <c r="D6" s="43">
        <v>50740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50740</v>
      </c>
      <c r="O6" s="44">
        <f t="shared" si="2"/>
        <v>6342.5</v>
      </c>
      <c r="P6" s="9"/>
    </row>
    <row r="7" spans="1:133">
      <c r="A7" s="12"/>
      <c r="B7" s="23">
        <v>315</v>
      </c>
      <c r="C7" s="19" t="s">
        <v>43</v>
      </c>
      <c r="D7" s="43">
        <v>1322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1322</v>
      </c>
      <c r="O7" s="44">
        <f t="shared" si="2"/>
        <v>165.25</v>
      </c>
      <c r="P7" s="9"/>
    </row>
    <row r="8" spans="1:133" ht="15.75">
      <c r="A8" s="27" t="s">
        <v>11</v>
      </c>
      <c r="B8" s="28"/>
      <c r="C8" s="29"/>
      <c r="D8" s="30">
        <f t="shared" ref="D8:M8" si="3">SUM(D9:D10)</f>
        <v>25841</v>
      </c>
      <c r="E8" s="30">
        <f t="shared" si="3"/>
        <v>0</v>
      </c>
      <c r="F8" s="30">
        <f t="shared" si="3"/>
        <v>0</v>
      </c>
      <c r="G8" s="30">
        <f t="shared" si="3"/>
        <v>0</v>
      </c>
      <c r="H8" s="30">
        <f t="shared" si="3"/>
        <v>0</v>
      </c>
      <c r="I8" s="30">
        <f t="shared" si="3"/>
        <v>0</v>
      </c>
      <c r="J8" s="30">
        <f t="shared" si="3"/>
        <v>0</v>
      </c>
      <c r="K8" s="30">
        <f t="shared" si="3"/>
        <v>0</v>
      </c>
      <c r="L8" s="30">
        <f t="shared" si="3"/>
        <v>0</v>
      </c>
      <c r="M8" s="30">
        <f t="shared" si="3"/>
        <v>0</v>
      </c>
      <c r="N8" s="41">
        <f t="shared" si="1"/>
        <v>25841</v>
      </c>
      <c r="O8" s="42">
        <f t="shared" si="2"/>
        <v>3230.125</v>
      </c>
      <c r="P8" s="10"/>
    </row>
    <row r="9" spans="1:133">
      <c r="A9" s="12"/>
      <c r="B9" s="23">
        <v>323.10000000000002</v>
      </c>
      <c r="C9" s="19" t="s">
        <v>12</v>
      </c>
      <c r="D9" s="43">
        <v>19696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19696</v>
      </c>
      <c r="O9" s="44">
        <f t="shared" si="2"/>
        <v>2462</v>
      </c>
      <c r="P9" s="9"/>
    </row>
    <row r="10" spans="1:133">
      <c r="A10" s="12"/>
      <c r="B10" s="23">
        <v>329</v>
      </c>
      <c r="C10" s="19" t="s">
        <v>13</v>
      </c>
      <c r="D10" s="43">
        <v>6145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6145</v>
      </c>
      <c r="O10" s="44">
        <f t="shared" si="2"/>
        <v>768.125</v>
      </c>
      <c r="P10" s="9"/>
    </row>
    <row r="11" spans="1:133" ht="15.75">
      <c r="A11" s="27" t="s">
        <v>14</v>
      </c>
      <c r="B11" s="28"/>
      <c r="C11" s="29"/>
      <c r="D11" s="30">
        <f t="shared" ref="D11:M11" si="4">SUM(D12:D12)</f>
        <v>168141</v>
      </c>
      <c r="E11" s="30">
        <f t="shared" si="4"/>
        <v>0</v>
      </c>
      <c r="F11" s="30">
        <f t="shared" si="4"/>
        <v>0</v>
      </c>
      <c r="G11" s="30">
        <f t="shared" si="4"/>
        <v>0</v>
      </c>
      <c r="H11" s="30">
        <f t="shared" si="4"/>
        <v>0</v>
      </c>
      <c r="I11" s="30">
        <f t="shared" si="4"/>
        <v>0</v>
      </c>
      <c r="J11" s="30">
        <f t="shared" si="4"/>
        <v>0</v>
      </c>
      <c r="K11" s="30">
        <f t="shared" si="4"/>
        <v>0</v>
      </c>
      <c r="L11" s="30">
        <f t="shared" si="4"/>
        <v>0</v>
      </c>
      <c r="M11" s="30">
        <f t="shared" si="4"/>
        <v>0</v>
      </c>
      <c r="N11" s="41">
        <f t="shared" si="1"/>
        <v>168141</v>
      </c>
      <c r="O11" s="42">
        <f t="shared" si="2"/>
        <v>21017.625</v>
      </c>
      <c r="P11" s="10"/>
    </row>
    <row r="12" spans="1:133">
      <c r="A12" s="12"/>
      <c r="B12" s="23">
        <v>334.5</v>
      </c>
      <c r="C12" s="19" t="s">
        <v>60</v>
      </c>
      <c r="D12" s="43">
        <v>168141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168141</v>
      </c>
      <c r="O12" s="44">
        <f t="shared" si="2"/>
        <v>21017.625</v>
      </c>
      <c r="P12" s="9"/>
    </row>
    <row r="13" spans="1:133" ht="15.75">
      <c r="A13" s="27" t="s">
        <v>3</v>
      </c>
      <c r="B13" s="28"/>
      <c r="C13" s="29"/>
      <c r="D13" s="30">
        <f t="shared" ref="D13:M13" si="5">SUM(D14:D17)</f>
        <v>24831</v>
      </c>
      <c r="E13" s="30">
        <f t="shared" si="5"/>
        <v>0</v>
      </c>
      <c r="F13" s="30">
        <f t="shared" si="5"/>
        <v>0</v>
      </c>
      <c r="G13" s="30">
        <f t="shared" si="5"/>
        <v>0</v>
      </c>
      <c r="H13" s="30">
        <f t="shared" si="5"/>
        <v>0</v>
      </c>
      <c r="I13" s="30">
        <f t="shared" si="5"/>
        <v>0</v>
      </c>
      <c r="J13" s="30">
        <f t="shared" si="5"/>
        <v>0</v>
      </c>
      <c r="K13" s="30">
        <f t="shared" si="5"/>
        <v>0</v>
      </c>
      <c r="L13" s="30">
        <f t="shared" si="5"/>
        <v>0</v>
      </c>
      <c r="M13" s="30">
        <f t="shared" si="5"/>
        <v>0</v>
      </c>
      <c r="N13" s="30">
        <f t="shared" si="1"/>
        <v>24831</v>
      </c>
      <c r="O13" s="42">
        <f t="shared" si="2"/>
        <v>3103.875</v>
      </c>
      <c r="P13" s="10"/>
    </row>
    <row r="14" spans="1:133">
      <c r="A14" s="12"/>
      <c r="B14" s="23">
        <v>361.1</v>
      </c>
      <c r="C14" s="19" t="s">
        <v>22</v>
      </c>
      <c r="D14" s="43">
        <v>529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529</v>
      </c>
      <c r="O14" s="44">
        <f t="shared" si="2"/>
        <v>66.125</v>
      </c>
      <c r="P14" s="9"/>
    </row>
    <row r="15" spans="1:133">
      <c r="A15" s="12"/>
      <c r="B15" s="23">
        <v>362</v>
      </c>
      <c r="C15" s="19" t="s">
        <v>54</v>
      </c>
      <c r="D15" s="43">
        <v>4800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4800</v>
      </c>
      <c r="O15" s="44">
        <f t="shared" si="2"/>
        <v>600</v>
      </c>
      <c r="P15" s="9"/>
    </row>
    <row r="16" spans="1:133">
      <c r="A16" s="12"/>
      <c r="B16" s="23">
        <v>366</v>
      </c>
      <c r="C16" s="19" t="s">
        <v>57</v>
      </c>
      <c r="D16" s="43">
        <v>19419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19419</v>
      </c>
      <c r="O16" s="44">
        <f t="shared" si="2"/>
        <v>2427.375</v>
      </c>
      <c r="P16" s="9"/>
    </row>
    <row r="17" spans="1:119">
      <c r="A17" s="12"/>
      <c r="B17" s="23">
        <v>369.9</v>
      </c>
      <c r="C17" s="19" t="s">
        <v>45</v>
      </c>
      <c r="D17" s="43">
        <v>83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83</v>
      </c>
      <c r="O17" s="44">
        <f t="shared" si="2"/>
        <v>10.375</v>
      </c>
      <c r="P17" s="9"/>
    </row>
    <row r="18" spans="1:119" ht="15.75">
      <c r="A18" s="27" t="s">
        <v>61</v>
      </c>
      <c r="B18" s="28"/>
      <c r="C18" s="29"/>
      <c r="D18" s="30">
        <f t="shared" ref="D18:M18" si="6">SUM(D19:D19)</f>
        <v>997232</v>
      </c>
      <c r="E18" s="30">
        <f t="shared" si="6"/>
        <v>0</v>
      </c>
      <c r="F18" s="30">
        <f t="shared" si="6"/>
        <v>0</v>
      </c>
      <c r="G18" s="30">
        <f t="shared" si="6"/>
        <v>0</v>
      </c>
      <c r="H18" s="30">
        <f t="shared" si="6"/>
        <v>0</v>
      </c>
      <c r="I18" s="30">
        <f t="shared" si="6"/>
        <v>0</v>
      </c>
      <c r="J18" s="30">
        <f t="shared" si="6"/>
        <v>0</v>
      </c>
      <c r="K18" s="30">
        <f t="shared" si="6"/>
        <v>0</v>
      </c>
      <c r="L18" s="30">
        <f t="shared" si="6"/>
        <v>0</v>
      </c>
      <c r="M18" s="30">
        <f t="shared" si="6"/>
        <v>0</v>
      </c>
      <c r="N18" s="30">
        <f t="shared" si="1"/>
        <v>997232</v>
      </c>
      <c r="O18" s="42">
        <f t="shared" si="2"/>
        <v>124654</v>
      </c>
      <c r="P18" s="9"/>
    </row>
    <row r="19" spans="1:119" ht="15.75" thickBot="1">
      <c r="A19" s="12"/>
      <c r="B19" s="23">
        <v>384</v>
      </c>
      <c r="C19" s="19" t="s">
        <v>62</v>
      </c>
      <c r="D19" s="43">
        <v>997232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997232</v>
      </c>
      <c r="O19" s="44">
        <f t="shared" si="2"/>
        <v>124654</v>
      </c>
      <c r="P19" s="9"/>
    </row>
    <row r="20" spans="1:119" ht="16.5" thickBot="1">
      <c r="A20" s="13" t="s">
        <v>20</v>
      </c>
      <c r="B20" s="21"/>
      <c r="C20" s="20"/>
      <c r="D20" s="14">
        <f>SUM(D5,D8,D11,D13,D18)</f>
        <v>1268107</v>
      </c>
      <c r="E20" s="14">
        <f t="shared" ref="E20:M20" si="7">SUM(E5,E8,E11,E13,E18)</f>
        <v>0</v>
      </c>
      <c r="F20" s="14">
        <f t="shared" si="7"/>
        <v>0</v>
      </c>
      <c r="G20" s="14">
        <f t="shared" si="7"/>
        <v>0</v>
      </c>
      <c r="H20" s="14">
        <f t="shared" si="7"/>
        <v>0</v>
      </c>
      <c r="I20" s="14">
        <f t="shared" si="7"/>
        <v>0</v>
      </c>
      <c r="J20" s="14">
        <f t="shared" si="7"/>
        <v>0</v>
      </c>
      <c r="K20" s="14">
        <f t="shared" si="7"/>
        <v>0</v>
      </c>
      <c r="L20" s="14">
        <f t="shared" si="7"/>
        <v>0</v>
      </c>
      <c r="M20" s="14">
        <f t="shared" si="7"/>
        <v>0</v>
      </c>
      <c r="N20" s="14">
        <f t="shared" si="1"/>
        <v>1268107</v>
      </c>
      <c r="O20" s="36">
        <f t="shared" si="2"/>
        <v>158513.375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7"/>
      <c r="B22" s="38"/>
      <c r="C22" s="38"/>
      <c r="D22" s="39"/>
      <c r="E22" s="39"/>
      <c r="F22" s="39"/>
      <c r="G22" s="39"/>
      <c r="H22" s="39"/>
      <c r="I22" s="39"/>
      <c r="J22" s="39"/>
      <c r="K22" s="39"/>
      <c r="L22" s="112" t="s">
        <v>63</v>
      </c>
      <c r="M22" s="112"/>
      <c r="N22" s="112"/>
      <c r="O22" s="40">
        <v>8</v>
      </c>
    </row>
    <row r="23" spans="1:119">
      <c r="A23" s="113"/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1"/>
    </row>
    <row r="24" spans="1:119" ht="15.75" customHeight="1" thickBot="1">
      <c r="A24" s="114" t="s">
        <v>35</v>
      </c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4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30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56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23</v>
      </c>
      <c r="B3" s="102"/>
      <c r="C3" s="103"/>
      <c r="D3" s="122" t="s">
        <v>16</v>
      </c>
      <c r="E3" s="123"/>
      <c r="F3" s="123"/>
      <c r="G3" s="123"/>
      <c r="H3" s="124"/>
      <c r="I3" s="122" t="s">
        <v>17</v>
      </c>
      <c r="J3" s="124"/>
      <c r="K3" s="122" t="s">
        <v>19</v>
      </c>
      <c r="L3" s="124"/>
      <c r="M3" s="34"/>
      <c r="N3" s="35"/>
      <c r="O3" s="125" t="s">
        <v>28</v>
      </c>
      <c r="P3" s="11"/>
      <c r="Q3"/>
    </row>
    <row r="4" spans="1:133" ht="32.25" customHeight="1" thickBot="1">
      <c r="A4" s="104"/>
      <c r="B4" s="105"/>
      <c r="C4" s="106"/>
      <c r="D4" s="32" t="s">
        <v>4</v>
      </c>
      <c r="E4" s="32" t="s">
        <v>24</v>
      </c>
      <c r="F4" s="32" t="s">
        <v>25</v>
      </c>
      <c r="G4" s="32" t="s">
        <v>26</v>
      </c>
      <c r="H4" s="32" t="s">
        <v>5</v>
      </c>
      <c r="I4" s="32" t="s">
        <v>6</v>
      </c>
      <c r="J4" s="33" t="s">
        <v>27</v>
      </c>
      <c r="K4" s="33" t="s">
        <v>7</v>
      </c>
      <c r="L4" s="33" t="s">
        <v>8</v>
      </c>
      <c r="M4" s="33" t="s">
        <v>9</v>
      </c>
      <c r="N4" s="33" t="s">
        <v>18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SUM(D6:D7)</f>
        <v>36714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6" si="1">SUM(D5:M5)</f>
        <v>36714</v>
      </c>
      <c r="O5" s="31">
        <f t="shared" ref="O5:O16" si="2">(N5/O$18)</f>
        <v>6119</v>
      </c>
      <c r="P5" s="6"/>
    </row>
    <row r="6" spans="1:133">
      <c r="A6" s="12"/>
      <c r="B6" s="23">
        <v>311</v>
      </c>
      <c r="C6" s="19" t="s">
        <v>2</v>
      </c>
      <c r="D6" s="43">
        <v>35515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35515</v>
      </c>
      <c r="O6" s="44">
        <f t="shared" si="2"/>
        <v>5919.166666666667</v>
      </c>
      <c r="P6" s="9"/>
    </row>
    <row r="7" spans="1:133">
      <c r="A7" s="12"/>
      <c r="B7" s="23">
        <v>315</v>
      </c>
      <c r="C7" s="19" t="s">
        <v>43</v>
      </c>
      <c r="D7" s="43">
        <v>1199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1199</v>
      </c>
      <c r="O7" s="44">
        <f t="shared" si="2"/>
        <v>199.83333333333334</v>
      </c>
      <c r="P7" s="9"/>
    </row>
    <row r="8" spans="1:133" ht="15.75">
      <c r="A8" s="27" t="s">
        <v>11</v>
      </c>
      <c r="B8" s="28"/>
      <c r="C8" s="29"/>
      <c r="D8" s="30">
        <f t="shared" ref="D8:M8" si="3">SUM(D9:D10)</f>
        <v>24867</v>
      </c>
      <c r="E8" s="30">
        <f t="shared" si="3"/>
        <v>0</v>
      </c>
      <c r="F8" s="30">
        <f t="shared" si="3"/>
        <v>0</v>
      </c>
      <c r="G8" s="30">
        <f t="shared" si="3"/>
        <v>0</v>
      </c>
      <c r="H8" s="30">
        <f t="shared" si="3"/>
        <v>0</v>
      </c>
      <c r="I8" s="30">
        <f t="shared" si="3"/>
        <v>0</v>
      </c>
      <c r="J8" s="30">
        <f t="shared" si="3"/>
        <v>0</v>
      </c>
      <c r="K8" s="30">
        <f t="shared" si="3"/>
        <v>0</v>
      </c>
      <c r="L8" s="30">
        <f t="shared" si="3"/>
        <v>0</v>
      </c>
      <c r="M8" s="30">
        <f t="shared" si="3"/>
        <v>0</v>
      </c>
      <c r="N8" s="41">
        <f t="shared" si="1"/>
        <v>24867</v>
      </c>
      <c r="O8" s="42">
        <f t="shared" si="2"/>
        <v>4144.5</v>
      </c>
      <c r="P8" s="10"/>
    </row>
    <row r="9" spans="1:133">
      <c r="A9" s="12"/>
      <c r="B9" s="23">
        <v>323.10000000000002</v>
      </c>
      <c r="C9" s="19" t="s">
        <v>12</v>
      </c>
      <c r="D9" s="43">
        <v>20126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20126</v>
      </c>
      <c r="O9" s="44">
        <f t="shared" si="2"/>
        <v>3354.3333333333335</v>
      </c>
      <c r="P9" s="9"/>
    </row>
    <row r="10" spans="1:133">
      <c r="A10" s="12"/>
      <c r="B10" s="23">
        <v>329</v>
      </c>
      <c r="C10" s="19" t="s">
        <v>13</v>
      </c>
      <c r="D10" s="43">
        <v>4741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4741</v>
      </c>
      <c r="O10" s="44">
        <f t="shared" si="2"/>
        <v>790.16666666666663</v>
      </c>
      <c r="P10" s="9"/>
    </row>
    <row r="11" spans="1:133" ht="15.75">
      <c r="A11" s="27" t="s">
        <v>3</v>
      </c>
      <c r="B11" s="28"/>
      <c r="C11" s="29"/>
      <c r="D11" s="30">
        <f t="shared" ref="D11:M11" si="4">SUM(D12:D15)</f>
        <v>93454</v>
      </c>
      <c r="E11" s="30">
        <f t="shared" si="4"/>
        <v>0</v>
      </c>
      <c r="F11" s="30">
        <f t="shared" si="4"/>
        <v>0</v>
      </c>
      <c r="G11" s="30">
        <f t="shared" si="4"/>
        <v>0</v>
      </c>
      <c r="H11" s="30">
        <f t="shared" si="4"/>
        <v>0</v>
      </c>
      <c r="I11" s="30">
        <f t="shared" si="4"/>
        <v>0</v>
      </c>
      <c r="J11" s="30">
        <f t="shared" si="4"/>
        <v>0</v>
      </c>
      <c r="K11" s="30">
        <f t="shared" si="4"/>
        <v>0</v>
      </c>
      <c r="L11" s="30">
        <f t="shared" si="4"/>
        <v>0</v>
      </c>
      <c r="M11" s="30">
        <f t="shared" si="4"/>
        <v>0</v>
      </c>
      <c r="N11" s="30">
        <f t="shared" si="1"/>
        <v>93454</v>
      </c>
      <c r="O11" s="42">
        <f t="shared" si="2"/>
        <v>15575.666666666666</v>
      </c>
      <c r="P11" s="10"/>
    </row>
    <row r="12" spans="1:133">
      <c r="A12" s="12"/>
      <c r="B12" s="23">
        <v>361.1</v>
      </c>
      <c r="C12" s="19" t="s">
        <v>22</v>
      </c>
      <c r="D12" s="43">
        <v>318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318</v>
      </c>
      <c r="O12" s="44">
        <f t="shared" si="2"/>
        <v>53</v>
      </c>
      <c r="P12" s="9"/>
    </row>
    <row r="13" spans="1:133">
      <c r="A13" s="12"/>
      <c r="B13" s="23">
        <v>362</v>
      </c>
      <c r="C13" s="19" t="s">
        <v>54</v>
      </c>
      <c r="D13" s="43">
        <v>4800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4800</v>
      </c>
      <c r="O13" s="44">
        <f t="shared" si="2"/>
        <v>800</v>
      </c>
      <c r="P13" s="9"/>
    </row>
    <row r="14" spans="1:133">
      <c r="A14" s="12"/>
      <c r="B14" s="23">
        <v>366</v>
      </c>
      <c r="C14" s="19" t="s">
        <v>57</v>
      </c>
      <c r="D14" s="43">
        <v>84250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84250</v>
      </c>
      <c r="O14" s="44">
        <f t="shared" si="2"/>
        <v>14041.666666666666</v>
      </c>
      <c r="P14" s="9"/>
    </row>
    <row r="15" spans="1:133" ht="15.75" thickBot="1">
      <c r="A15" s="12"/>
      <c r="B15" s="23">
        <v>369.9</v>
      </c>
      <c r="C15" s="19" t="s">
        <v>45</v>
      </c>
      <c r="D15" s="43">
        <v>4086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4086</v>
      </c>
      <c r="O15" s="44">
        <f t="shared" si="2"/>
        <v>681</v>
      </c>
      <c r="P15" s="9"/>
    </row>
    <row r="16" spans="1:133" ht="16.5" thickBot="1">
      <c r="A16" s="13" t="s">
        <v>20</v>
      </c>
      <c r="B16" s="21"/>
      <c r="C16" s="20"/>
      <c r="D16" s="14">
        <f>SUM(D5,D8,D11)</f>
        <v>155035</v>
      </c>
      <c r="E16" s="14">
        <f t="shared" ref="E16:M16" si="5">SUM(E5,E8,E11)</f>
        <v>0</v>
      </c>
      <c r="F16" s="14">
        <f t="shared" si="5"/>
        <v>0</v>
      </c>
      <c r="G16" s="14">
        <f t="shared" si="5"/>
        <v>0</v>
      </c>
      <c r="H16" s="14">
        <f t="shared" si="5"/>
        <v>0</v>
      </c>
      <c r="I16" s="14">
        <f t="shared" si="5"/>
        <v>0</v>
      </c>
      <c r="J16" s="14">
        <f t="shared" si="5"/>
        <v>0</v>
      </c>
      <c r="K16" s="14">
        <f t="shared" si="5"/>
        <v>0</v>
      </c>
      <c r="L16" s="14">
        <f t="shared" si="5"/>
        <v>0</v>
      </c>
      <c r="M16" s="14">
        <f t="shared" si="5"/>
        <v>0</v>
      </c>
      <c r="N16" s="14">
        <f t="shared" si="1"/>
        <v>155035</v>
      </c>
      <c r="O16" s="36">
        <f t="shared" si="2"/>
        <v>25839.166666666668</v>
      </c>
      <c r="P16" s="6"/>
      <c r="Q16" s="2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</row>
    <row r="17" spans="1:15">
      <c r="A17" s="15"/>
      <c r="B17" s="17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8"/>
    </row>
    <row r="18" spans="1:15">
      <c r="A18" s="37"/>
      <c r="B18" s="38"/>
      <c r="C18" s="38"/>
      <c r="D18" s="39"/>
      <c r="E18" s="39"/>
      <c r="F18" s="39"/>
      <c r="G18" s="39"/>
      <c r="H18" s="39"/>
      <c r="I18" s="39"/>
      <c r="J18" s="39"/>
      <c r="K18" s="39"/>
      <c r="L18" s="112" t="s">
        <v>58</v>
      </c>
      <c r="M18" s="112"/>
      <c r="N18" s="112"/>
      <c r="O18" s="40">
        <v>6</v>
      </c>
    </row>
    <row r="19" spans="1:15">
      <c r="A19" s="113"/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1"/>
    </row>
    <row r="20" spans="1:15" ht="15.75" customHeight="1" thickBot="1">
      <c r="A20" s="114" t="s">
        <v>35</v>
      </c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4"/>
    </row>
  </sheetData>
  <mergeCells count="10">
    <mergeCell ref="L18:N18"/>
    <mergeCell ref="A19:O19"/>
    <mergeCell ref="A20:O2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30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53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23</v>
      </c>
      <c r="B3" s="102"/>
      <c r="C3" s="103"/>
      <c r="D3" s="122" t="s">
        <v>16</v>
      </c>
      <c r="E3" s="123"/>
      <c r="F3" s="123"/>
      <c r="G3" s="123"/>
      <c r="H3" s="124"/>
      <c r="I3" s="122" t="s">
        <v>17</v>
      </c>
      <c r="J3" s="124"/>
      <c r="K3" s="122" t="s">
        <v>19</v>
      </c>
      <c r="L3" s="124"/>
      <c r="M3" s="34"/>
      <c r="N3" s="35"/>
      <c r="O3" s="125" t="s">
        <v>28</v>
      </c>
      <c r="P3" s="11"/>
      <c r="Q3"/>
    </row>
    <row r="4" spans="1:133" ht="32.25" customHeight="1" thickBot="1">
      <c r="A4" s="104"/>
      <c r="B4" s="105"/>
      <c r="C4" s="106"/>
      <c r="D4" s="32" t="s">
        <v>4</v>
      </c>
      <c r="E4" s="32" t="s">
        <v>24</v>
      </c>
      <c r="F4" s="32" t="s">
        <v>25</v>
      </c>
      <c r="G4" s="32" t="s">
        <v>26</v>
      </c>
      <c r="H4" s="32" t="s">
        <v>5</v>
      </c>
      <c r="I4" s="32" t="s">
        <v>6</v>
      </c>
      <c r="J4" s="33" t="s">
        <v>27</v>
      </c>
      <c r="K4" s="33" t="s">
        <v>7</v>
      </c>
      <c r="L4" s="33" t="s">
        <v>8</v>
      </c>
      <c r="M4" s="33" t="s">
        <v>9</v>
      </c>
      <c r="N4" s="33" t="s">
        <v>18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SUM(D6:D7)</f>
        <v>35607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6" si="1">SUM(D5:M5)</f>
        <v>35607</v>
      </c>
      <c r="O5" s="31">
        <f t="shared" ref="O5:O16" si="2">(N5/O$18)</f>
        <v>5934.5</v>
      </c>
      <c r="P5" s="6"/>
    </row>
    <row r="6" spans="1:133">
      <c r="A6" s="12"/>
      <c r="B6" s="23">
        <v>311</v>
      </c>
      <c r="C6" s="19" t="s">
        <v>2</v>
      </c>
      <c r="D6" s="43">
        <v>34333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34333</v>
      </c>
      <c r="O6" s="44">
        <f t="shared" si="2"/>
        <v>5722.166666666667</v>
      </c>
      <c r="P6" s="9"/>
    </row>
    <row r="7" spans="1:133">
      <c r="A7" s="12"/>
      <c r="B7" s="23">
        <v>315</v>
      </c>
      <c r="C7" s="19" t="s">
        <v>43</v>
      </c>
      <c r="D7" s="43">
        <v>1274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1274</v>
      </c>
      <c r="O7" s="44">
        <f t="shared" si="2"/>
        <v>212.33333333333334</v>
      </c>
      <c r="P7" s="9"/>
    </row>
    <row r="8" spans="1:133" ht="15.75">
      <c r="A8" s="27" t="s">
        <v>11</v>
      </c>
      <c r="B8" s="28"/>
      <c r="C8" s="29"/>
      <c r="D8" s="30">
        <f t="shared" ref="D8:M8" si="3">SUM(D9:D11)</f>
        <v>20750</v>
      </c>
      <c r="E8" s="30">
        <f t="shared" si="3"/>
        <v>0</v>
      </c>
      <c r="F8" s="30">
        <f t="shared" si="3"/>
        <v>0</v>
      </c>
      <c r="G8" s="30">
        <f t="shared" si="3"/>
        <v>0</v>
      </c>
      <c r="H8" s="30">
        <f t="shared" si="3"/>
        <v>0</v>
      </c>
      <c r="I8" s="30">
        <f t="shared" si="3"/>
        <v>0</v>
      </c>
      <c r="J8" s="30">
        <f t="shared" si="3"/>
        <v>0</v>
      </c>
      <c r="K8" s="30">
        <f t="shared" si="3"/>
        <v>0</v>
      </c>
      <c r="L8" s="30">
        <f t="shared" si="3"/>
        <v>0</v>
      </c>
      <c r="M8" s="30">
        <f t="shared" si="3"/>
        <v>0</v>
      </c>
      <c r="N8" s="41">
        <f t="shared" si="1"/>
        <v>20750</v>
      </c>
      <c r="O8" s="42">
        <f t="shared" si="2"/>
        <v>3458.3333333333335</v>
      </c>
      <c r="P8" s="10"/>
    </row>
    <row r="9" spans="1:133">
      <c r="A9" s="12"/>
      <c r="B9" s="23">
        <v>322</v>
      </c>
      <c r="C9" s="19" t="s">
        <v>0</v>
      </c>
      <c r="D9" s="43">
        <v>200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200</v>
      </c>
      <c r="O9" s="44">
        <f t="shared" si="2"/>
        <v>33.333333333333336</v>
      </c>
      <c r="P9" s="9"/>
    </row>
    <row r="10" spans="1:133">
      <c r="A10" s="12"/>
      <c r="B10" s="23">
        <v>323.10000000000002</v>
      </c>
      <c r="C10" s="19" t="s">
        <v>12</v>
      </c>
      <c r="D10" s="43">
        <v>19424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19424</v>
      </c>
      <c r="O10" s="44">
        <f t="shared" si="2"/>
        <v>3237.3333333333335</v>
      </c>
      <c r="P10" s="9"/>
    </row>
    <row r="11" spans="1:133">
      <c r="A11" s="12"/>
      <c r="B11" s="23">
        <v>329</v>
      </c>
      <c r="C11" s="19" t="s">
        <v>13</v>
      </c>
      <c r="D11" s="43">
        <v>1126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1126</v>
      </c>
      <c r="O11" s="44">
        <f t="shared" si="2"/>
        <v>187.66666666666666</v>
      </c>
      <c r="P11" s="9"/>
    </row>
    <row r="12" spans="1:133" ht="15.75">
      <c r="A12" s="27" t="s">
        <v>3</v>
      </c>
      <c r="B12" s="28"/>
      <c r="C12" s="29"/>
      <c r="D12" s="30">
        <f t="shared" ref="D12:M12" si="4">SUM(D13:D15)</f>
        <v>5098</v>
      </c>
      <c r="E12" s="30">
        <f t="shared" si="4"/>
        <v>0</v>
      </c>
      <c r="F12" s="30">
        <f t="shared" si="4"/>
        <v>0</v>
      </c>
      <c r="G12" s="30">
        <f t="shared" si="4"/>
        <v>0</v>
      </c>
      <c r="H12" s="30">
        <f t="shared" si="4"/>
        <v>0</v>
      </c>
      <c r="I12" s="30">
        <f t="shared" si="4"/>
        <v>0</v>
      </c>
      <c r="J12" s="30">
        <f t="shared" si="4"/>
        <v>0</v>
      </c>
      <c r="K12" s="30">
        <f t="shared" si="4"/>
        <v>0</v>
      </c>
      <c r="L12" s="30">
        <f t="shared" si="4"/>
        <v>0</v>
      </c>
      <c r="M12" s="30">
        <f t="shared" si="4"/>
        <v>0</v>
      </c>
      <c r="N12" s="30">
        <f t="shared" si="1"/>
        <v>5098</v>
      </c>
      <c r="O12" s="42">
        <f t="shared" si="2"/>
        <v>849.66666666666663</v>
      </c>
      <c r="P12" s="10"/>
    </row>
    <row r="13" spans="1:133">
      <c r="A13" s="12"/>
      <c r="B13" s="23">
        <v>361.1</v>
      </c>
      <c r="C13" s="19" t="s">
        <v>22</v>
      </c>
      <c r="D13" s="43">
        <v>47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47</v>
      </c>
      <c r="O13" s="44">
        <f t="shared" si="2"/>
        <v>7.833333333333333</v>
      </c>
      <c r="P13" s="9"/>
    </row>
    <row r="14" spans="1:133">
      <c r="A14" s="12"/>
      <c r="B14" s="23">
        <v>362</v>
      </c>
      <c r="C14" s="19" t="s">
        <v>54</v>
      </c>
      <c r="D14" s="43">
        <v>4800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4800</v>
      </c>
      <c r="O14" s="44">
        <f t="shared" si="2"/>
        <v>800</v>
      </c>
      <c r="P14" s="9"/>
    </row>
    <row r="15" spans="1:133" ht="15.75" thickBot="1">
      <c r="A15" s="12"/>
      <c r="B15" s="23">
        <v>369.9</v>
      </c>
      <c r="C15" s="19" t="s">
        <v>45</v>
      </c>
      <c r="D15" s="43">
        <v>251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251</v>
      </c>
      <c r="O15" s="44">
        <f t="shared" si="2"/>
        <v>41.833333333333336</v>
      </c>
      <c r="P15" s="9"/>
    </row>
    <row r="16" spans="1:133" ht="16.5" thickBot="1">
      <c r="A16" s="13" t="s">
        <v>20</v>
      </c>
      <c r="B16" s="21"/>
      <c r="C16" s="20"/>
      <c r="D16" s="14">
        <f>SUM(D5,D8,D12)</f>
        <v>61455</v>
      </c>
      <c r="E16" s="14">
        <f t="shared" ref="E16:M16" si="5">SUM(E5,E8,E12)</f>
        <v>0</v>
      </c>
      <c r="F16" s="14">
        <f t="shared" si="5"/>
        <v>0</v>
      </c>
      <c r="G16" s="14">
        <f t="shared" si="5"/>
        <v>0</v>
      </c>
      <c r="H16" s="14">
        <f t="shared" si="5"/>
        <v>0</v>
      </c>
      <c r="I16" s="14">
        <f t="shared" si="5"/>
        <v>0</v>
      </c>
      <c r="J16" s="14">
        <f t="shared" si="5"/>
        <v>0</v>
      </c>
      <c r="K16" s="14">
        <f t="shared" si="5"/>
        <v>0</v>
      </c>
      <c r="L16" s="14">
        <f t="shared" si="5"/>
        <v>0</v>
      </c>
      <c r="M16" s="14">
        <f t="shared" si="5"/>
        <v>0</v>
      </c>
      <c r="N16" s="14">
        <f t="shared" si="1"/>
        <v>61455</v>
      </c>
      <c r="O16" s="36">
        <f t="shared" si="2"/>
        <v>10242.5</v>
      </c>
      <c r="P16" s="6"/>
      <c r="Q16" s="2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</row>
    <row r="17" spans="1:15">
      <c r="A17" s="15"/>
      <c r="B17" s="17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8"/>
    </row>
    <row r="18" spans="1:15">
      <c r="A18" s="37"/>
      <c r="B18" s="38"/>
      <c r="C18" s="38"/>
      <c r="D18" s="39"/>
      <c r="E18" s="39"/>
      <c r="F18" s="39"/>
      <c r="G18" s="39"/>
      <c r="H18" s="39"/>
      <c r="I18" s="39"/>
      <c r="J18" s="39"/>
      <c r="K18" s="39"/>
      <c r="L18" s="112" t="s">
        <v>55</v>
      </c>
      <c r="M18" s="112"/>
      <c r="N18" s="112"/>
      <c r="O18" s="40">
        <v>6</v>
      </c>
    </row>
    <row r="19" spans="1:15">
      <c r="A19" s="113"/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1"/>
    </row>
    <row r="20" spans="1:15" ht="15.75" customHeight="1" thickBot="1">
      <c r="A20" s="114" t="s">
        <v>35</v>
      </c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4"/>
    </row>
  </sheetData>
  <mergeCells count="10">
    <mergeCell ref="L18:N18"/>
    <mergeCell ref="A19:O19"/>
    <mergeCell ref="A20:O2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2025-04-21T17:00:45Z</cp:lastPrinted>
  <dcterms:created xsi:type="dcterms:W3CDTF">2000-08-31T21:26:31Z</dcterms:created>
  <dcterms:modified xsi:type="dcterms:W3CDTF">2025-04-21T17:00:50Z</dcterms:modified>
</cp:coreProperties>
</file>