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27" documentId="11_8F524AFC7BE73AC0E949AEE4D318A0F8E92C06F3" xr6:coauthVersionLast="47" xr6:coauthVersionMax="47" xr10:uidLastSave="{093E3242-7D1E-4C32-9747-CE7395D24766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1" r:id="rId17"/>
  </sheets>
  <definedNames>
    <definedName name="_xlnm.Print_Area" localSheetId="16">'2007'!$A$1:$O$12</definedName>
    <definedName name="_xlnm.Print_Area" localSheetId="15">'2008'!$A$1:$O$12</definedName>
    <definedName name="_xlnm.Print_Area" localSheetId="14">'2009'!$A$1:$O$12</definedName>
    <definedName name="_xlnm.Print_Area" localSheetId="13">'2010'!$A$1:$O$12</definedName>
    <definedName name="_xlnm.Print_Area" localSheetId="12">'2011'!$A$1:$O$12</definedName>
    <definedName name="_xlnm.Print_Area" localSheetId="11">'2012'!$A$1:$O$16</definedName>
    <definedName name="_xlnm.Print_Area" localSheetId="10">'2013'!$A$1:$O$16</definedName>
    <definedName name="_xlnm.Print_Area" localSheetId="9">'2014'!$A$1:$O$16</definedName>
    <definedName name="_xlnm.Print_Area" localSheetId="8">'2015'!$A$1:$O$18</definedName>
    <definedName name="_xlnm.Print_Area" localSheetId="7">'2016'!$A$1:$O$17</definedName>
    <definedName name="_xlnm.Print_Area" localSheetId="6">'2017'!$A$1:$O$19</definedName>
    <definedName name="_xlnm.Print_Area" localSheetId="5">'2018'!$A$1:$O$20</definedName>
    <definedName name="_xlnm.Print_Area" localSheetId="4">'2019'!$A$1:$O$18</definedName>
    <definedName name="_xlnm.Print_Area" localSheetId="3">'2020'!$A$1:$O$18</definedName>
    <definedName name="_xlnm.Print_Area" localSheetId="2">'2021'!$A$1:$P$20</definedName>
    <definedName name="_xlnm.Print_Area" localSheetId="1">'2022'!$A$1:$P$22</definedName>
    <definedName name="_xlnm.Print_Area" localSheetId="0">'2023'!$A$1:$P$20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 iterateCount="1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49" l="1"/>
  <c r="F16" i="49"/>
  <c r="G16" i="49"/>
  <c r="H16" i="49"/>
  <c r="I16" i="49"/>
  <c r="J16" i="49"/>
  <c r="K16" i="49"/>
  <c r="L16" i="49"/>
  <c r="M16" i="49"/>
  <c r="N16" i="49"/>
  <c r="D16" i="49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N12" i="49"/>
  <c r="M12" i="49"/>
  <c r="L12" i="49"/>
  <c r="K12" i="49"/>
  <c r="J12" i="49"/>
  <c r="I12" i="49"/>
  <c r="H12" i="49"/>
  <c r="G12" i="49"/>
  <c r="F12" i="49"/>
  <c r="E12" i="49"/>
  <c r="D12" i="49"/>
  <c r="O11" i="49"/>
  <c r="P11" i="49" s="1"/>
  <c r="N10" i="49"/>
  <c r="M10" i="49"/>
  <c r="L10" i="49"/>
  <c r="K10" i="49"/>
  <c r="J10" i="49"/>
  <c r="I10" i="49"/>
  <c r="H10" i="49"/>
  <c r="G10" i="49"/>
  <c r="F10" i="49"/>
  <c r="E10" i="49"/>
  <c r="D10" i="49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14" i="49" l="1"/>
  <c r="P14" i="49" s="1"/>
  <c r="O12" i="49"/>
  <c r="P12" i="49" s="1"/>
  <c r="O10" i="49"/>
  <c r="P10" i="49" s="1"/>
  <c r="O5" i="49"/>
  <c r="P5" i="49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N12" i="48"/>
  <c r="M12" i="48"/>
  <c r="L12" i="48"/>
  <c r="K12" i="48"/>
  <c r="J12" i="48"/>
  <c r="I12" i="48"/>
  <c r="H12" i="48"/>
  <c r="G12" i="48"/>
  <c r="F12" i="48"/>
  <c r="E12" i="48"/>
  <c r="D12" i="48"/>
  <c r="O11" i="48"/>
  <c r="P11" i="48" s="1"/>
  <c r="N10" i="48"/>
  <c r="M10" i="48"/>
  <c r="L10" i="48"/>
  <c r="K10" i="48"/>
  <c r="J10" i="48"/>
  <c r="I10" i="48"/>
  <c r="H10" i="48"/>
  <c r="G10" i="48"/>
  <c r="F10" i="48"/>
  <c r="E10" i="48"/>
  <c r="D10" i="48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H18" i="48" s="1"/>
  <c r="G5" i="48"/>
  <c r="F5" i="48"/>
  <c r="E5" i="48"/>
  <c r="E18" i="48" s="1"/>
  <c r="D5" i="48"/>
  <c r="D18" i="48" s="1"/>
  <c r="O16" i="49" l="1"/>
  <c r="P16" i="49" s="1"/>
  <c r="M18" i="48"/>
  <c r="F18" i="48"/>
  <c r="G18" i="48"/>
  <c r="I18" i="48"/>
  <c r="J18" i="48"/>
  <c r="K18" i="48"/>
  <c r="L18" i="48"/>
  <c r="N18" i="48"/>
  <c r="O12" i="48"/>
  <c r="P12" i="48" s="1"/>
  <c r="O16" i="48"/>
  <c r="P16" i="48" s="1"/>
  <c r="O14" i="48"/>
  <c r="P14" i="48" s="1"/>
  <c r="O10" i="48"/>
  <c r="P10" i="48" s="1"/>
  <c r="O5" i="48"/>
  <c r="P5" i="48" s="1"/>
  <c r="I16" i="47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3" i="47"/>
  <c r="P13" i="47" s="1"/>
  <c r="N12" i="47"/>
  <c r="M12" i="47"/>
  <c r="L12" i="47"/>
  <c r="K12" i="47"/>
  <c r="J12" i="47"/>
  <c r="I12" i="47"/>
  <c r="H12" i="47"/>
  <c r="G12" i="47"/>
  <c r="G16" i="47" s="1"/>
  <c r="F12" i="47"/>
  <c r="F16" i="47" s="1"/>
  <c r="E12" i="47"/>
  <c r="D12" i="47"/>
  <c r="O11" i="47"/>
  <c r="P11" i="47" s="1"/>
  <c r="N10" i="47"/>
  <c r="M10" i="47"/>
  <c r="L10" i="47"/>
  <c r="K10" i="47"/>
  <c r="J10" i="47"/>
  <c r="I10" i="47"/>
  <c r="H10" i="47"/>
  <c r="G10" i="47"/>
  <c r="F10" i="47"/>
  <c r="E10" i="47"/>
  <c r="D10" i="47"/>
  <c r="O9" i="47"/>
  <c r="P9" i="47"/>
  <c r="O8" i="47"/>
  <c r="P8" i="47" s="1"/>
  <c r="O7" i="47"/>
  <c r="P7" i="47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N13" i="46"/>
  <c r="O13" i="46" s="1"/>
  <c r="M12" i="46"/>
  <c r="L12" i="46"/>
  <c r="K12" i="46"/>
  <c r="K14" i="46" s="1"/>
  <c r="J12" i="46"/>
  <c r="J14" i="46" s="1"/>
  <c r="I12" i="46"/>
  <c r="H12" i="46"/>
  <c r="G12" i="46"/>
  <c r="F12" i="46"/>
  <c r="E12" i="46"/>
  <c r="D12" i="46"/>
  <c r="N11" i="46"/>
  <c r="O11" i="46" s="1"/>
  <c r="M10" i="46"/>
  <c r="L10" i="46"/>
  <c r="K10" i="46"/>
  <c r="J10" i="46"/>
  <c r="I10" i="46"/>
  <c r="H10" i="46"/>
  <c r="G10" i="46"/>
  <c r="F10" i="46"/>
  <c r="E10" i="46"/>
  <c r="D10" i="46"/>
  <c r="D14" i="46" s="1"/>
  <c r="N9" i="46"/>
  <c r="O9" i="46" s="1"/>
  <c r="N8" i="46"/>
  <c r="O8" i="46" s="1"/>
  <c r="N7" i="46"/>
  <c r="O7" i="46" s="1"/>
  <c r="N6" i="46"/>
  <c r="O6" i="46"/>
  <c r="M5" i="46"/>
  <c r="L5" i="46"/>
  <c r="K5" i="46"/>
  <c r="J5" i="46"/>
  <c r="I5" i="46"/>
  <c r="H5" i="46"/>
  <c r="G5" i="46"/>
  <c r="F5" i="46"/>
  <c r="E5" i="46"/>
  <c r="D5" i="46"/>
  <c r="N13" i="45"/>
  <c r="O13" i="45" s="1"/>
  <c r="M12" i="45"/>
  <c r="L12" i="45"/>
  <c r="K12" i="45"/>
  <c r="J12" i="45"/>
  <c r="I12" i="45"/>
  <c r="H12" i="45"/>
  <c r="H14" i="45" s="1"/>
  <c r="G12" i="45"/>
  <c r="G14" i="45" s="1"/>
  <c r="F12" i="45"/>
  <c r="E12" i="45"/>
  <c r="D12" i="45"/>
  <c r="N11" i="45"/>
  <c r="O11" i="45" s="1"/>
  <c r="M10" i="45"/>
  <c r="L10" i="45"/>
  <c r="K10" i="45"/>
  <c r="J10" i="45"/>
  <c r="I10" i="45"/>
  <c r="H10" i="45"/>
  <c r="G10" i="45"/>
  <c r="F10" i="45"/>
  <c r="E10" i="45"/>
  <c r="D10" i="45"/>
  <c r="N9" i="45"/>
  <c r="O9" i="45" s="1"/>
  <c r="N8" i="45"/>
  <c r="O8" i="45"/>
  <c r="N7" i="45"/>
  <c r="O7" i="45"/>
  <c r="N6" i="45"/>
  <c r="O6" i="45" s="1"/>
  <c r="M5" i="45"/>
  <c r="L5" i="45"/>
  <c r="K5" i="45"/>
  <c r="J5" i="45"/>
  <c r="I5" i="45"/>
  <c r="H5" i="45"/>
  <c r="G5" i="45"/>
  <c r="F5" i="45"/>
  <c r="E5" i="45"/>
  <c r="D5" i="45"/>
  <c r="N15" i="44"/>
  <c r="O15" i="44"/>
  <c r="M14" i="44"/>
  <c r="L14" i="44"/>
  <c r="K14" i="44"/>
  <c r="J14" i="44"/>
  <c r="I14" i="44"/>
  <c r="H14" i="44"/>
  <c r="G14" i="44"/>
  <c r="F14" i="44"/>
  <c r="E14" i="44"/>
  <c r="D14" i="44"/>
  <c r="N13" i="44"/>
  <c r="O13" i="44"/>
  <c r="M12" i="44"/>
  <c r="L12" i="44"/>
  <c r="K12" i="44"/>
  <c r="J12" i="44"/>
  <c r="I12" i="44"/>
  <c r="H12" i="44"/>
  <c r="G12" i="44"/>
  <c r="F12" i="44"/>
  <c r="E12" i="44"/>
  <c r="D12" i="44"/>
  <c r="N12" i="44" s="1"/>
  <c r="O12" i="44" s="1"/>
  <c r="N11" i="44"/>
  <c r="O11" i="44"/>
  <c r="M10" i="44"/>
  <c r="L10" i="44"/>
  <c r="K10" i="44"/>
  <c r="J10" i="44"/>
  <c r="I10" i="44"/>
  <c r="H10" i="44"/>
  <c r="G10" i="44"/>
  <c r="F10" i="44"/>
  <c r="E10" i="44"/>
  <c r="D10" i="44"/>
  <c r="N9" i="44"/>
  <c r="O9" i="44" s="1"/>
  <c r="N8" i="44"/>
  <c r="O8" i="44" s="1"/>
  <c r="N7" i="44"/>
  <c r="O7" i="44" s="1"/>
  <c r="N6" i="44"/>
  <c r="O6" i="44" s="1"/>
  <c r="M5" i="44"/>
  <c r="M16" i="44" s="1"/>
  <c r="L5" i="44"/>
  <c r="K5" i="44"/>
  <c r="J5" i="44"/>
  <c r="I5" i="44"/>
  <c r="H5" i="44"/>
  <c r="G5" i="44"/>
  <c r="G16" i="44" s="1"/>
  <c r="F5" i="44"/>
  <c r="E5" i="44"/>
  <c r="D5" i="44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2" i="43"/>
  <c r="O12" i="43" s="1"/>
  <c r="M11" i="43"/>
  <c r="L11" i="43"/>
  <c r="K11" i="43"/>
  <c r="J11" i="43"/>
  <c r="I11" i="43"/>
  <c r="H11" i="43"/>
  <c r="G11" i="43"/>
  <c r="F11" i="43"/>
  <c r="E11" i="43"/>
  <c r="D11" i="43"/>
  <c r="N10" i="43"/>
  <c r="O10" i="43" s="1"/>
  <c r="N9" i="43"/>
  <c r="O9" i="43" s="1"/>
  <c r="N8" i="43"/>
  <c r="O8" i="43" s="1"/>
  <c r="N7" i="43"/>
  <c r="O7" i="43"/>
  <c r="N6" i="43"/>
  <c r="O6" i="43"/>
  <c r="M5" i="43"/>
  <c r="L5" i="43"/>
  <c r="L15" i="43" s="1"/>
  <c r="K5" i="43"/>
  <c r="K15" i="43" s="1"/>
  <c r="J5" i="43"/>
  <c r="J15" i="43" s="1"/>
  <c r="I5" i="43"/>
  <c r="H5" i="43"/>
  <c r="G5" i="43"/>
  <c r="F5" i="43"/>
  <c r="E5" i="43"/>
  <c r="D5" i="43"/>
  <c r="N12" i="42"/>
  <c r="O12" i="42"/>
  <c r="M11" i="42"/>
  <c r="L11" i="42"/>
  <c r="K11" i="42"/>
  <c r="J11" i="42"/>
  <c r="I11" i="42"/>
  <c r="H11" i="42"/>
  <c r="G11" i="42"/>
  <c r="F11" i="42"/>
  <c r="E11" i="42"/>
  <c r="D11" i="42"/>
  <c r="N10" i="42"/>
  <c r="O10" i="42" s="1"/>
  <c r="M9" i="42"/>
  <c r="L9" i="42"/>
  <c r="K9" i="42"/>
  <c r="J9" i="42"/>
  <c r="I9" i="42"/>
  <c r="H9" i="42"/>
  <c r="H13" i="42" s="1"/>
  <c r="G9" i="42"/>
  <c r="F9" i="42"/>
  <c r="F13" i="42" s="1"/>
  <c r="E9" i="42"/>
  <c r="D9" i="42"/>
  <c r="N8" i="42"/>
  <c r="O8" i="42"/>
  <c r="N7" i="42"/>
  <c r="O7" i="42"/>
  <c r="N6" i="42"/>
  <c r="O6" i="42"/>
  <c r="M5" i="42"/>
  <c r="M13" i="42" s="1"/>
  <c r="L5" i="42"/>
  <c r="L13" i="42" s="1"/>
  <c r="K5" i="42"/>
  <c r="K13" i="42" s="1"/>
  <c r="J5" i="42"/>
  <c r="I5" i="42"/>
  <c r="H5" i="42"/>
  <c r="G5" i="42"/>
  <c r="F5" i="42"/>
  <c r="E5" i="42"/>
  <c r="D5" i="42"/>
  <c r="D8" i="41"/>
  <c r="N7" i="41"/>
  <c r="O7" i="41"/>
  <c r="N6" i="41"/>
  <c r="O6" i="41" s="1"/>
  <c r="M5" i="41"/>
  <c r="M8" i="41" s="1"/>
  <c r="L5" i="41"/>
  <c r="L8" i="41" s="1"/>
  <c r="K5" i="41"/>
  <c r="K8" i="41" s="1"/>
  <c r="J5" i="41"/>
  <c r="J8" i="41" s="1"/>
  <c r="I5" i="41"/>
  <c r="I8" i="41" s="1"/>
  <c r="H5" i="41"/>
  <c r="H8" i="41" s="1"/>
  <c r="G5" i="41"/>
  <c r="G8" i="41" s="1"/>
  <c r="F5" i="41"/>
  <c r="F8" i="41" s="1"/>
  <c r="E5" i="41"/>
  <c r="E8" i="41" s="1"/>
  <c r="D5" i="41"/>
  <c r="N13" i="40"/>
  <c r="O13" i="40" s="1"/>
  <c r="N12" i="40"/>
  <c r="O12" i="40" s="1"/>
  <c r="M11" i="40"/>
  <c r="L11" i="40"/>
  <c r="K11" i="40"/>
  <c r="J11" i="40"/>
  <c r="I11" i="40"/>
  <c r="H11" i="40"/>
  <c r="G11" i="40"/>
  <c r="F11" i="40"/>
  <c r="E11" i="40"/>
  <c r="D11" i="40"/>
  <c r="N10" i="40"/>
  <c r="O10" i="40" s="1"/>
  <c r="M9" i="40"/>
  <c r="L9" i="40"/>
  <c r="K9" i="40"/>
  <c r="J9" i="40"/>
  <c r="I9" i="40"/>
  <c r="H9" i="40"/>
  <c r="G9" i="40"/>
  <c r="F9" i="40"/>
  <c r="E9" i="40"/>
  <c r="E14" i="40" s="1"/>
  <c r="D9" i="40"/>
  <c r="D14" i="40" s="1"/>
  <c r="N8" i="40"/>
  <c r="O8" i="40" s="1"/>
  <c r="N7" i="40"/>
  <c r="O7" i="40" s="1"/>
  <c r="N6" i="40"/>
  <c r="O6" i="40" s="1"/>
  <c r="M5" i="40"/>
  <c r="M14" i="40" s="1"/>
  <c r="L5" i="40"/>
  <c r="L14" i="40" s="1"/>
  <c r="K5" i="40"/>
  <c r="K14" i="40" s="1"/>
  <c r="J5" i="40"/>
  <c r="J14" i="40" s="1"/>
  <c r="I5" i="40"/>
  <c r="I14" i="40" s="1"/>
  <c r="H5" i="40"/>
  <c r="H14" i="40" s="1"/>
  <c r="G5" i="40"/>
  <c r="G14" i="40" s="1"/>
  <c r="F5" i="40"/>
  <c r="F14" i="40" s="1"/>
  <c r="E5" i="40"/>
  <c r="D5" i="40"/>
  <c r="N11" i="39"/>
  <c r="O11" i="39" s="1"/>
  <c r="M10" i="39"/>
  <c r="L10" i="39"/>
  <c r="K10" i="39"/>
  <c r="J10" i="39"/>
  <c r="I10" i="39"/>
  <c r="I12" i="39" s="1"/>
  <c r="H10" i="39"/>
  <c r="G10" i="39"/>
  <c r="F10" i="39"/>
  <c r="E10" i="39"/>
  <c r="E12" i="39" s="1"/>
  <c r="D10" i="39"/>
  <c r="N9" i="39"/>
  <c r="O9" i="39"/>
  <c r="N8" i="39"/>
  <c r="O8" i="39" s="1"/>
  <c r="N7" i="39"/>
  <c r="O7" i="39" s="1"/>
  <c r="N6" i="39"/>
  <c r="O6" i="39" s="1"/>
  <c r="M5" i="39"/>
  <c r="M12" i="39" s="1"/>
  <c r="L5" i="39"/>
  <c r="L12" i="39" s="1"/>
  <c r="K5" i="39"/>
  <c r="K12" i="39" s="1"/>
  <c r="J5" i="39"/>
  <c r="I5" i="39"/>
  <c r="H5" i="39"/>
  <c r="G5" i="39"/>
  <c r="F5" i="39"/>
  <c r="E5" i="39"/>
  <c r="D5" i="39"/>
  <c r="G8" i="38"/>
  <c r="N7" i="38"/>
  <c r="O7" i="38" s="1"/>
  <c r="N6" i="38"/>
  <c r="O6" i="38" s="1"/>
  <c r="M5" i="38"/>
  <c r="M8" i="38" s="1"/>
  <c r="L5" i="38"/>
  <c r="L8" i="38"/>
  <c r="K5" i="38"/>
  <c r="K8" i="38" s="1"/>
  <c r="J5" i="38"/>
  <c r="J8" i="38" s="1"/>
  <c r="I5" i="38"/>
  <c r="I8" i="38" s="1"/>
  <c r="H5" i="38"/>
  <c r="H8" i="38" s="1"/>
  <c r="G5" i="38"/>
  <c r="F5" i="38"/>
  <c r="F8" i="38" s="1"/>
  <c r="E5" i="38"/>
  <c r="E8" i="38" s="1"/>
  <c r="D5" i="38"/>
  <c r="D8" i="38" s="1"/>
  <c r="N11" i="37"/>
  <c r="O11" i="37" s="1"/>
  <c r="M10" i="37"/>
  <c r="M12" i="37" s="1"/>
  <c r="L10" i="37"/>
  <c r="L12" i="37" s="1"/>
  <c r="K10" i="37"/>
  <c r="J10" i="37"/>
  <c r="I10" i="37"/>
  <c r="H10" i="37"/>
  <c r="H12" i="37" s="1"/>
  <c r="G10" i="37"/>
  <c r="G12" i="37" s="1"/>
  <c r="F10" i="37"/>
  <c r="E10" i="37"/>
  <c r="E12" i="37" s="1"/>
  <c r="D10" i="37"/>
  <c r="N10" i="37" s="1"/>
  <c r="O10" i="37" s="1"/>
  <c r="N9" i="37"/>
  <c r="O9" i="37" s="1"/>
  <c r="N8" i="37"/>
  <c r="O8" i="37" s="1"/>
  <c r="N7" i="37"/>
  <c r="O7" i="37" s="1"/>
  <c r="N6" i="37"/>
  <c r="O6" i="37"/>
  <c r="M5" i="37"/>
  <c r="L5" i="37"/>
  <c r="K5" i="37"/>
  <c r="J5" i="37"/>
  <c r="I5" i="37"/>
  <c r="H5" i="37"/>
  <c r="G5" i="37"/>
  <c r="F5" i="37"/>
  <c r="E5" i="37"/>
  <c r="D5" i="37"/>
  <c r="N5" i="37" s="1"/>
  <c r="O5" i="37" s="1"/>
  <c r="N11" i="36"/>
  <c r="O11" i="36"/>
  <c r="M10" i="36"/>
  <c r="M12" i="36" s="1"/>
  <c r="L10" i="36"/>
  <c r="K10" i="36"/>
  <c r="J10" i="36"/>
  <c r="I10" i="36"/>
  <c r="I12" i="36" s="1"/>
  <c r="H10" i="36"/>
  <c r="G10" i="36"/>
  <c r="F10" i="36"/>
  <c r="E10" i="36"/>
  <c r="D10" i="36"/>
  <c r="N9" i="36"/>
  <c r="O9" i="36" s="1"/>
  <c r="N8" i="36"/>
  <c r="O8" i="36"/>
  <c r="N7" i="36"/>
  <c r="O7" i="36"/>
  <c r="N6" i="36"/>
  <c r="O6" i="36"/>
  <c r="M5" i="36"/>
  <c r="L5" i="36"/>
  <c r="L12" i="36" s="1"/>
  <c r="K5" i="36"/>
  <c r="K12" i="36" s="1"/>
  <c r="J5" i="36"/>
  <c r="I5" i="36"/>
  <c r="H5" i="36"/>
  <c r="H12" i="36"/>
  <c r="G5" i="36"/>
  <c r="G12" i="36"/>
  <c r="F5" i="36"/>
  <c r="F12" i="36"/>
  <c r="E5" i="36"/>
  <c r="D5" i="36"/>
  <c r="D12" i="36" s="1"/>
  <c r="N7" i="35"/>
  <c r="O7" i="35"/>
  <c r="N6" i="35"/>
  <c r="O6" i="35"/>
  <c r="M5" i="35"/>
  <c r="M8" i="35" s="1"/>
  <c r="L5" i="35"/>
  <c r="L8" i="35"/>
  <c r="K5" i="35"/>
  <c r="K8" i="35" s="1"/>
  <c r="J5" i="35"/>
  <c r="J8" i="35" s="1"/>
  <c r="I5" i="35"/>
  <c r="I8" i="35"/>
  <c r="H5" i="35"/>
  <c r="H8" i="35" s="1"/>
  <c r="G5" i="35"/>
  <c r="G8" i="35"/>
  <c r="F5" i="35"/>
  <c r="E5" i="35"/>
  <c r="E8" i="35"/>
  <c r="D5" i="35"/>
  <c r="K8" i="34"/>
  <c r="N7" i="34"/>
  <c r="O7" i="34"/>
  <c r="N6" i="34"/>
  <c r="O6" i="34"/>
  <c r="M5" i="34"/>
  <c r="M8" i="34"/>
  <c r="L5" i="34"/>
  <c r="L8" i="34" s="1"/>
  <c r="K5" i="34"/>
  <c r="J5" i="34"/>
  <c r="J8" i="34"/>
  <c r="I5" i="34"/>
  <c r="I8" i="34"/>
  <c r="H5" i="34"/>
  <c r="H8" i="34" s="1"/>
  <c r="G5" i="34"/>
  <c r="F5" i="34"/>
  <c r="E5" i="34"/>
  <c r="E8" i="34"/>
  <c r="D5" i="34"/>
  <c r="D8" i="34" s="1"/>
  <c r="E5" i="33"/>
  <c r="E8" i="33"/>
  <c r="F5" i="33"/>
  <c r="F8" i="33"/>
  <c r="G5" i="33"/>
  <c r="G8" i="33"/>
  <c r="H5" i="33"/>
  <c r="H8" i="33" s="1"/>
  <c r="I5" i="33"/>
  <c r="I8" i="33" s="1"/>
  <c r="J5" i="33"/>
  <c r="J8" i="33" s="1"/>
  <c r="K5" i="33"/>
  <c r="K8" i="33" s="1"/>
  <c r="L5" i="33"/>
  <c r="L8" i="33" s="1"/>
  <c r="M5" i="33"/>
  <c r="M8" i="33" s="1"/>
  <c r="D5" i="33"/>
  <c r="D8" i="33" s="1"/>
  <c r="N6" i="33"/>
  <c r="O6" i="33" s="1"/>
  <c r="N7" i="33"/>
  <c r="O7" i="33"/>
  <c r="F8" i="35"/>
  <c r="F8" i="34"/>
  <c r="D12" i="39"/>
  <c r="N5" i="45" l="1"/>
  <c r="O5" i="45" s="1"/>
  <c r="E16" i="47"/>
  <c r="M15" i="43"/>
  <c r="L16" i="44"/>
  <c r="N5" i="35"/>
  <c r="O5" i="35" s="1"/>
  <c r="J12" i="37"/>
  <c r="F14" i="45"/>
  <c r="H12" i="39"/>
  <c r="N9" i="40"/>
  <c r="O9" i="40" s="1"/>
  <c r="D13" i="42"/>
  <c r="K14" i="45"/>
  <c r="G14" i="46"/>
  <c r="H16" i="47"/>
  <c r="O12" i="47"/>
  <c r="P12" i="47" s="1"/>
  <c r="E14" i="46"/>
  <c r="E13" i="42"/>
  <c r="N13" i="42" s="1"/>
  <c r="O13" i="42" s="1"/>
  <c r="I13" i="42"/>
  <c r="N11" i="43"/>
  <c r="O11" i="43" s="1"/>
  <c r="H14" i="46"/>
  <c r="N14" i="46" s="1"/>
  <c r="O14" i="46" s="1"/>
  <c r="L16" i="47"/>
  <c r="F12" i="37"/>
  <c r="N10" i="44"/>
  <c r="O10" i="44" s="1"/>
  <c r="J13" i="42"/>
  <c r="D15" i="43"/>
  <c r="I14" i="46"/>
  <c r="J16" i="47"/>
  <c r="O10" i="47"/>
  <c r="P10" i="47" s="1"/>
  <c r="J16" i="44"/>
  <c r="N11" i="40"/>
  <c r="O11" i="40" s="1"/>
  <c r="N10" i="46"/>
  <c r="O10" i="46" s="1"/>
  <c r="N5" i="39"/>
  <c r="O5" i="39" s="1"/>
  <c r="E14" i="45"/>
  <c r="F14" i="46"/>
  <c r="J12" i="39"/>
  <c r="G13" i="42"/>
  <c r="E15" i="43"/>
  <c r="N14" i="44"/>
  <c r="O14" i="44" s="1"/>
  <c r="K16" i="47"/>
  <c r="N11" i="42"/>
  <c r="O11" i="42" s="1"/>
  <c r="I12" i="37"/>
  <c r="N10" i="39"/>
  <c r="O10" i="39" s="1"/>
  <c r="F12" i="39"/>
  <c r="N8" i="41"/>
  <c r="O8" i="41" s="1"/>
  <c r="I14" i="45"/>
  <c r="E12" i="36"/>
  <c r="G12" i="39"/>
  <c r="J14" i="45"/>
  <c r="N9" i="42"/>
  <c r="O9" i="42" s="1"/>
  <c r="F15" i="43"/>
  <c r="I15" i="43"/>
  <c r="N5" i="44"/>
  <c r="O5" i="44" s="1"/>
  <c r="I16" i="44"/>
  <c r="N12" i="45"/>
  <c r="O12" i="45" s="1"/>
  <c r="K16" i="44"/>
  <c r="N13" i="43"/>
  <c r="O13" i="43" s="1"/>
  <c r="D16" i="47"/>
  <c r="N5" i="34"/>
  <c r="O5" i="34" s="1"/>
  <c r="K12" i="37"/>
  <c r="J12" i="36"/>
  <c r="N12" i="36" s="1"/>
  <c r="O12" i="36" s="1"/>
  <c r="N5" i="41"/>
  <c r="O5" i="41" s="1"/>
  <c r="G15" i="43"/>
  <c r="E16" i="44"/>
  <c r="L14" i="45"/>
  <c r="N5" i="46"/>
  <c r="O5" i="46" s="1"/>
  <c r="N12" i="46"/>
  <c r="O12" i="46" s="1"/>
  <c r="H15" i="43"/>
  <c r="F16" i="44"/>
  <c r="M14" i="45"/>
  <c r="M14" i="46"/>
  <c r="N16" i="47"/>
  <c r="O14" i="47"/>
  <c r="P14" i="47" s="1"/>
  <c r="O18" i="48"/>
  <c r="P18" i="48" s="1"/>
  <c r="N12" i="39"/>
  <c r="O12" i="39" s="1"/>
  <c r="N14" i="40"/>
  <c r="O14" i="40" s="1"/>
  <c r="N15" i="43"/>
  <c r="O15" i="43" s="1"/>
  <c r="N8" i="33"/>
  <c r="O8" i="33" s="1"/>
  <c r="N8" i="38"/>
  <c r="O8" i="38" s="1"/>
  <c r="N5" i="33"/>
  <c r="O5" i="33" s="1"/>
  <c r="N5" i="42"/>
  <c r="O5" i="42" s="1"/>
  <c r="G8" i="34"/>
  <c r="N8" i="34" s="1"/>
  <c r="O8" i="34" s="1"/>
  <c r="D8" i="35"/>
  <c r="N8" i="35" s="1"/>
  <c r="O8" i="35" s="1"/>
  <c r="D12" i="37"/>
  <c r="D14" i="45"/>
  <c r="L14" i="46"/>
  <c r="N10" i="45"/>
  <c r="O10" i="45" s="1"/>
  <c r="D16" i="44"/>
  <c r="N16" i="44" s="1"/>
  <c r="O16" i="44" s="1"/>
  <c r="N5" i="36"/>
  <c r="O5" i="36" s="1"/>
  <c r="H16" i="44"/>
  <c r="M16" i="47"/>
  <c r="N5" i="40"/>
  <c r="O5" i="40" s="1"/>
  <c r="N10" i="36"/>
  <c r="O10" i="36" s="1"/>
  <c r="O5" i="47"/>
  <c r="P5" i="47" s="1"/>
  <c r="N5" i="38"/>
  <c r="O5" i="38" s="1"/>
  <c r="N5" i="43"/>
  <c r="O5" i="43" s="1"/>
  <c r="O16" i="47" l="1"/>
  <c r="P16" i="47" s="1"/>
  <c r="N14" i="45"/>
  <c r="O14" i="45" s="1"/>
  <c r="N12" i="37"/>
  <c r="O12" i="37" s="1"/>
</calcChain>
</file>

<file path=xl/sharedStrings.xml><?xml version="1.0" encoding="utf-8"?>
<sst xmlns="http://schemas.openxmlformats.org/spreadsheetml/2006/main" count="487" uniqueCount="79">
  <si>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</si>
  <si>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</si>
  <si>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</si>
  <si>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</si>
  <si>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</si>
  <si>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</si>
  <si>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</si>
  <si>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</si>
  <si>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</si>
  <si>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</si>
  <si>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</si>
  <si>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</si>
  <si>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</si>
  <si>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</si>
  <si>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</si>
  <si>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</si>
  <si>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</si>
  <si>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</si>
  <si>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</si>
  <si>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Financial and Administrative</t>
  </si>
  <si>
    <t>Other General Government Services</t>
  </si>
  <si>
    <t>2009 Municipal Population:</t>
  </si>
  <si>
    <t>Marineland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</si>
  <si>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</si>
  <si>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</si>
  <si>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</si>
  <si>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</si>
  <si>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</si>
  <si>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</si>
  <si>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Executive</t>
  </si>
  <si>
    <t>Legal Counsel</t>
  </si>
  <si>
    <t>Transportation</t>
  </si>
  <si>
    <t>Road and Street Facilities</t>
  </si>
  <si>
    <t>2012 Municipal Population:</t>
  </si>
  <si>
    <t>Local Fiscal Year Ended September 30, 2013</t>
  </si>
  <si>
    <t>2013 Municipal Population:</t>
  </si>
  <si>
    <t>Local Fiscal Year Ended September 30, 2008</t>
  </si>
  <si>
    <t>2008 Municipal Population:</t>
  </si>
  <si>
    <t>Local Fiscal Year Ended September 30, 2014</t>
  </si>
  <si>
    <t>Other General Government</t>
  </si>
  <si>
    <t>Road / Street Facilities</t>
  </si>
  <si>
    <t>2014 Municipal Population:</t>
  </si>
  <si>
    <t>Local Fiscal Year Ended September 30, 2015</t>
  </si>
  <si>
    <t>Comprehensive Planning</t>
  </si>
  <si>
    <t>Economic Environment</t>
  </si>
  <si>
    <t>Employment Development</t>
  </si>
  <si>
    <t>Industry Development</t>
  </si>
  <si>
    <t>2015 Municipal Population:</t>
  </si>
  <si>
    <t>Local Fiscal Year Ended September 30, 2007</t>
  </si>
  <si>
    <t>2007 Municipal Population:</t>
  </si>
  <si>
    <t>Local Fiscal Year Ended September 30, 2016</t>
  </si>
  <si>
    <t>2016 Municipal Population:</t>
  </si>
  <si>
    <t>Local Fiscal Year Ended September 30, 2017</t>
  </si>
  <si>
    <t>Legislative</t>
  </si>
  <si>
    <t>Debt Service Payments</t>
  </si>
  <si>
    <t>Other Economic Environment</t>
  </si>
  <si>
    <t>2017 Municipal Population:</t>
  </si>
  <si>
    <t>Local Fiscal Year Ended September 30, 2018</t>
  </si>
  <si>
    <t>Other Uses</t>
  </si>
  <si>
    <t>Interfund Transfers Out</t>
  </si>
  <si>
    <t>2018 Municipal Population:</t>
  </si>
  <si>
    <t>Local Fiscal Year Ended September 30, 2019</t>
  </si>
  <si>
    <t>2019 Municipal Population:</t>
  </si>
  <si>
    <t>Local Fiscal Year Ended September 30, 2020</t>
  </si>
  <si>
    <t>Culture / Recreation</t>
  </si>
  <si>
    <t>Parks / Recreation</t>
  </si>
  <si>
    <t>2020 Municipal Population:</t>
  </si>
  <si>
    <t>Local Fiscal Year Ended September 30, 2021</t>
  </si>
  <si>
    <t>Per Capita Account</t>
  </si>
  <si>
    <t>Custodial</t>
  </si>
  <si>
    <t>Total Account</t>
  </si>
  <si>
    <t>Parks and Recreation</t>
  </si>
  <si>
    <t>Other Uses and Non-Operating</t>
  </si>
  <si>
    <t>Inter-fund Group Transfers Out</t>
  </si>
  <si>
    <t>2021 Municipal Population: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</si>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</sst>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8" fillId="2" borderId="11" xfId="0" applyNumberFormat="1" applyFont="1" applyFill="1" applyBorder="1" applyAlignment="1" applyProtection="1">
      <alignment horizontal="center" vertical="center" wrapText="1"/>
    </xf>
    <xf numFmtId="37" fontId="8" fillId="2" borderId="12" xfId="0" applyNumberFormat="1" applyFont="1" applyFill="1" applyBorder="1" applyAlignment="1" applyProtection="1">
      <alignment horizontal="center" vertical="center" wrapText="1"/>
    </xf>
    <xf numFmtId="0" fontId="9" fillId="2" borderId="13" xfId="0" applyFont="1" applyFill="1" applyBorder="1" applyAlignment="1" applyProtection="1">
      <alignment horizontal="center" vertical="center"/>
    </xf>
    <xf numFmtId="0" fontId="9" fillId="2" borderId="14" xfId="0" applyFont="1" applyFill="1" applyBorder="1" applyAlignment="1" applyProtection="1">
      <alignment horizontal="center" vertical="center"/>
    </xf>
    <xf numFmtId="44" fontId="2" fillId="2" borderId="15" xfId="0" applyNumberFormat="1" applyFont="1" applyFill="1" applyBorder="1" applyAlignment="1" applyProtection="1">
      <alignment vertical="center"/>
    </xf>
    <xf numFmtId="0" fontId="4" fillId="0" borderId="16" xfId="0" applyFont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37" fontId="4" fillId="0" borderId="17" xfId="0" applyNumberFormat="1" applyFont="1" applyBorder="1" applyAlignment="1" applyProtection="1">
      <alignment vertical="center"/>
    </xf>
    <xf numFmtId="41" fontId="4" fillId="0" borderId="18" xfId="0" applyNumberFormat="1" applyFont="1" applyBorder="1" applyAlignment="1" applyProtection="1">
      <alignment vertical="center"/>
    </xf>
    <xf numFmtId="1" fontId="4" fillId="0" borderId="19" xfId="0" applyNumberFormat="1" applyFont="1" applyBorder="1" applyAlignment="1" applyProtection="1">
      <alignment horizontal="center" vertical="center"/>
    </xf>
    <xf numFmtId="42" fontId="4" fillId="0" borderId="20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20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43" fontId="7" fillId="0" borderId="0" xfId="0" applyNumberFormat="1" applyFont="1" applyProtection="1"/>
    <xf numFmtId="0" fontId="12" fillId="0" borderId="0" xfId="0" applyFont="1" applyAlignment="1" applyProtection="1">
      <alignment horizontal="center"/>
    </xf>
    <xf numFmtId="0" fontId="1" fillId="0" borderId="0" xfId="0" applyFont="1"/>
    <xf numFmtId="0" fontId="14" fillId="2" borderId="13" xfId="0" applyFont="1" applyFill="1" applyBorder="1" applyAlignment="1" applyProtection="1">
      <alignment horizontal="center" vertical="center"/>
    </xf>
    <xf numFmtId="0" fontId="14" fillId="2" borderId="14" xfId="0" applyFont="1" applyFill="1" applyBorder="1" applyAlignment="1" applyProtection="1">
      <alignment horizontal="center" vertical="center"/>
    </xf>
    <xf numFmtId="0" fontId="13" fillId="0" borderId="0" xfId="0" applyFont="1" applyAlignment="1" applyProtection="1"/>
    <xf numFmtId="37" fontId="13" fillId="2" borderId="11" xfId="0" applyNumberFormat="1" applyFont="1" applyFill="1" applyBorder="1" applyAlignment="1" applyProtection="1">
      <alignment horizontal="center" vertical="center" wrapText="1"/>
    </xf>
    <xf numFmtId="37" fontId="13" fillId="2" borderId="12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/>
    </xf>
    <xf numFmtId="0" fontId="16" fillId="0" borderId="0" xfId="0" applyFont="1" applyAlignment="1" applyProtection="1">
      <alignment horizontal="center"/>
    </xf>
    <xf numFmtId="0" fontId="13" fillId="2" borderId="4" xfId="0" applyFont="1" applyFill="1" applyBorder="1" applyAlignment="1" applyProtection="1">
      <alignment vertical="center"/>
    </xf>
    <xf numFmtId="0" fontId="13" fillId="2" borderId="8" xfId="0" applyFont="1" applyFill="1" applyBorder="1" applyAlignment="1" applyProtection="1">
      <alignment vertical="center"/>
    </xf>
    <xf numFmtId="42" fontId="13" fillId="2" borderId="9" xfId="0" applyNumberFormat="1" applyFont="1" applyFill="1" applyBorder="1" applyAlignment="1" applyProtection="1">
      <alignment vertical="center"/>
    </xf>
    <xf numFmtId="42" fontId="13" fillId="2" borderId="10" xfId="0" applyNumberFormat="1" applyFont="1" applyFill="1" applyBorder="1" applyAlignment="1" applyProtection="1">
      <alignment vertical="center"/>
    </xf>
    <xf numFmtId="44" fontId="13" fillId="2" borderId="5" xfId="0" applyNumberFormat="1" applyFont="1" applyFill="1" applyBorder="1" applyAlignment="1" applyProtection="1">
      <alignment vertical="center"/>
    </xf>
    <xf numFmtId="44" fontId="16" fillId="0" borderId="0" xfId="0" applyNumberFormat="1" applyFont="1" applyProtection="1"/>
    <xf numFmtId="0" fontId="17" fillId="0" borderId="0" xfId="0" applyFont="1" applyProtection="1"/>
    <xf numFmtId="0" fontId="17" fillId="0" borderId="1" xfId="0" applyFont="1" applyBorder="1" applyAlignment="1" applyProtection="1">
      <alignment vertical="center"/>
    </xf>
    <xf numFmtId="1" fontId="17" fillId="0" borderId="19" xfId="0" applyNumberFormat="1" applyFont="1" applyBorder="1" applyAlignment="1" applyProtection="1">
      <alignment horizontal="center" vertical="center"/>
    </xf>
    <xf numFmtId="0" fontId="17" fillId="0" borderId="6" xfId="0" applyFont="1" applyBorder="1" applyAlignment="1" applyProtection="1">
      <alignment vertical="center"/>
    </xf>
    <xf numFmtId="42" fontId="17" fillId="0" borderId="20" xfId="0" applyNumberFormat="1" applyFont="1" applyBorder="1" applyAlignment="1" applyProtection="1">
      <alignment vertical="center"/>
    </xf>
    <xf numFmtId="44" fontId="17" fillId="0" borderId="21" xfId="0" applyNumberFormat="1" applyFont="1" applyBorder="1" applyAlignment="1" applyProtection="1">
      <alignment vertical="center"/>
    </xf>
    <xf numFmtId="43" fontId="17" fillId="0" borderId="0" xfId="0" applyNumberFormat="1" applyFont="1" applyProtection="1"/>
    <xf numFmtId="0" fontId="13" fillId="2" borderId="1" xfId="0" applyFont="1" applyFill="1" applyBorder="1" applyAlignment="1" applyProtection="1">
      <alignment vertical="center"/>
    </xf>
    <xf numFmtId="0" fontId="13" fillId="2" borderId="20" xfId="0" applyFont="1" applyFill="1" applyBorder="1" applyAlignment="1" applyProtection="1">
      <alignment vertical="center"/>
    </xf>
    <xf numFmtId="0" fontId="13" fillId="2" borderId="6" xfId="0" applyFont="1" applyFill="1" applyBorder="1" applyAlignment="1" applyProtection="1">
      <alignment vertical="center"/>
    </xf>
    <xf numFmtId="42" fontId="13" fillId="2" borderId="20" xfId="0" applyNumberFormat="1" applyFont="1" applyFill="1" applyBorder="1" applyAlignment="1" applyProtection="1">
      <alignment vertical="center"/>
    </xf>
    <xf numFmtId="44" fontId="13" fillId="2" borderId="21" xfId="0" applyNumberFormat="1" applyFont="1" applyFill="1" applyBorder="1" applyAlignment="1" applyProtection="1">
      <alignment vertical="center"/>
    </xf>
    <xf numFmtId="43" fontId="16" fillId="0" borderId="0" xfId="0" applyNumberFormat="1" applyFont="1" applyProtection="1"/>
    <xf numFmtId="0" fontId="13" fillId="2" borderId="2" xfId="0" applyFont="1" applyFill="1" applyBorder="1" applyAlignment="1" applyProtection="1">
      <alignment vertical="center"/>
    </xf>
    <xf numFmtId="0" fontId="13" fillId="2" borderId="3" xfId="0" applyFont="1" applyFill="1" applyBorder="1" applyAlignment="1" applyProtection="1">
      <alignment vertical="center"/>
    </xf>
    <xf numFmtId="0" fontId="13" fillId="2" borderId="7" xfId="0" applyFont="1" applyFill="1" applyBorder="1" applyAlignment="1" applyProtection="1">
      <alignment vertical="center"/>
    </xf>
    <xf numFmtId="42" fontId="13" fillId="2" borderId="3" xfId="0" applyNumberFormat="1" applyFont="1" applyFill="1" applyBorder="1" applyAlignment="1" applyProtection="1">
      <alignment vertical="center"/>
    </xf>
    <xf numFmtId="44" fontId="13" fillId="2" borderId="15" xfId="0" applyNumberFormat="1" applyFont="1" applyFill="1" applyBorder="1" applyAlignment="1" applyProtection="1">
      <alignment vertical="center"/>
    </xf>
    <xf numFmtId="0" fontId="16" fillId="0" borderId="0" xfId="0" applyFont="1" applyProtection="1"/>
    <xf numFmtId="0" fontId="13" fillId="0" borderId="0" xfId="0" applyFont="1" applyProtection="1"/>
    <xf numFmtId="0" fontId="17" fillId="0" borderId="4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37" fontId="17" fillId="0" borderId="0" xfId="0" applyNumberFormat="1" applyFont="1" applyBorder="1" applyAlignment="1" applyProtection="1">
      <alignment vertical="center"/>
    </xf>
    <xf numFmtId="0" fontId="17" fillId="0" borderId="5" xfId="0" applyFont="1" applyBorder="1" applyAlignment="1" applyProtection="1">
      <alignment vertical="center"/>
    </xf>
    <xf numFmtId="0" fontId="17" fillId="0" borderId="16" xfId="0" applyFont="1" applyBorder="1" applyAlignment="1" applyProtection="1">
      <alignment vertical="center"/>
    </xf>
    <xf numFmtId="0" fontId="17" fillId="0" borderId="17" xfId="0" applyFont="1" applyBorder="1" applyAlignment="1" applyProtection="1">
      <alignment vertical="center"/>
    </xf>
    <xf numFmtId="37" fontId="17" fillId="0" borderId="17" xfId="0" applyNumberFormat="1" applyFont="1" applyBorder="1" applyAlignment="1" applyProtection="1">
      <alignment vertical="center"/>
    </xf>
    <xf numFmtId="41" fontId="17" fillId="0" borderId="18" xfId="0" applyNumberFormat="1" applyFont="1" applyBorder="1" applyAlignment="1" applyProtection="1">
      <alignment vertical="center"/>
    </xf>
    <xf numFmtId="37" fontId="17" fillId="0" borderId="0" xfId="0" applyNumberFormat="1" applyFont="1" applyProtection="1"/>
    <xf numFmtId="0" fontId="18" fillId="0" borderId="1" xfId="0" applyFont="1" applyBorder="1" applyAlignment="1" applyProtection="1">
      <alignment vertical="center"/>
    </xf>
    <xf numFmtId="1" fontId="18" fillId="0" borderId="19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0" fontId="6" fillId="0" borderId="0" xfId="0" applyFont="1" applyAlignment="1">
      <alignment horizontal="center"/>
    </xf>
    <xf numFmtId="0" fontId="9" fillId="2" borderId="13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2" fillId="0" borderId="0" xfId="0" applyFont="1"/>
    <xf numFmtId="37" fontId="8" fillId="2" borderId="11" xfId="0" applyNumberFormat="1" applyFont="1" applyFill="1" applyBorder="1" applyAlignment="1">
      <alignment horizontal="center" vertical="center" wrapText="1"/>
    </xf>
    <xf numFmtId="37" fontId="8" fillId="2" borderId="12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19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20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18" fillId="0" borderId="1" xfId="0" applyFont="1" applyBorder="1" applyAlignment="1">
      <alignment vertical="center"/>
    </xf>
    <xf numFmtId="1" fontId="18" fillId="0" borderId="19" xfId="0" applyNumberFormat="1" applyFont="1" applyBorder="1" applyAlignment="1">
      <alignment horizontal="center" vertical="center"/>
    </xf>
    <xf numFmtId="0" fontId="18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5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37" fontId="4" fillId="0" borderId="17" xfId="0" applyNumberFormat="1" applyFont="1" applyBorder="1" applyAlignment="1">
      <alignment vertical="center"/>
    </xf>
    <xf numFmtId="41" fontId="4" fillId="0" borderId="18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7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3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7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3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37" fontId="17" fillId="0" borderId="17" xfId="0" applyNumberFormat="1" applyFont="1" applyBorder="1" applyAlignment="1" applyProtection="1">
      <alignment horizontal="right" vertical="center"/>
    </xf>
    <xf numFmtId="0" fontId="17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7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3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2" fillId="0" borderId="5" xfId="0" applyFont="1" applyBorder="1" applyAlignment="1" applyProtection="1">
      <alignment horizontal="center" vertical="center"/>
    </xf>
    <xf numFmtId="0" fontId="13" fillId="2" borderId="28" xfId="0" applyFont="1" applyFill="1" applyBorder="1" applyAlignment="1" applyProtection="1">
      <alignment horizontal="left" vertical="center" wrapText="1"/>
    </xf>
    <xf numFmtId="0" fontId="1" fillId="0" borderId="13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4" fillId="2" borderId="31" xfId="0" applyFont="1" applyFill="1" applyBorder="1" applyAlignment="1" applyProtection="1">
      <alignment horizontal="center" vertical="center"/>
    </xf>
    <xf numFmtId="0" fontId="14" fillId="2" borderId="8" xfId="0" applyFont="1" applyFill="1" applyBorder="1" applyAlignment="1" applyProtection="1">
      <alignment horizontal="center" vertical="center"/>
    </xf>
    <xf numFmtId="0" fontId="14" fillId="2" borderId="32" xfId="0" applyFont="1" applyFill="1" applyBorder="1" applyAlignment="1" applyProtection="1">
      <alignment horizontal="center" vertical="center"/>
    </xf>
    <xf numFmtId="37" fontId="13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0FE97-29FD-48D6-B14E-7BF39FEC82CD}">
  <sheetPr>
    <pageSetUpPr fitToPage="1"/>
  </sheetPr>
  <dimension ref="A1:ED20"/>
  <sheetViews>
    <sheetView tabSelected="1" workbookViewId="0">
      <selection sqref="A1:P1"/>
    </sheetView>
  </sheetViews>
  <sheetFormatPr defaultColWidth="9.77734375" defaultRowHeight="15"/>
  <cols>
    <col min="1" max="1" width="1.77734375" style="105" customWidth="1"/>
    <col min="2" max="2" width="6.77734375" style="105" customWidth="1"/>
    <col min="3" max="3" width="55.77734375" style="105" customWidth="1"/>
    <col min="4" max="5" width="16.77734375" style="135" customWidth="1"/>
    <col min="6" max="7" width="15.77734375" style="135" customWidth="1"/>
    <col min="8" max="8" width="13.77734375" style="135" customWidth="1"/>
    <col min="9" max="10" width="15.77734375" style="135" customWidth="1"/>
    <col min="11" max="14" width="13.77734375" style="135" customWidth="1"/>
    <col min="15" max="15" width="16.77734375" style="135" customWidth="1"/>
    <col min="16" max="16" width="13.77734375" style="105" customWidth="1"/>
    <col min="17" max="18" width="9.77734375" style="105"/>
  </cols>
  <sheetData>
    <row r="1" spans="1:134" ht="27.75">
      <c r="A1" s="143" t="s">
        <v>22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5"/>
      <c r="Q1" s="91"/>
      <c r="R1"/>
    </row>
    <row r="2" spans="1:134" ht="24" thickBot="1">
      <c r="A2" s="146" t="s">
        <v>77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8"/>
      <c r="Q2" s="91"/>
      <c r="R2"/>
    </row>
    <row r="3" spans="1:134" ht="18" customHeight="1">
      <c r="A3" s="149" t="s">
        <v>12</v>
      </c>
      <c r="B3" s="150"/>
      <c r="C3" s="151"/>
      <c r="D3" s="155" t="s">
        <v>6</v>
      </c>
      <c r="E3" s="156"/>
      <c r="F3" s="156"/>
      <c r="G3" s="156"/>
      <c r="H3" s="157"/>
      <c r="I3" s="155" t="s">
        <v>7</v>
      </c>
      <c r="J3" s="157"/>
      <c r="K3" s="155" t="s">
        <v>9</v>
      </c>
      <c r="L3" s="156"/>
      <c r="M3" s="157"/>
      <c r="N3" s="92"/>
      <c r="O3" s="93"/>
      <c r="P3" s="158" t="s">
        <v>68</v>
      </c>
      <c r="Q3" s="94"/>
      <c r="R3"/>
    </row>
    <row r="4" spans="1:134" ht="32.25" customHeight="1" thickBot="1">
      <c r="A4" s="152"/>
      <c r="B4" s="153"/>
      <c r="C4" s="154"/>
      <c r="D4" s="95" t="s">
        <v>0</v>
      </c>
      <c r="E4" s="95" t="s">
        <v>13</v>
      </c>
      <c r="F4" s="95" t="s">
        <v>14</v>
      </c>
      <c r="G4" s="95" t="s">
        <v>15</v>
      </c>
      <c r="H4" s="95" t="s">
        <v>1</v>
      </c>
      <c r="I4" s="95" t="s">
        <v>2</v>
      </c>
      <c r="J4" s="96" t="s">
        <v>16</v>
      </c>
      <c r="K4" s="96" t="s">
        <v>3</v>
      </c>
      <c r="L4" s="96" t="s">
        <v>4</v>
      </c>
      <c r="M4" s="96" t="s">
        <v>69</v>
      </c>
      <c r="N4" s="96" t="s">
        <v>5</v>
      </c>
      <c r="O4" s="96" t="s">
        <v>70</v>
      </c>
      <c r="P4" s="159"/>
      <c r="Q4" s="97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</row>
    <row r="5" spans="1:134" ht="15.75">
      <c r="A5" s="99" t="s">
        <v>18</v>
      </c>
      <c r="B5" s="100"/>
      <c r="C5" s="100"/>
      <c r="D5" s="101">
        <f>SUM(D6:D9)</f>
        <v>91615</v>
      </c>
      <c r="E5" s="101">
        <f>SUM(E6:E9)</f>
        <v>17919</v>
      </c>
      <c r="F5" s="101">
        <f>SUM(F6:F9)</f>
        <v>0</v>
      </c>
      <c r="G5" s="101">
        <f>SUM(G6:G9)</f>
        <v>0</v>
      </c>
      <c r="H5" s="101">
        <f>SUM(H6:H9)</f>
        <v>0</v>
      </c>
      <c r="I5" s="101">
        <f>SUM(I6:I9)</f>
        <v>0</v>
      </c>
      <c r="J5" s="101">
        <f>SUM(J6:J9)</f>
        <v>0</v>
      </c>
      <c r="K5" s="101">
        <f>SUM(K6:K9)</f>
        <v>0</v>
      </c>
      <c r="L5" s="101">
        <f>SUM(L6:L9)</f>
        <v>0</v>
      </c>
      <c r="M5" s="101">
        <f>SUM(M6:M9)</f>
        <v>0</v>
      </c>
      <c r="N5" s="101">
        <f>SUM(N6:N9)</f>
        <v>0</v>
      </c>
      <c r="O5" s="102">
        <f>SUM(D5:N5)</f>
        <v>109534</v>
      </c>
      <c r="P5" s="103">
        <f>(O5/P$18)</f>
        <v>7302.2666666666664</v>
      </c>
      <c r="Q5" s="104"/>
    </row>
    <row r="6" spans="1:134">
      <c r="A6" s="106"/>
      <c r="B6" s="107">
        <v>511</v>
      </c>
      <c r="C6" s="108" t="s">
        <v>53</v>
      </c>
      <c r="D6" s="109">
        <v>10250</v>
      </c>
      <c r="E6" s="109">
        <v>0</v>
      </c>
      <c r="F6" s="109">
        <v>0</v>
      </c>
      <c r="G6" s="109">
        <v>0</v>
      </c>
      <c r="H6" s="109">
        <v>0</v>
      </c>
      <c r="I6" s="109">
        <v>0</v>
      </c>
      <c r="J6" s="109">
        <v>0</v>
      </c>
      <c r="K6" s="109">
        <v>0</v>
      </c>
      <c r="L6" s="109">
        <v>0</v>
      </c>
      <c r="M6" s="109">
        <v>0</v>
      </c>
      <c r="N6" s="109">
        <v>0</v>
      </c>
      <c r="O6" s="109">
        <f>SUM(D6:N6)</f>
        <v>10250</v>
      </c>
      <c r="P6" s="110">
        <f>(O6/P$18)</f>
        <v>683.33333333333337</v>
      </c>
      <c r="Q6" s="111"/>
    </row>
    <row r="7" spans="1:134">
      <c r="A7" s="106"/>
      <c r="B7" s="107">
        <v>513</v>
      </c>
      <c r="C7" s="108" t="s">
        <v>19</v>
      </c>
      <c r="D7" s="109">
        <v>52290</v>
      </c>
      <c r="E7" s="109">
        <v>11821</v>
      </c>
      <c r="F7" s="109">
        <v>0</v>
      </c>
      <c r="G7" s="109">
        <v>0</v>
      </c>
      <c r="H7" s="109">
        <v>0</v>
      </c>
      <c r="I7" s="109">
        <v>0</v>
      </c>
      <c r="J7" s="109">
        <v>0</v>
      </c>
      <c r="K7" s="109">
        <v>0</v>
      </c>
      <c r="L7" s="109">
        <v>0</v>
      </c>
      <c r="M7" s="109">
        <v>0</v>
      </c>
      <c r="N7" s="109">
        <v>0</v>
      </c>
      <c r="O7" s="109">
        <f t="shared" ref="O7:O9" si="0">SUM(D7:N7)</f>
        <v>64111</v>
      </c>
      <c r="P7" s="110">
        <f>(O7/P$18)</f>
        <v>4274.0666666666666</v>
      </c>
      <c r="Q7" s="111"/>
    </row>
    <row r="8" spans="1:134">
      <c r="A8" s="106"/>
      <c r="B8" s="107">
        <v>514</v>
      </c>
      <c r="C8" s="108" t="s">
        <v>30</v>
      </c>
      <c r="D8" s="109">
        <v>21090</v>
      </c>
      <c r="E8" s="109">
        <v>660</v>
      </c>
      <c r="F8" s="109">
        <v>0</v>
      </c>
      <c r="G8" s="109">
        <v>0</v>
      </c>
      <c r="H8" s="109">
        <v>0</v>
      </c>
      <c r="I8" s="109">
        <v>0</v>
      </c>
      <c r="J8" s="109">
        <v>0</v>
      </c>
      <c r="K8" s="109">
        <v>0</v>
      </c>
      <c r="L8" s="109">
        <v>0</v>
      </c>
      <c r="M8" s="109">
        <v>0</v>
      </c>
      <c r="N8" s="109">
        <v>0</v>
      </c>
      <c r="O8" s="109">
        <f t="shared" si="0"/>
        <v>21750</v>
      </c>
      <c r="P8" s="110">
        <f>(O8/P$18)</f>
        <v>1450</v>
      </c>
      <c r="Q8" s="111"/>
    </row>
    <row r="9" spans="1:134">
      <c r="A9" s="106"/>
      <c r="B9" s="107">
        <v>515</v>
      </c>
      <c r="C9" s="108" t="s">
        <v>43</v>
      </c>
      <c r="D9" s="109">
        <v>7985</v>
      </c>
      <c r="E9" s="109">
        <v>5438</v>
      </c>
      <c r="F9" s="109">
        <v>0</v>
      </c>
      <c r="G9" s="109">
        <v>0</v>
      </c>
      <c r="H9" s="109">
        <v>0</v>
      </c>
      <c r="I9" s="109">
        <v>0</v>
      </c>
      <c r="J9" s="109">
        <v>0</v>
      </c>
      <c r="K9" s="109">
        <v>0</v>
      </c>
      <c r="L9" s="109">
        <v>0</v>
      </c>
      <c r="M9" s="109">
        <v>0</v>
      </c>
      <c r="N9" s="109">
        <v>0</v>
      </c>
      <c r="O9" s="109">
        <f t="shared" si="0"/>
        <v>13423</v>
      </c>
      <c r="P9" s="110">
        <f>(O9/P$18)</f>
        <v>894.86666666666667</v>
      </c>
      <c r="Q9" s="111"/>
    </row>
    <row r="10" spans="1:134" ht="15.75">
      <c r="A10" s="112" t="s">
        <v>31</v>
      </c>
      <c r="B10" s="113"/>
      <c r="C10" s="114"/>
      <c r="D10" s="115">
        <f>SUM(D11:D11)</f>
        <v>10055</v>
      </c>
      <c r="E10" s="115">
        <f>SUM(E11:E11)</f>
        <v>0</v>
      </c>
      <c r="F10" s="115">
        <f>SUM(F11:F11)</f>
        <v>0</v>
      </c>
      <c r="G10" s="115">
        <f>SUM(G11:G11)</f>
        <v>0</v>
      </c>
      <c r="H10" s="115">
        <f>SUM(H11:H11)</f>
        <v>0</v>
      </c>
      <c r="I10" s="115">
        <f>SUM(I11:I11)</f>
        <v>0</v>
      </c>
      <c r="J10" s="115">
        <f>SUM(J11:J11)</f>
        <v>0</v>
      </c>
      <c r="K10" s="115">
        <f>SUM(K11:K11)</f>
        <v>0</v>
      </c>
      <c r="L10" s="115">
        <f>SUM(L11:L11)</f>
        <v>0</v>
      </c>
      <c r="M10" s="115">
        <f>SUM(M11:M11)</f>
        <v>0</v>
      </c>
      <c r="N10" s="115">
        <f>SUM(N11:N11)</f>
        <v>0</v>
      </c>
      <c r="O10" s="115">
        <f t="shared" ref="O10:O15" si="1">SUM(D10:N10)</f>
        <v>10055</v>
      </c>
      <c r="P10" s="116">
        <f>(O10/P$18)</f>
        <v>670.33333333333337</v>
      </c>
      <c r="Q10" s="117"/>
    </row>
    <row r="11" spans="1:134">
      <c r="A11" s="106"/>
      <c r="B11" s="107">
        <v>541</v>
      </c>
      <c r="C11" s="108" t="s">
        <v>32</v>
      </c>
      <c r="D11" s="109">
        <v>10055</v>
      </c>
      <c r="E11" s="109">
        <v>0</v>
      </c>
      <c r="F11" s="109">
        <v>0</v>
      </c>
      <c r="G11" s="109">
        <v>0</v>
      </c>
      <c r="H11" s="109">
        <v>0</v>
      </c>
      <c r="I11" s="109">
        <v>0</v>
      </c>
      <c r="J11" s="109">
        <v>0</v>
      </c>
      <c r="K11" s="109">
        <v>0</v>
      </c>
      <c r="L11" s="109">
        <v>0</v>
      </c>
      <c r="M11" s="109">
        <v>0</v>
      </c>
      <c r="N11" s="109">
        <v>0</v>
      </c>
      <c r="O11" s="109">
        <f t="shared" si="1"/>
        <v>10055</v>
      </c>
      <c r="P11" s="110">
        <f>(O11/P$18)</f>
        <v>670.33333333333337</v>
      </c>
      <c r="Q11" s="111"/>
    </row>
    <row r="12" spans="1:134" ht="15.75">
      <c r="A12" s="112" t="s">
        <v>44</v>
      </c>
      <c r="B12" s="113"/>
      <c r="C12" s="114"/>
      <c r="D12" s="115">
        <f>SUM(D13:D13)</f>
        <v>112652</v>
      </c>
      <c r="E12" s="115">
        <f>SUM(E13:E13)</f>
        <v>23243</v>
      </c>
      <c r="F12" s="115">
        <f>SUM(F13:F13)</f>
        <v>0</v>
      </c>
      <c r="G12" s="115">
        <f>SUM(G13:G13)</f>
        <v>0</v>
      </c>
      <c r="H12" s="115">
        <f>SUM(H13:H13)</f>
        <v>0</v>
      </c>
      <c r="I12" s="115">
        <f>SUM(I13:I13)</f>
        <v>0</v>
      </c>
      <c r="J12" s="115">
        <f>SUM(J13:J13)</f>
        <v>0</v>
      </c>
      <c r="K12" s="115">
        <f>SUM(K13:K13)</f>
        <v>0</v>
      </c>
      <c r="L12" s="115">
        <f>SUM(L13:L13)</f>
        <v>0</v>
      </c>
      <c r="M12" s="115">
        <f>SUM(M13:M13)</f>
        <v>0</v>
      </c>
      <c r="N12" s="115">
        <f>SUM(N13:N13)</f>
        <v>0</v>
      </c>
      <c r="O12" s="115">
        <f t="shared" si="1"/>
        <v>135895</v>
      </c>
      <c r="P12" s="116">
        <f>(O12/P$18)</f>
        <v>9059.6666666666661</v>
      </c>
      <c r="Q12" s="117"/>
    </row>
    <row r="13" spans="1:134">
      <c r="A13" s="118"/>
      <c r="B13" s="119">
        <v>559</v>
      </c>
      <c r="C13" s="120" t="s">
        <v>55</v>
      </c>
      <c r="D13" s="109">
        <v>112652</v>
      </c>
      <c r="E13" s="109">
        <v>23243</v>
      </c>
      <c r="F13" s="109">
        <v>0</v>
      </c>
      <c r="G13" s="109">
        <v>0</v>
      </c>
      <c r="H13" s="109">
        <v>0</v>
      </c>
      <c r="I13" s="109">
        <v>0</v>
      </c>
      <c r="J13" s="109">
        <v>0</v>
      </c>
      <c r="K13" s="109">
        <v>0</v>
      </c>
      <c r="L13" s="109">
        <v>0</v>
      </c>
      <c r="M13" s="109">
        <v>0</v>
      </c>
      <c r="N13" s="109">
        <v>0</v>
      </c>
      <c r="O13" s="109">
        <f t="shared" si="1"/>
        <v>135895</v>
      </c>
      <c r="P13" s="110">
        <f>(O13/P$18)</f>
        <v>9059.6666666666661</v>
      </c>
      <c r="Q13" s="111"/>
    </row>
    <row r="14" spans="1:134" ht="15.75">
      <c r="A14" s="112" t="s">
        <v>64</v>
      </c>
      <c r="B14" s="113"/>
      <c r="C14" s="114"/>
      <c r="D14" s="115">
        <f>SUM(D15:D15)</f>
        <v>26603</v>
      </c>
      <c r="E14" s="115">
        <f>SUM(E15:E15)</f>
        <v>0</v>
      </c>
      <c r="F14" s="115">
        <f>SUM(F15:F15)</f>
        <v>0</v>
      </c>
      <c r="G14" s="115">
        <f>SUM(G15:G15)</f>
        <v>0</v>
      </c>
      <c r="H14" s="115">
        <f>SUM(H15:H15)</f>
        <v>0</v>
      </c>
      <c r="I14" s="115">
        <f>SUM(I15:I15)</f>
        <v>0</v>
      </c>
      <c r="J14" s="115">
        <f>SUM(J15:J15)</f>
        <v>0</v>
      </c>
      <c r="K14" s="115">
        <f>SUM(K15:K15)</f>
        <v>0</v>
      </c>
      <c r="L14" s="115">
        <f>SUM(L15:L15)</f>
        <v>0</v>
      </c>
      <c r="M14" s="115">
        <f>SUM(M15:M15)</f>
        <v>0</v>
      </c>
      <c r="N14" s="115">
        <f>SUM(N15:N15)</f>
        <v>0</v>
      </c>
      <c r="O14" s="115">
        <f>SUM(D14:N14)</f>
        <v>26603</v>
      </c>
      <c r="P14" s="116">
        <f>(O14/P$18)</f>
        <v>1773.5333333333333</v>
      </c>
      <c r="Q14" s="111"/>
    </row>
    <row r="15" spans="1:134" ht="15.75" thickBot="1">
      <c r="A15" s="106"/>
      <c r="B15" s="107">
        <v>572</v>
      </c>
      <c r="C15" s="108" t="s">
        <v>71</v>
      </c>
      <c r="D15" s="109">
        <v>26603</v>
      </c>
      <c r="E15" s="109">
        <v>0</v>
      </c>
      <c r="F15" s="109">
        <v>0</v>
      </c>
      <c r="G15" s="109">
        <v>0</v>
      </c>
      <c r="H15" s="109">
        <v>0</v>
      </c>
      <c r="I15" s="109">
        <v>0</v>
      </c>
      <c r="J15" s="109">
        <v>0</v>
      </c>
      <c r="K15" s="109">
        <v>0</v>
      </c>
      <c r="L15" s="109">
        <v>0</v>
      </c>
      <c r="M15" s="109">
        <v>0</v>
      </c>
      <c r="N15" s="109">
        <v>0</v>
      </c>
      <c r="O15" s="109">
        <f t="shared" si="1"/>
        <v>26603</v>
      </c>
      <c r="P15" s="110">
        <f>(O15/P$18)</f>
        <v>1773.5333333333333</v>
      </c>
      <c r="Q15" s="111"/>
    </row>
    <row r="16" spans="1:134" ht="16.5" thickBot="1">
      <c r="A16" s="121" t="s">
        <v>10</v>
      </c>
      <c r="B16" s="122"/>
      <c r="C16" s="123"/>
      <c r="D16" s="124">
        <f>SUM(D5,D10,D12,D14)</f>
        <v>240925</v>
      </c>
      <c r="E16" s="124">
        <f t="shared" ref="E16:N16" si="2">SUM(E5,E10,E12,E14)</f>
        <v>41162</v>
      </c>
      <c r="F16" s="124">
        <f t="shared" si="2"/>
        <v>0</v>
      </c>
      <c r="G16" s="124">
        <f t="shared" si="2"/>
        <v>0</v>
      </c>
      <c r="H16" s="124">
        <f t="shared" si="2"/>
        <v>0</v>
      </c>
      <c r="I16" s="124">
        <f t="shared" si="2"/>
        <v>0</v>
      </c>
      <c r="J16" s="124">
        <f t="shared" si="2"/>
        <v>0</v>
      </c>
      <c r="K16" s="124">
        <f t="shared" si="2"/>
        <v>0</v>
      </c>
      <c r="L16" s="124">
        <f t="shared" si="2"/>
        <v>0</v>
      </c>
      <c r="M16" s="124">
        <f t="shared" si="2"/>
        <v>0</v>
      </c>
      <c r="N16" s="124">
        <f t="shared" si="2"/>
        <v>0</v>
      </c>
      <c r="O16" s="124">
        <f>SUM(D16:N16)</f>
        <v>282087</v>
      </c>
      <c r="P16" s="125">
        <f>(O16/P$18)</f>
        <v>18805.8</v>
      </c>
      <c r="Q16" s="104"/>
      <c r="R16" s="126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94"/>
      <c r="AU16" s="94"/>
      <c r="AV16" s="94"/>
      <c r="AW16" s="94"/>
      <c r="AX16" s="94"/>
      <c r="AY16" s="94"/>
      <c r="AZ16" s="94"/>
      <c r="BA16" s="94"/>
      <c r="BB16" s="94"/>
      <c r="BC16" s="94"/>
      <c r="BD16" s="94"/>
      <c r="BE16" s="94"/>
      <c r="BF16" s="94"/>
      <c r="BG16" s="94"/>
      <c r="BH16" s="94"/>
      <c r="BI16" s="94"/>
      <c r="BJ16" s="94"/>
      <c r="BK16" s="94"/>
      <c r="BL16" s="94"/>
      <c r="BM16" s="94"/>
      <c r="BN16" s="94"/>
      <c r="BO16" s="94"/>
      <c r="BP16" s="94"/>
      <c r="BQ16" s="94"/>
      <c r="BR16" s="94"/>
      <c r="BS16" s="94"/>
      <c r="BT16" s="94"/>
      <c r="BU16" s="94"/>
      <c r="BV16" s="94"/>
      <c r="BW16" s="94"/>
      <c r="BX16" s="94"/>
      <c r="BY16" s="94"/>
      <c r="BZ16" s="94"/>
      <c r="CA16" s="94"/>
      <c r="CB16" s="94"/>
      <c r="CC16" s="94"/>
      <c r="CD16" s="94"/>
      <c r="CE16" s="94"/>
      <c r="CF16" s="94"/>
      <c r="CG16" s="94"/>
      <c r="CH16" s="94"/>
      <c r="CI16" s="94"/>
      <c r="CJ16" s="94"/>
      <c r="CK16" s="94"/>
      <c r="CL16" s="94"/>
      <c r="CM16" s="94"/>
      <c r="CN16" s="94"/>
      <c r="CO16" s="94"/>
      <c r="CP16" s="94"/>
      <c r="CQ16" s="94"/>
      <c r="CR16" s="94"/>
      <c r="CS16" s="94"/>
      <c r="CT16" s="94"/>
      <c r="CU16" s="94"/>
      <c r="CV16" s="94"/>
      <c r="CW16" s="94"/>
      <c r="CX16" s="94"/>
      <c r="CY16" s="94"/>
      <c r="CZ16" s="94"/>
      <c r="DA16" s="94"/>
      <c r="DB16" s="94"/>
      <c r="DC16" s="94"/>
      <c r="DD16" s="94"/>
      <c r="DE16" s="94"/>
      <c r="DF16" s="94"/>
      <c r="DG16" s="94"/>
      <c r="DH16" s="94"/>
      <c r="DI16" s="94"/>
      <c r="DJ16" s="94"/>
      <c r="DK16" s="94"/>
      <c r="DL16" s="94"/>
      <c r="DM16" s="94"/>
      <c r="DN16" s="94"/>
      <c r="DO16" s="94"/>
      <c r="DP16" s="94"/>
    </row>
    <row r="17" spans="1:16">
      <c r="A17" s="127"/>
      <c r="B17" s="128"/>
      <c r="C17" s="128"/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30"/>
    </row>
    <row r="18" spans="1:16">
      <c r="A18" s="131"/>
      <c r="B18" s="132"/>
      <c r="C18" s="132"/>
      <c r="D18" s="133"/>
      <c r="E18" s="133"/>
      <c r="F18" s="133"/>
      <c r="G18" s="133"/>
      <c r="H18" s="133"/>
      <c r="I18" s="133"/>
      <c r="J18" s="133"/>
      <c r="K18" s="133"/>
      <c r="L18" s="133"/>
      <c r="M18" s="136" t="s">
        <v>78</v>
      </c>
      <c r="N18" s="136"/>
      <c r="O18" s="136"/>
      <c r="P18" s="134">
        <v>15</v>
      </c>
    </row>
    <row r="19" spans="1:16">
      <c r="A19" s="137"/>
      <c r="B19" s="138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9"/>
    </row>
    <row r="20" spans="1:16" ht="15.75" customHeight="1" thickBot="1">
      <c r="A20" s="140" t="s">
        <v>25</v>
      </c>
      <c r="B20" s="141"/>
      <c r="C20" s="141"/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1"/>
      <c r="O20" s="141"/>
      <c r="P20" s="142"/>
    </row>
  </sheetData>
  <mergeCells count="10">
    <mergeCell ref="M18:O18"/>
    <mergeCell ref="A19:P19"/>
    <mergeCell ref="A20:P2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22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5"/>
      <c r="Q1" s="7"/>
      <c r="R1"/>
    </row>
    <row r="2" spans="1:134" ht="24" thickBot="1">
      <c r="A2" s="166" t="s">
        <v>75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8"/>
      <c r="Q2" s="7"/>
      <c r="R2"/>
    </row>
    <row r="3" spans="1:134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1"/>
      <c r="M3" s="172"/>
      <c r="N3" s="28"/>
      <c r="O3" s="29"/>
      <c r="P3" s="173" t="s">
        <v>68</v>
      </c>
      <c r="Q3" s="10"/>
      <c r="R3"/>
    </row>
    <row r="4" spans="1:134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69</v>
      </c>
      <c r="N4" s="27" t="s">
        <v>5</v>
      </c>
      <c r="O4" s="27" t="s">
        <v>70</v>
      </c>
      <c r="P4" s="15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1" t="s">
        <v>18</v>
      </c>
      <c r="B5" s="22"/>
      <c r="C5" s="22"/>
      <c r="D5" s="23">
        <f t="shared" ref="D5:N5" si="0">SUM(D6:D9)</f>
        <v>73614</v>
      </c>
      <c r="E5" s="23">
        <f t="shared" si="0"/>
        <v>17075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3">
        <f t="shared" si="0"/>
        <v>0</v>
      </c>
      <c r="O5" s="24">
        <f>SUM(D5:N5)</f>
        <v>90689</v>
      </c>
      <c r="P5" s="25">
        <f t="shared" ref="P5:P18" si="1">(O5/P$20)</f>
        <v>6045.9333333333334</v>
      </c>
      <c r="Q5" s="6"/>
    </row>
    <row r="6" spans="1:134">
      <c r="A6" s="11"/>
      <c r="B6" s="35">
        <v>511</v>
      </c>
      <c r="C6" s="18" t="s">
        <v>53</v>
      </c>
      <c r="D6" s="36">
        <v>11250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f>SUM(D6:N6)</f>
        <v>11250</v>
      </c>
      <c r="P6" s="37">
        <f t="shared" si="1"/>
        <v>750</v>
      </c>
      <c r="Q6" s="9"/>
    </row>
    <row r="7" spans="1:134">
      <c r="A7" s="11"/>
      <c r="B7" s="35">
        <v>513</v>
      </c>
      <c r="C7" s="18" t="s">
        <v>19</v>
      </c>
      <c r="D7" s="36">
        <v>37444</v>
      </c>
      <c r="E7" s="36">
        <v>4238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f t="shared" ref="O7:O9" si="2">SUM(D7:N7)</f>
        <v>41682</v>
      </c>
      <c r="P7" s="37">
        <f t="shared" si="1"/>
        <v>2778.8</v>
      </c>
      <c r="Q7" s="9"/>
    </row>
    <row r="8" spans="1:134">
      <c r="A8" s="11"/>
      <c r="B8" s="35">
        <v>514</v>
      </c>
      <c r="C8" s="18" t="s">
        <v>30</v>
      </c>
      <c r="D8" s="36">
        <v>16545</v>
      </c>
      <c r="E8" s="36">
        <v>3850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f t="shared" si="2"/>
        <v>20395</v>
      </c>
      <c r="P8" s="37">
        <f t="shared" si="1"/>
        <v>1359.6666666666667</v>
      </c>
      <c r="Q8" s="9"/>
    </row>
    <row r="9" spans="1:134">
      <c r="A9" s="11"/>
      <c r="B9" s="35">
        <v>515</v>
      </c>
      <c r="C9" s="18" t="s">
        <v>43</v>
      </c>
      <c r="D9" s="36">
        <v>8375</v>
      </c>
      <c r="E9" s="36">
        <v>8987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f t="shared" si="2"/>
        <v>17362</v>
      </c>
      <c r="P9" s="37">
        <f t="shared" si="1"/>
        <v>1157.4666666666667</v>
      </c>
      <c r="Q9" s="9"/>
    </row>
    <row r="10" spans="1:134" ht="15.75">
      <c r="A10" s="38" t="s">
        <v>31</v>
      </c>
      <c r="B10" s="39"/>
      <c r="C10" s="40"/>
      <c r="D10" s="41">
        <f t="shared" ref="D10:N10" si="3">SUM(D11:D11)</f>
        <v>9071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3"/>
        <v>0</v>
      </c>
      <c r="O10" s="41">
        <f t="shared" ref="O10:O15" si="4">SUM(D10:N10)</f>
        <v>9071</v>
      </c>
      <c r="P10" s="42">
        <f t="shared" si="1"/>
        <v>604.73333333333335</v>
      </c>
      <c r="Q10" s="43"/>
    </row>
    <row r="11" spans="1:134">
      <c r="A11" s="11"/>
      <c r="B11" s="35">
        <v>541</v>
      </c>
      <c r="C11" s="18" t="s">
        <v>32</v>
      </c>
      <c r="D11" s="36">
        <v>9071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f t="shared" si="4"/>
        <v>9071</v>
      </c>
      <c r="P11" s="37">
        <f t="shared" si="1"/>
        <v>604.73333333333335</v>
      </c>
      <c r="Q11" s="9"/>
    </row>
    <row r="12" spans="1:134" ht="15.75">
      <c r="A12" s="38" t="s">
        <v>44</v>
      </c>
      <c r="B12" s="39"/>
      <c r="C12" s="40"/>
      <c r="D12" s="41">
        <f t="shared" ref="D12:N12" si="5">SUM(D13:D13)</f>
        <v>0</v>
      </c>
      <c r="E12" s="41">
        <f t="shared" si="5"/>
        <v>17095</v>
      </c>
      <c r="F12" s="41">
        <f t="shared" si="5"/>
        <v>0</v>
      </c>
      <c r="G12" s="41">
        <f t="shared" si="5"/>
        <v>0</v>
      </c>
      <c r="H12" s="41">
        <f t="shared" si="5"/>
        <v>0</v>
      </c>
      <c r="I12" s="41">
        <f t="shared" si="5"/>
        <v>0</v>
      </c>
      <c r="J12" s="41">
        <f t="shared" si="5"/>
        <v>0</v>
      </c>
      <c r="K12" s="41">
        <f t="shared" si="5"/>
        <v>0</v>
      </c>
      <c r="L12" s="41">
        <f t="shared" si="5"/>
        <v>0</v>
      </c>
      <c r="M12" s="41">
        <f t="shared" si="5"/>
        <v>0</v>
      </c>
      <c r="N12" s="41">
        <f t="shared" si="5"/>
        <v>0</v>
      </c>
      <c r="O12" s="41">
        <f t="shared" si="4"/>
        <v>17095</v>
      </c>
      <c r="P12" s="42">
        <f t="shared" si="1"/>
        <v>1139.6666666666667</v>
      </c>
      <c r="Q12" s="43"/>
    </row>
    <row r="13" spans="1:134">
      <c r="A13" s="88"/>
      <c r="B13" s="89">
        <v>559</v>
      </c>
      <c r="C13" s="90" t="s">
        <v>55</v>
      </c>
      <c r="D13" s="36">
        <v>0</v>
      </c>
      <c r="E13" s="36">
        <v>17095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f t="shared" si="4"/>
        <v>17095</v>
      </c>
      <c r="P13" s="37">
        <f t="shared" si="1"/>
        <v>1139.6666666666667</v>
      </c>
      <c r="Q13" s="9"/>
    </row>
    <row r="14" spans="1:134" ht="15.75">
      <c r="A14" s="38" t="s">
        <v>64</v>
      </c>
      <c r="B14" s="39"/>
      <c r="C14" s="40"/>
      <c r="D14" s="41">
        <f t="shared" ref="D14:N14" si="6">SUM(D15:D15)</f>
        <v>27676</v>
      </c>
      <c r="E14" s="41">
        <f t="shared" si="6"/>
        <v>0</v>
      </c>
      <c r="F14" s="41">
        <f t="shared" si="6"/>
        <v>0</v>
      </c>
      <c r="G14" s="41">
        <f t="shared" si="6"/>
        <v>0</v>
      </c>
      <c r="H14" s="41">
        <f t="shared" si="6"/>
        <v>0</v>
      </c>
      <c r="I14" s="41">
        <f t="shared" si="6"/>
        <v>0</v>
      </c>
      <c r="J14" s="41">
        <f t="shared" si="6"/>
        <v>0</v>
      </c>
      <c r="K14" s="41">
        <f t="shared" si="6"/>
        <v>0</v>
      </c>
      <c r="L14" s="41">
        <f t="shared" si="6"/>
        <v>0</v>
      </c>
      <c r="M14" s="41">
        <f t="shared" si="6"/>
        <v>0</v>
      </c>
      <c r="N14" s="41">
        <f t="shared" si="6"/>
        <v>0</v>
      </c>
      <c r="O14" s="41">
        <f>SUM(D14:N14)</f>
        <v>27676</v>
      </c>
      <c r="P14" s="42">
        <f t="shared" si="1"/>
        <v>1845.0666666666666</v>
      </c>
      <c r="Q14" s="9"/>
    </row>
    <row r="15" spans="1:134">
      <c r="A15" s="11"/>
      <c r="B15" s="35">
        <v>572</v>
      </c>
      <c r="C15" s="18" t="s">
        <v>71</v>
      </c>
      <c r="D15" s="36">
        <v>27676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f t="shared" si="4"/>
        <v>27676</v>
      </c>
      <c r="P15" s="37">
        <f t="shared" si="1"/>
        <v>1845.0666666666666</v>
      </c>
      <c r="Q15" s="9"/>
    </row>
    <row r="16" spans="1:134" ht="15.75">
      <c r="A16" s="38" t="s">
        <v>72</v>
      </c>
      <c r="B16" s="39"/>
      <c r="C16" s="40"/>
      <c r="D16" s="41">
        <f t="shared" ref="D16:N16" si="7">SUM(D17:D17)</f>
        <v>42937</v>
      </c>
      <c r="E16" s="41">
        <f t="shared" si="7"/>
        <v>0</v>
      </c>
      <c r="F16" s="41">
        <f t="shared" si="7"/>
        <v>0</v>
      </c>
      <c r="G16" s="41">
        <f t="shared" si="7"/>
        <v>0</v>
      </c>
      <c r="H16" s="41">
        <f t="shared" si="7"/>
        <v>0</v>
      </c>
      <c r="I16" s="41">
        <f t="shared" si="7"/>
        <v>0</v>
      </c>
      <c r="J16" s="41">
        <f t="shared" si="7"/>
        <v>0</v>
      </c>
      <c r="K16" s="41">
        <f t="shared" si="7"/>
        <v>0</v>
      </c>
      <c r="L16" s="41">
        <f t="shared" si="7"/>
        <v>0</v>
      </c>
      <c r="M16" s="41">
        <f t="shared" si="7"/>
        <v>0</v>
      </c>
      <c r="N16" s="41">
        <f t="shared" si="7"/>
        <v>0</v>
      </c>
      <c r="O16" s="41">
        <f>SUM(D16:N16)</f>
        <v>42937</v>
      </c>
      <c r="P16" s="42">
        <f t="shared" si="1"/>
        <v>2862.4666666666667</v>
      </c>
      <c r="Q16" s="9"/>
    </row>
    <row r="17" spans="1:120" ht="15.75" thickBot="1">
      <c r="A17" s="11"/>
      <c r="B17" s="35">
        <v>581</v>
      </c>
      <c r="C17" s="18" t="s">
        <v>73</v>
      </c>
      <c r="D17" s="36">
        <v>42937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f>SUM(D17:N17)</f>
        <v>42937</v>
      </c>
      <c r="P17" s="37">
        <f t="shared" si="1"/>
        <v>2862.4666666666667</v>
      </c>
      <c r="Q17" s="9"/>
    </row>
    <row r="18" spans="1:120" ht="16.5" thickBot="1">
      <c r="A18" s="12" t="s">
        <v>10</v>
      </c>
      <c r="B18" s="20"/>
      <c r="C18" s="19"/>
      <c r="D18" s="13">
        <f>SUM(D5,D10,D12,D14,D16)</f>
        <v>153298</v>
      </c>
      <c r="E18" s="13">
        <f t="shared" ref="E18:N18" si="8">SUM(E5,E10,E12,E14,E16)</f>
        <v>34170</v>
      </c>
      <c r="F18" s="13">
        <f t="shared" si="8"/>
        <v>0</v>
      </c>
      <c r="G18" s="13">
        <f t="shared" si="8"/>
        <v>0</v>
      </c>
      <c r="H18" s="13">
        <f t="shared" si="8"/>
        <v>0</v>
      </c>
      <c r="I18" s="13">
        <f t="shared" si="8"/>
        <v>0</v>
      </c>
      <c r="J18" s="13">
        <f t="shared" si="8"/>
        <v>0</v>
      </c>
      <c r="K18" s="13">
        <f t="shared" si="8"/>
        <v>0</v>
      </c>
      <c r="L18" s="13">
        <f t="shared" si="8"/>
        <v>0</v>
      </c>
      <c r="M18" s="13">
        <f t="shared" si="8"/>
        <v>0</v>
      </c>
      <c r="N18" s="13">
        <f t="shared" si="8"/>
        <v>0</v>
      </c>
      <c r="O18" s="13">
        <f>SUM(D18:N18)</f>
        <v>187468</v>
      </c>
      <c r="P18" s="30">
        <f t="shared" si="1"/>
        <v>12497.866666666667</v>
      </c>
      <c r="Q18" s="6"/>
      <c r="R18" s="2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</row>
    <row r="19" spans="1:120">
      <c r="A19" s="14"/>
      <c r="B19" s="16"/>
      <c r="C19" s="16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7"/>
    </row>
    <row r="20" spans="1:120">
      <c r="A20" s="31"/>
      <c r="B20" s="32"/>
      <c r="C20" s="32"/>
      <c r="D20" s="33"/>
      <c r="E20" s="33"/>
      <c r="F20" s="33"/>
      <c r="G20" s="33"/>
      <c r="H20" s="33"/>
      <c r="I20" s="33"/>
      <c r="J20" s="33"/>
      <c r="K20" s="33"/>
      <c r="L20" s="33"/>
      <c r="M20" s="160" t="s">
        <v>76</v>
      </c>
      <c r="N20" s="160"/>
      <c r="O20" s="160"/>
      <c r="P20" s="34">
        <v>15</v>
      </c>
    </row>
    <row r="21" spans="1:120">
      <c r="A21" s="161"/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9"/>
    </row>
    <row r="22" spans="1:120" ht="15.75" customHeight="1" thickBot="1">
      <c r="A22" s="162" t="s">
        <v>25</v>
      </c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2"/>
    </row>
  </sheetData>
  <mergeCells count="10">
    <mergeCell ref="M20:O20"/>
    <mergeCell ref="A21:P21"/>
    <mergeCell ref="A22:P2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5"/>
      <c r="Q1" s="7"/>
      <c r="R1"/>
    </row>
    <row r="2" spans="1:134" ht="24" thickBot="1">
      <c r="A2" s="166" t="s">
        <v>67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8"/>
      <c r="Q2" s="7"/>
      <c r="R2"/>
    </row>
    <row r="3" spans="1:134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1"/>
      <c r="M3" s="172"/>
      <c r="N3" s="28"/>
      <c r="O3" s="29"/>
      <c r="P3" s="173" t="s">
        <v>68</v>
      </c>
      <c r="Q3" s="10"/>
      <c r="R3"/>
    </row>
    <row r="4" spans="1:134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69</v>
      </c>
      <c r="N4" s="27" t="s">
        <v>5</v>
      </c>
      <c r="O4" s="27" t="s">
        <v>70</v>
      </c>
      <c r="P4" s="15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1" t="s">
        <v>18</v>
      </c>
      <c r="B5" s="22"/>
      <c r="C5" s="22"/>
      <c r="D5" s="23">
        <f t="shared" ref="D5:N5" si="0">SUM(D6:D9)</f>
        <v>47287</v>
      </c>
      <c r="E5" s="23">
        <f t="shared" si="0"/>
        <v>11454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3">
        <f t="shared" si="0"/>
        <v>0</v>
      </c>
      <c r="O5" s="24">
        <f t="shared" ref="O5:O16" si="1">SUM(D5:N5)</f>
        <v>58741</v>
      </c>
      <c r="P5" s="25">
        <f t="shared" ref="P5:P16" si="2">(O5/P$18)</f>
        <v>3916.0666666666666</v>
      </c>
      <c r="Q5" s="6"/>
    </row>
    <row r="6" spans="1:134">
      <c r="A6" s="11"/>
      <c r="B6" s="35">
        <v>511</v>
      </c>
      <c r="C6" s="18" t="s">
        <v>53</v>
      </c>
      <c r="D6" s="36">
        <v>5625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f t="shared" si="1"/>
        <v>5625</v>
      </c>
      <c r="P6" s="37">
        <f t="shared" si="2"/>
        <v>375</v>
      </c>
      <c r="Q6" s="9"/>
    </row>
    <row r="7" spans="1:134">
      <c r="A7" s="11"/>
      <c r="B7" s="35">
        <v>513</v>
      </c>
      <c r="C7" s="18" t="s">
        <v>19</v>
      </c>
      <c r="D7" s="36">
        <v>25662</v>
      </c>
      <c r="E7" s="36">
        <v>1085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f t="shared" si="1"/>
        <v>26747</v>
      </c>
      <c r="P7" s="37">
        <f t="shared" si="2"/>
        <v>1783.1333333333334</v>
      </c>
      <c r="Q7" s="9"/>
    </row>
    <row r="8" spans="1:134">
      <c r="A8" s="11"/>
      <c r="B8" s="35">
        <v>514</v>
      </c>
      <c r="C8" s="18" t="s">
        <v>30</v>
      </c>
      <c r="D8" s="36">
        <v>9438</v>
      </c>
      <c r="E8" s="36">
        <v>619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f t="shared" si="1"/>
        <v>10057</v>
      </c>
      <c r="P8" s="37">
        <f t="shared" si="2"/>
        <v>670.4666666666667</v>
      </c>
      <c r="Q8" s="9"/>
    </row>
    <row r="9" spans="1:134">
      <c r="A9" s="11"/>
      <c r="B9" s="35">
        <v>515</v>
      </c>
      <c r="C9" s="18" t="s">
        <v>43</v>
      </c>
      <c r="D9" s="36">
        <v>6562</v>
      </c>
      <c r="E9" s="36">
        <v>9750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f t="shared" si="1"/>
        <v>16312</v>
      </c>
      <c r="P9" s="37">
        <f t="shared" si="2"/>
        <v>1087.4666666666667</v>
      </c>
      <c r="Q9" s="9"/>
    </row>
    <row r="10" spans="1:134" ht="15.75">
      <c r="A10" s="38" t="s">
        <v>31</v>
      </c>
      <c r="B10" s="39"/>
      <c r="C10" s="40"/>
      <c r="D10" s="41">
        <f t="shared" ref="D10:N10" si="3">SUM(D11:D11)</f>
        <v>8384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3"/>
        <v>0</v>
      </c>
      <c r="O10" s="41">
        <f t="shared" si="1"/>
        <v>8384</v>
      </c>
      <c r="P10" s="42">
        <f t="shared" si="2"/>
        <v>558.93333333333328</v>
      </c>
      <c r="Q10" s="43"/>
    </row>
    <row r="11" spans="1:134">
      <c r="A11" s="11"/>
      <c r="B11" s="35">
        <v>541</v>
      </c>
      <c r="C11" s="18" t="s">
        <v>32</v>
      </c>
      <c r="D11" s="36">
        <v>8384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f t="shared" si="1"/>
        <v>8384</v>
      </c>
      <c r="P11" s="37">
        <f t="shared" si="2"/>
        <v>558.93333333333328</v>
      </c>
      <c r="Q11" s="9"/>
    </row>
    <row r="12" spans="1:134" ht="15.75">
      <c r="A12" s="38" t="s">
        <v>64</v>
      </c>
      <c r="B12" s="39"/>
      <c r="C12" s="40"/>
      <c r="D12" s="41">
        <f t="shared" ref="D12:N12" si="4">SUM(D13:D13)</f>
        <v>53637</v>
      </c>
      <c r="E12" s="41">
        <f t="shared" si="4"/>
        <v>0</v>
      </c>
      <c r="F12" s="41">
        <f t="shared" si="4"/>
        <v>0</v>
      </c>
      <c r="G12" s="41">
        <f t="shared" si="4"/>
        <v>0</v>
      </c>
      <c r="H12" s="41">
        <f t="shared" si="4"/>
        <v>0</v>
      </c>
      <c r="I12" s="41">
        <f t="shared" si="4"/>
        <v>0</v>
      </c>
      <c r="J12" s="41">
        <f t="shared" si="4"/>
        <v>0</v>
      </c>
      <c r="K12" s="41">
        <f t="shared" si="4"/>
        <v>0</v>
      </c>
      <c r="L12" s="41">
        <f t="shared" si="4"/>
        <v>0</v>
      </c>
      <c r="M12" s="41">
        <f t="shared" si="4"/>
        <v>0</v>
      </c>
      <c r="N12" s="41">
        <f t="shared" si="4"/>
        <v>0</v>
      </c>
      <c r="O12" s="41">
        <f t="shared" si="1"/>
        <v>53637</v>
      </c>
      <c r="P12" s="42">
        <f t="shared" si="2"/>
        <v>3575.8</v>
      </c>
      <c r="Q12" s="9"/>
    </row>
    <row r="13" spans="1:134">
      <c r="A13" s="11"/>
      <c r="B13" s="35">
        <v>572</v>
      </c>
      <c r="C13" s="18" t="s">
        <v>71</v>
      </c>
      <c r="D13" s="36">
        <v>53637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f t="shared" si="1"/>
        <v>53637</v>
      </c>
      <c r="P13" s="37">
        <f t="shared" si="2"/>
        <v>3575.8</v>
      </c>
      <c r="Q13" s="9"/>
    </row>
    <row r="14" spans="1:134" ht="15.75">
      <c r="A14" s="38" t="s">
        <v>72</v>
      </c>
      <c r="B14" s="39"/>
      <c r="C14" s="40"/>
      <c r="D14" s="41">
        <f t="shared" ref="D14:N14" si="5">SUM(D15:D15)</f>
        <v>37944</v>
      </c>
      <c r="E14" s="41">
        <f t="shared" si="5"/>
        <v>0</v>
      </c>
      <c r="F14" s="41">
        <f t="shared" si="5"/>
        <v>0</v>
      </c>
      <c r="G14" s="41">
        <f t="shared" si="5"/>
        <v>0</v>
      </c>
      <c r="H14" s="41">
        <f t="shared" si="5"/>
        <v>0</v>
      </c>
      <c r="I14" s="41">
        <f t="shared" si="5"/>
        <v>0</v>
      </c>
      <c r="J14" s="41">
        <f t="shared" si="5"/>
        <v>0</v>
      </c>
      <c r="K14" s="41">
        <f t="shared" si="5"/>
        <v>0</v>
      </c>
      <c r="L14" s="41">
        <f t="shared" si="5"/>
        <v>0</v>
      </c>
      <c r="M14" s="41">
        <f t="shared" si="5"/>
        <v>0</v>
      </c>
      <c r="N14" s="41">
        <f t="shared" si="5"/>
        <v>0</v>
      </c>
      <c r="O14" s="41">
        <f t="shared" si="1"/>
        <v>37944</v>
      </c>
      <c r="P14" s="42">
        <f t="shared" si="2"/>
        <v>2529.6</v>
      </c>
      <c r="Q14" s="9"/>
    </row>
    <row r="15" spans="1:134" ht="15.75" thickBot="1">
      <c r="A15" s="11"/>
      <c r="B15" s="35">
        <v>581</v>
      </c>
      <c r="C15" s="18" t="s">
        <v>73</v>
      </c>
      <c r="D15" s="36">
        <v>37944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f t="shared" si="1"/>
        <v>37944</v>
      </c>
      <c r="P15" s="37">
        <f t="shared" si="2"/>
        <v>2529.6</v>
      </c>
      <c r="Q15" s="9"/>
    </row>
    <row r="16" spans="1:134" ht="16.5" thickBot="1">
      <c r="A16" s="12" t="s">
        <v>10</v>
      </c>
      <c r="B16" s="20"/>
      <c r="C16" s="19"/>
      <c r="D16" s="13">
        <f>SUM(D5,D10,D12,D14)</f>
        <v>147252</v>
      </c>
      <c r="E16" s="13">
        <f t="shared" ref="E16:N16" si="6">SUM(E5,E10,E12,E14)</f>
        <v>11454</v>
      </c>
      <c r="F16" s="13">
        <f t="shared" si="6"/>
        <v>0</v>
      </c>
      <c r="G16" s="13">
        <f t="shared" si="6"/>
        <v>0</v>
      </c>
      <c r="H16" s="13">
        <f t="shared" si="6"/>
        <v>0</v>
      </c>
      <c r="I16" s="13">
        <f t="shared" si="6"/>
        <v>0</v>
      </c>
      <c r="J16" s="13">
        <f t="shared" si="6"/>
        <v>0</v>
      </c>
      <c r="K16" s="13">
        <f t="shared" si="6"/>
        <v>0</v>
      </c>
      <c r="L16" s="13">
        <f t="shared" si="6"/>
        <v>0</v>
      </c>
      <c r="M16" s="13">
        <f t="shared" si="6"/>
        <v>0</v>
      </c>
      <c r="N16" s="13">
        <f t="shared" si="6"/>
        <v>0</v>
      </c>
      <c r="O16" s="13">
        <f t="shared" si="1"/>
        <v>158706</v>
      </c>
      <c r="P16" s="30">
        <f t="shared" si="2"/>
        <v>10580.4</v>
      </c>
      <c r="Q16" s="6"/>
      <c r="R16" s="2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</row>
    <row r="17" spans="1:16">
      <c r="A17" s="14"/>
      <c r="B17" s="16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7"/>
    </row>
    <row r="18" spans="1:16">
      <c r="A18" s="31"/>
      <c r="B18" s="32"/>
      <c r="C18" s="32"/>
      <c r="D18" s="33"/>
      <c r="E18" s="33"/>
      <c r="F18" s="33"/>
      <c r="G18" s="33"/>
      <c r="H18" s="33"/>
      <c r="I18" s="33"/>
      <c r="J18" s="33"/>
      <c r="K18" s="33"/>
      <c r="L18" s="33"/>
      <c r="M18" s="160" t="s">
        <v>74</v>
      </c>
      <c r="N18" s="160"/>
      <c r="O18" s="160"/>
      <c r="P18" s="34">
        <v>15</v>
      </c>
    </row>
    <row r="19" spans="1:16">
      <c r="A19" s="161"/>
      <c r="B19" s="138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9"/>
    </row>
    <row r="20" spans="1:16" ht="15.75" customHeight="1" thickBot="1">
      <c r="A20" s="162" t="s">
        <v>25</v>
      </c>
      <c r="B20" s="141"/>
      <c r="C20" s="141"/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1"/>
      <c r="O20" s="141"/>
      <c r="P20" s="142"/>
    </row>
  </sheetData>
  <mergeCells count="10">
    <mergeCell ref="M18:O18"/>
    <mergeCell ref="A19:P19"/>
    <mergeCell ref="A20:P2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1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63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SUM(D6:D9)</f>
        <v>46362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4" si="1">SUM(D5:M5)</f>
        <v>46362</v>
      </c>
      <c r="O5" s="25">
        <f t="shared" ref="O5:O14" si="2">(N5/O$16)</f>
        <v>5795.25</v>
      </c>
      <c r="P5" s="6"/>
    </row>
    <row r="6" spans="1:133">
      <c r="A6" s="11"/>
      <c r="B6" s="35">
        <v>511</v>
      </c>
      <c r="C6" s="18" t="s">
        <v>53</v>
      </c>
      <c r="D6" s="36">
        <v>5250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5250</v>
      </c>
      <c r="O6" s="37">
        <f t="shared" si="2"/>
        <v>656.25</v>
      </c>
      <c r="P6" s="9"/>
    </row>
    <row r="7" spans="1:133">
      <c r="A7" s="11"/>
      <c r="B7" s="35">
        <v>513</v>
      </c>
      <c r="C7" s="18" t="s">
        <v>19</v>
      </c>
      <c r="D7" s="36">
        <v>21331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21331</v>
      </c>
      <c r="O7" s="37">
        <f t="shared" si="2"/>
        <v>2666.375</v>
      </c>
      <c r="P7" s="9"/>
    </row>
    <row r="8" spans="1:133">
      <c r="A8" s="11"/>
      <c r="B8" s="35">
        <v>514</v>
      </c>
      <c r="C8" s="18" t="s">
        <v>30</v>
      </c>
      <c r="D8" s="36">
        <v>12375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12375</v>
      </c>
      <c r="O8" s="37">
        <f t="shared" si="2"/>
        <v>1546.875</v>
      </c>
      <c r="P8" s="9"/>
    </row>
    <row r="9" spans="1:133">
      <c r="A9" s="11"/>
      <c r="B9" s="35">
        <v>515</v>
      </c>
      <c r="C9" s="18" t="s">
        <v>43</v>
      </c>
      <c r="D9" s="36">
        <v>7406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f t="shared" si="1"/>
        <v>7406</v>
      </c>
      <c r="O9" s="37">
        <f t="shared" si="2"/>
        <v>925.75</v>
      </c>
      <c r="P9" s="9"/>
    </row>
    <row r="10" spans="1:133" ht="15.75">
      <c r="A10" s="38" t="s">
        <v>31</v>
      </c>
      <c r="B10" s="39"/>
      <c r="C10" s="40"/>
      <c r="D10" s="41">
        <f t="shared" ref="D10:M10" si="3">SUM(D11:D11)</f>
        <v>8210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1"/>
        <v>8210</v>
      </c>
      <c r="O10" s="42">
        <f t="shared" si="2"/>
        <v>1026.25</v>
      </c>
      <c r="P10" s="43"/>
    </row>
    <row r="11" spans="1:133">
      <c r="A11" s="11"/>
      <c r="B11" s="35">
        <v>541</v>
      </c>
      <c r="C11" s="18" t="s">
        <v>40</v>
      </c>
      <c r="D11" s="36">
        <v>8210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f t="shared" si="1"/>
        <v>8210</v>
      </c>
      <c r="O11" s="37">
        <f t="shared" si="2"/>
        <v>1026.25</v>
      </c>
      <c r="P11" s="9"/>
    </row>
    <row r="12" spans="1:133" ht="15.75">
      <c r="A12" s="38" t="s">
        <v>64</v>
      </c>
      <c r="B12" s="39"/>
      <c r="C12" s="40"/>
      <c r="D12" s="41">
        <f t="shared" ref="D12:M12" si="4">SUM(D13:D13)</f>
        <v>28605</v>
      </c>
      <c r="E12" s="41">
        <f t="shared" si="4"/>
        <v>0</v>
      </c>
      <c r="F12" s="41">
        <f t="shared" si="4"/>
        <v>0</v>
      </c>
      <c r="G12" s="41">
        <f t="shared" si="4"/>
        <v>0</v>
      </c>
      <c r="H12" s="41">
        <f t="shared" si="4"/>
        <v>0</v>
      </c>
      <c r="I12" s="41">
        <f t="shared" si="4"/>
        <v>0</v>
      </c>
      <c r="J12" s="41">
        <f t="shared" si="4"/>
        <v>0</v>
      </c>
      <c r="K12" s="41">
        <f t="shared" si="4"/>
        <v>0</v>
      </c>
      <c r="L12" s="41">
        <f t="shared" si="4"/>
        <v>0</v>
      </c>
      <c r="M12" s="41">
        <f t="shared" si="4"/>
        <v>0</v>
      </c>
      <c r="N12" s="41">
        <f t="shared" si="1"/>
        <v>28605</v>
      </c>
      <c r="O12" s="42">
        <f t="shared" si="2"/>
        <v>3575.625</v>
      </c>
      <c r="P12" s="9"/>
    </row>
    <row r="13" spans="1:133" ht="15.75" thickBot="1">
      <c r="A13" s="11"/>
      <c r="B13" s="35">
        <v>572</v>
      </c>
      <c r="C13" s="18" t="s">
        <v>65</v>
      </c>
      <c r="D13" s="36">
        <v>28605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f t="shared" si="1"/>
        <v>28605</v>
      </c>
      <c r="O13" s="37">
        <f t="shared" si="2"/>
        <v>3575.625</v>
      </c>
      <c r="P13" s="9"/>
    </row>
    <row r="14" spans="1:133" ht="16.5" thickBot="1">
      <c r="A14" s="12" t="s">
        <v>10</v>
      </c>
      <c r="B14" s="20"/>
      <c r="C14" s="19"/>
      <c r="D14" s="13">
        <f>SUM(D5,D10,D12)</f>
        <v>83177</v>
      </c>
      <c r="E14" s="13">
        <f t="shared" ref="E14:M14" si="5">SUM(E5,E10,E12)</f>
        <v>0</v>
      </c>
      <c r="F14" s="13">
        <f t="shared" si="5"/>
        <v>0</v>
      </c>
      <c r="G14" s="13">
        <f t="shared" si="5"/>
        <v>0</v>
      </c>
      <c r="H14" s="13">
        <f t="shared" si="5"/>
        <v>0</v>
      </c>
      <c r="I14" s="13">
        <f t="shared" si="5"/>
        <v>0</v>
      </c>
      <c r="J14" s="13">
        <f t="shared" si="5"/>
        <v>0</v>
      </c>
      <c r="K14" s="13">
        <f t="shared" si="5"/>
        <v>0</v>
      </c>
      <c r="L14" s="13">
        <f t="shared" si="5"/>
        <v>0</v>
      </c>
      <c r="M14" s="13">
        <f t="shared" si="5"/>
        <v>0</v>
      </c>
      <c r="N14" s="13">
        <f t="shared" si="1"/>
        <v>83177</v>
      </c>
      <c r="O14" s="30">
        <f t="shared" si="2"/>
        <v>10397.125</v>
      </c>
      <c r="P14" s="6"/>
      <c r="Q14" s="2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</row>
    <row r="15" spans="1:133">
      <c r="A15" s="14"/>
      <c r="B15" s="16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7"/>
    </row>
    <row r="16" spans="1:133">
      <c r="A16" s="31"/>
      <c r="B16" s="32"/>
      <c r="C16" s="32"/>
      <c r="D16" s="33"/>
      <c r="E16" s="33"/>
      <c r="F16" s="33"/>
      <c r="G16" s="33"/>
      <c r="H16" s="33"/>
      <c r="I16" s="33"/>
      <c r="J16" s="33"/>
      <c r="K16" s="33"/>
      <c r="L16" s="160" t="s">
        <v>66</v>
      </c>
      <c r="M16" s="160"/>
      <c r="N16" s="160"/>
      <c r="O16" s="34">
        <v>8</v>
      </c>
    </row>
    <row r="17" spans="1:15">
      <c r="A17" s="161"/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9"/>
    </row>
    <row r="18" spans="1:15" ht="15.75" customHeight="1" thickBot="1">
      <c r="A18" s="162" t="s">
        <v>25</v>
      </c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1"/>
      <c r="O18" s="142"/>
    </row>
  </sheetData>
  <mergeCells count="10">
    <mergeCell ref="L16:N16"/>
    <mergeCell ref="A17:O17"/>
    <mergeCell ref="A18:O1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1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61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SUM(D6:D9)</f>
        <v>49429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4" si="1">SUM(D5:M5)</f>
        <v>49429</v>
      </c>
      <c r="O5" s="25">
        <f t="shared" ref="O5:O14" si="2">(N5/O$16)</f>
        <v>6178.625</v>
      </c>
      <c r="P5" s="6"/>
    </row>
    <row r="6" spans="1:133">
      <c r="A6" s="11"/>
      <c r="B6" s="35">
        <v>511</v>
      </c>
      <c r="C6" s="18" t="s">
        <v>53</v>
      </c>
      <c r="D6" s="36">
        <v>5875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5875</v>
      </c>
      <c r="O6" s="37">
        <f t="shared" si="2"/>
        <v>734.375</v>
      </c>
      <c r="P6" s="9"/>
    </row>
    <row r="7" spans="1:133">
      <c r="A7" s="11"/>
      <c r="B7" s="35">
        <v>513</v>
      </c>
      <c r="C7" s="18" t="s">
        <v>19</v>
      </c>
      <c r="D7" s="36">
        <v>19751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19751</v>
      </c>
      <c r="O7" s="37">
        <f t="shared" si="2"/>
        <v>2468.875</v>
      </c>
      <c r="P7" s="9"/>
    </row>
    <row r="8" spans="1:133">
      <c r="A8" s="11"/>
      <c r="B8" s="35">
        <v>514</v>
      </c>
      <c r="C8" s="18" t="s">
        <v>30</v>
      </c>
      <c r="D8" s="36">
        <v>13598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13598</v>
      </c>
      <c r="O8" s="37">
        <f t="shared" si="2"/>
        <v>1699.75</v>
      </c>
      <c r="P8" s="9"/>
    </row>
    <row r="9" spans="1:133">
      <c r="A9" s="11"/>
      <c r="B9" s="35">
        <v>515</v>
      </c>
      <c r="C9" s="18" t="s">
        <v>43</v>
      </c>
      <c r="D9" s="36">
        <v>10205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f t="shared" si="1"/>
        <v>10205</v>
      </c>
      <c r="O9" s="37">
        <f t="shared" si="2"/>
        <v>1275.625</v>
      </c>
      <c r="P9" s="9"/>
    </row>
    <row r="10" spans="1:133" ht="15.75">
      <c r="A10" s="38" t="s">
        <v>31</v>
      </c>
      <c r="B10" s="39"/>
      <c r="C10" s="40"/>
      <c r="D10" s="41">
        <f t="shared" ref="D10:M10" si="3">SUM(D11:D11)</f>
        <v>8473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1"/>
        <v>8473</v>
      </c>
      <c r="O10" s="42">
        <f t="shared" si="2"/>
        <v>1059.125</v>
      </c>
      <c r="P10" s="43"/>
    </row>
    <row r="11" spans="1:133">
      <c r="A11" s="11"/>
      <c r="B11" s="35">
        <v>541</v>
      </c>
      <c r="C11" s="18" t="s">
        <v>40</v>
      </c>
      <c r="D11" s="36">
        <v>8473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f t="shared" si="1"/>
        <v>8473</v>
      </c>
      <c r="O11" s="37">
        <f t="shared" si="2"/>
        <v>1059.125</v>
      </c>
      <c r="P11" s="9"/>
    </row>
    <row r="12" spans="1:133" ht="15.75">
      <c r="A12" s="38" t="s">
        <v>44</v>
      </c>
      <c r="B12" s="39"/>
      <c r="C12" s="40"/>
      <c r="D12" s="41">
        <f t="shared" ref="D12:M12" si="4">SUM(D13:D13)</f>
        <v>53132</v>
      </c>
      <c r="E12" s="41">
        <f t="shared" si="4"/>
        <v>0</v>
      </c>
      <c r="F12" s="41">
        <f t="shared" si="4"/>
        <v>0</v>
      </c>
      <c r="G12" s="41">
        <f t="shared" si="4"/>
        <v>0</v>
      </c>
      <c r="H12" s="41">
        <f t="shared" si="4"/>
        <v>0</v>
      </c>
      <c r="I12" s="41">
        <f t="shared" si="4"/>
        <v>0</v>
      </c>
      <c r="J12" s="41">
        <f t="shared" si="4"/>
        <v>0</v>
      </c>
      <c r="K12" s="41">
        <f t="shared" si="4"/>
        <v>0</v>
      </c>
      <c r="L12" s="41">
        <f t="shared" si="4"/>
        <v>0</v>
      </c>
      <c r="M12" s="41">
        <f t="shared" si="4"/>
        <v>175</v>
      </c>
      <c r="N12" s="41">
        <f t="shared" si="1"/>
        <v>53307</v>
      </c>
      <c r="O12" s="42">
        <f t="shared" si="2"/>
        <v>6663.375</v>
      </c>
      <c r="P12" s="43"/>
    </row>
    <row r="13" spans="1:133" ht="15.75" thickBot="1">
      <c r="A13" s="88"/>
      <c r="B13" s="89">
        <v>559</v>
      </c>
      <c r="C13" s="90" t="s">
        <v>55</v>
      </c>
      <c r="D13" s="36">
        <v>53132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175</v>
      </c>
      <c r="N13" s="36">
        <f t="shared" si="1"/>
        <v>53307</v>
      </c>
      <c r="O13" s="37">
        <f t="shared" si="2"/>
        <v>6663.375</v>
      </c>
      <c r="P13" s="9"/>
    </row>
    <row r="14" spans="1:133" ht="16.5" thickBot="1">
      <c r="A14" s="12" t="s">
        <v>10</v>
      </c>
      <c r="B14" s="20"/>
      <c r="C14" s="19"/>
      <c r="D14" s="13">
        <f>SUM(D5,D10,D12)</f>
        <v>111034</v>
      </c>
      <c r="E14" s="13">
        <f t="shared" ref="E14:M14" si="5">SUM(E5,E10,E12)</f>
        <v>0</v>
      </c>
      <c r="F14" s="13">
        <f t="shared" si="5"/>
        <v>0</v>
      </c>
      <c r="G14" s="13">
        <f t="shared" si="5"/>
        <v>0</v>
      </c>
      <c r="H14" s="13">
        <f t="shared" si="5"/>
        <v>0</v>
      </c>
      <c r="I14" s="13">
        <f t="shared" si="5"/>
        <v>0</v>
      </c>
      <c r="J14" s="13">
        <f t="shared" si="5"/>
        <v>0</v>
      </c>
      <c r="K14" s="13">
        <f t="shared" si="5"/>
        <v>0</v>
      </c>
      <c r="L14" s="13">
        <f t="shared" si="5"/>
        <v>0</v>
      </c>
      <c r="M14" s="13">
        <f t="shared" si="5"/>
        <v>175</v>
      </c>
      <c r="N14" s="13">
        <f t="shared" si="1"/>
        <v>111209</v>
      </c>
      <c r="O14" s="30">
        <f t="shared" si="2"/>
        <v>13901.125</v>
      </c>
      <c r="P14" s="6"/>
      <c r="Q14" s="2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</row>
    <row r="15" spans="1:133">
      <c r="A15" s="14"/>
      <c r="B15" s="16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7"/>
    </row>
    <row r="16" spans="1:133">
      <c r="A16" s="31"/>
      <c r="B16" s="32"/>
      <c r="C16" s="32"/>
      <c r="D16" s="33"/>
      <c r="E16" s="33"/>
      <c r="F16" s="33"/>
      <c r="G16" s="33"/>
      <c r="H16" s="33"/>
      <c r="I16" s="33"/>
      <c r="J16" s="33"/>
      <c r="K16" s="33"/>
      <c r="L16" s="160" t="s">
        <v>62</v>
      </c>
      <c r="M16" s="160"/>
      <c r="N16" s="160"/>
      <c r="O16" s="34">
        <v>8</v>
      </c>
    </row>
    <row r="17" spans="1:15">
      <c r="A17" s="161"/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9"/>
    </row>
    <row r="18" spans="1:15" ht="15.75" customHeight="1" thickBot="1">
      <c r="A18" s="162" t="s">
        <v>25</v>
      </c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1"/>
      <c r="O18" s="142"/>
    </row>
  </sheetData>
  <mergeCells count="10">
    <mergeCell ref="L16:N16"/>
    <mergeCell ref="A17:O17"/>
    <mergeCell ref="A18:O1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SUM(D6:D9)</f>
        <v>725530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175</v>
      </c>
      <c r="N5" s="24">
        <f t="shared" ref="N5:N16" si="1">SUM(D5:M5)</f>
        <v>725705</v>
      </c>
      <c r="O5" s="25">
        <f t="shared" ref="O5:O16" si="2">(N5/O$18)</f>
        <v>90713.125</v>
      </c>
      <c r="P5" s="6"/>
    </row>
    <row r="6" spans="1:133">
      <c r="A6" s="11"/>
      <c r="B6" s="35">
        <v>511</v>
      </c>
      <c r="C6" s="18" t="s">
        <v>53</v>
      </c>
      <c r="D6" s="36">
        <v>6000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6000</v>
      </c>
      <c r="O6" s="37">
        <f t="shared" si="2"/>
        <v>750</v>
      </c>
      <c r="P6" s="9"/>
    </row>
    <row r="7" spans="1:133">
      <c r="A7" s="11"/>
      <c r="B7" s="35">
        <v>513</v>
      </c>
      <c r="C7" s="18" t="s">
        <v>19</v>
      </c>
      <c r="D7" s="36">
        <v>34181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175</v>
      </c>
      <c r="N7" s="36">
        <f t="shared" si="1"/>
        <v>34356</v>
      </c>
      <c r="O7" s="37">
        <f t="shared" si="2"/>
        <v>4294.5</v>
      </c>
      <c r="P7" s="9"/>
    </row>
    <row r="8" spans="1:133">
      <c r="A8" s="11"/>
      <c r="B8" s="35">
        <v>514</v>
      </c>
      <c r="C8" s="18" t="s">
        <v>30</v>
      </c>
      <c r="D8" s="36">
        <v>12114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12114</v>
      </c>
      <c r="O8" s="37">
        <f t="shared" si="2"/>
        <v>1514.25</v>
      </c>
      <c r="P8" s="9"/>
    </row>
    <row r="9" spans="1:133">
      <c r="A9" s="11"/>
      <c r="B9" s="35">
        <v>517</v>
      </c>
      <c r="C9" s="18" t="s">
        <v>54</v>
      </c>
      <c r="D9" s="36">
        <v>673235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f t="shared" si="1"/>
        <v>673235</v>
      </c>
      <c r="O9" s="37">
        <f t="shared" si="2"/>
        <v>84154.375</v>
      </c>
      <c r="P9" s="9"/>
    </row>
    <row r="10" spans="1:133" ht="15.75">
      <c r="A10" s="38" t="s">
        <v>31</v>
      </c>
      <c r="B10" s="39"/>
      <c r="C10" s="40"/>
      <c r="D10" s="41">
        <f t="shared" ref="D10:M10" si="3">SUM(D11:D11)</f>
        <v>8612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1"/>
        <v>8612</v>
      </c>
      <c r="O10" s="42">
        <f t="shared" si="2"/>
        <v>1076.5</v>
      </c>
      <c r="P10" s="43"/>
    </row>
    <row r="11" spans="1:133">
      <c r="A11" s="11"/>
      <c r="B11" s="35">
        <v>541</v>
      </c>
      <c r="C11" s="18" t="s">
        <v>40</v>
      </c>
      <c r="D11" s="36">
        <v>8612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f t="shared" si="1"/>
        <v>8612</v>
      </c>
      <c r="O11" s="37">
        <f t="shared" si="2"/>
        <v>1076.5</v>
      </c>
      <c r="P11" s="9"/>
    </row>
    <row r="12" spans="1:133" ht="15.75">
      <c r="A12" s="38" t="s">
        <v>44</v>
      </c>
      <c r="B12" s="39"/>
      <c r="C12" s="40"/>
      <c r="D12" s="41">
        <f t="shared" ref="D12:M12" si="4">SUM(D13:D13)</f>
        <v>124993</v>
      </c>
      <c r="E12" s="41">
        <f t="shared" si="4"/>
        <v>0</v>
      </c>
      <c r="F12" s="41">
        <f t="shared" si="4"/>
        <v>0</v>
      </c>
      <c r="G12" s="41">
        <f t="shared" si="4"/>
        <v>0</v>
      </c>
      <c r="H12" s="41">
        <f t="shared" si="4"/>
        <v>0</v>
      </c>
      <c r="I12" s="41">
        <f t="shared" si="4"/>
        <v>0</v>
      </c>
      <c r="J12" s="41">
        <f t="shared" si="4"/>
        <v>0</v>
      </c>
      <c r="K12" s="41">
        <f t="shared" si="4"/>
        <v>0</v>
      </c>
      <c r="L12" s="41">
        <f t="shared" si="4"/>
        <v>0</v>
      </c>
      <c r="M12" s="41">
        <f t="shared" si="4"/>
        <v>0</v>
      </c>
      <c r="N12" s="41">
        <f t="shared" si="1"/>
        <v>124993</v>
      </c>
      <c r="O12" s="42">
        <f t="shared" si="2"/>
        <v>15624.125</v>
      </c>
      <c r="P12" s="43"/>
    </row>
    <row r="13" spans="1:133">
      <c r="A13" s="88"/>
      <c r="B13" s="89">
        <v>559</v>
      </c>
      <c r="C13" s="90" t="s">
        <v>55</v>
      </c>
      <c r="D13" s="36">
        <v>124993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f t="shared" si="1"/>
        <v>124993</v>
      </c>
      <c r="O13" s="37">
        <f t="shared" si="2"/>
        <v>15624.125</v>
      </c>
      <c r="P13" s="9"/>
    </row>
    <row r="14" spans="1:133" ht="15.75">
      <c r="A14" s="38" t="s">
        <v>58</v>
      </c>
      <c r="B14" s="39"/>
      <c r="C14" s="40"/>
      <c r="D14" s="41">
        <f t="shared" ref="D14:M14" si="5">SUM(D15:D15)</f>
        <v>525</v>
      </c>
      <c r="E14" s="41">
        <f t="shared" si="5"/>
        <v>0</v>
      </c>
      <c r="F14" s="41">
        <f t="shared" si="5"/>
        <v>0</v>
      </c>
      <c r="G14" s="41">
        <f t="shared" si="5"/>
        <v>0</v>
      </c>
      <c r="H14" s="41">
        <f t="shared" si="5"/>
        <v>0</v>
      </c>
      <c r="I14" s="41">
        <f t="shared" si="5"/>
        <v>0</v>
      </c>
      <c r="J14" s="41">
        <f t="shared" si="5"/>
        <v>0</v>
      </c>
      <c r="K14" s="41">
        <f t="shared" si="5"/>
        <v>0</v>
      </c>
      <c r="L14" s="41">
        <f t="shared" si="5"/>
        <v>0</v>
      </c>
      <c r="M14" s="41">
        <f t="shared" si="5"/>
        <v>0</v>
      </c>
      <c r="N14" s="41">
        <f t="shared" si="1"/>
        <v>525</v>
      </c>
      <c r="O14" s="42">
        <f t="shared" si="2"/>
        <v>65.625</v>
      </c>
      <c r="P14" s="9"/>
    </row>
    <row r="15" spans="1:133" ht="15.75" thickBot="1">
      <c r="A15" s="11"/>
      <c r="B15" s="35">
        <v>581</v>
      </c>
      <c r="C15" s="18" t="s">
        <v>59</v>
      </c>
      <c r="D15" s="36">
        <v>525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f t="shared" si="1"/>
        <v>525</v>
      </c>
      <c r="O15" s="37">
        <f t="shared" si="2"/>
        <v>65.625</v>
      </c>
      <c r="P15" s="9"/>
    </row>
    <row r="16" spans="1:133" ht="16.5" thickBot="1">
      <c r="A16" s="12" t="s">
        <v>10</v>
      </c>
      <c r="B16" s="20"/>
      <c r="C16" s="19"/>
      <c r="D16" s="13">
        <f>SUM(D5,D10,D12,D14)</f>
        <v>859660</v>
      </c>
      <c r="E16" s="13">
        <f t="shared" ref="E16:M16" si="6">SUM(E5,E10,E12,E14)</f>
        <v>0</v>
      </c>
      <c r="F16" s="13">
        <f t="shared" si="6"/>
        <v>0</v>
      </c>
      <c r="G16" s="13">
        <f t="shared" si="6"/>
        <v>0</v>
      </c>
      <c r="H16" s="13">
        <f t="shared" si="6"/>
        <v>0</v>
      </c>
      <c r="I16" s="13">
        <f t="shared" si="6"/>
        <v>0</v>
      </c>
      <c r="J16" s="13">
        <f t="shared" si="6"/>
        <v>0</v>
      </c>
      <c r="K16" s="13">
        <f t="shared" si="6"/>
        <v>0</v>
      </c>
      <c r="L16" s="13">
        <f t="shared" si="6"/>
        <v>0</v>
      </c>
      <c r="M16" s="13">
        <f t="shared" si="6"/>
        <v>175</v>
      </c>
      <c r="N16" s="13">
        <f t="shared" si="1"/>
        <v>859835</v>
      </c>
      <c r="O16" s="30">
        <f t="shared" si="2"/>
        <v>107479.375</v>
      </c>
      <c r="P16" s="6"/>
      <c r="Q16" s="2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</row>
    <row r="17" spans="1:15">
      <c r="A17" s="14"/>
      <c r="B17" s="16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7"/>
    </row>
    <row r="18" spans="1:15">
      <c r="A18" s="31"/>
      <c r="B18" s="32"/>
      <c r="C18" s="32"/>
      <c r="D18" s="33"/>
      <c r="E18" s="33"/>
      <c r="F18" s="33"/>
      <c r="G18" s="33"/>
      <c r="H18" s="33"/>
      <c r="I18" s="33"/>
      <c r="J18" s="33"/>
      <c r="K18" s="33"/>
      <c r="L18" s="160" t="s">
        <v>60</v>
      </c>
      <c r="M18" s="160"/>
      <c r="N18" s="160"/>
      <c r="O18" s="34">
        <v>8</v>
      </c>
    </row>
    <row r="19" spans="1:15">
      <c r="A19" s="161"/>
      <c r="B19" s="138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9"/>
    </row>
    <row r="20" spans="1:15" ht="15.75" customHeight="1" thickBot="1">
      <c r="A20" s="162" t="s">
        <v>25</v>
      </c>
      <c r="B20" s="141"/>
      <c r="C20" s="141"/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1"/>
      <c r="O20" s="142"/>
    </row>
  </sheetData>
  <mergeCells count="10">
    <mergeCell ref="L18:N18"/>
    <mergeCell ref="A19:O19"/>
    <mergeCell ref="A20:O2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1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52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SUM(D6:D10)</f>
        <v>234836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5" si="1">SUM(D5:M5)</f>
        <v>234836</v>
      </c>
      <c r="O5" s="25">
        <f t="shared" ref="O5:O15" si="2">(N5/O$17)</f>
        <v>29354.5</v>
      </c>
      <c r="P5" s="6"/>
    </row>
    <row r="6" spans="1:133">
      <c r="A6" s="11"/>
      <c r="B6" s="35">
        <v>511</v>
      </c>
      <c r="C6" s="18" t="s">
        <v>53</v>
      </c>
      <c r="D6" s="36">
        <v>5875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5875</v>
      </c>
      <c r="O6" s="37">
        <f t="shared" si="2"/>
        <v>734.375</v>
      </c>
      <c r="P6" s="9"/>
    </row>
    <row r="7" spans="1:133">
      <c r="A7" s="11"/>
      <c r="B7" s="35">
        <v>513</v>
      </c>
      <c r="C7" s="18" t="s">
        <v>19</v>
      </c>
      <c r="D7" s="36">
        <v>30234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30234</v>
      </c>
      <c r="O7" s="37">
        <f t="shared" si="2"/>
        <v>3779.25</v>
      </c>
      <c r="P7" s="9"/>
    </row>
    <row r="8" spans="1:133">
      <c r="A8" s="11"/>
      <c r="B8" s="35">
        <v>514</v>
      </c>
      <c r="C8" s="18" t="s">
        <v>30</v>
      </c>
      <c r="D8" s="36">
        <v>10860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10860</v>
      </c>
      <c r="O8" s="37">
        <f t="shared" si="2"/>
        <v>1357.5</v>
      </c>
      <c r="P8" s="9"/>
    </row>
    <row r="9" spans="1:133">
      <c r="A9" s="11"/>
      <c r="B9" s="35">
        <v>515</v>
      </c>
      <c r="C9" s="18" t="s">
        <v>43</v>
      </c>
      <c r="D9" s="36">
        <v>2888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f t="shared" si="1"/>
        <v>2888</v>
      </c>
      <c r="O9" s="37">
        <f t="shared" si="2"/>
        <v>361</v>
      </c>
      <c r="P9" s="9"/>
    </row>
    <row r="10" spans="1:133">
      <c r="A10" s="11"/>
      <c r="B10" s="35">
        <v>517</v>
      </c>
      <c r="C10" s="18" t="s">
        <v>54</v>
      </c>
      <c r="D10" s="36">
        <v>184979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f t="shared" si="1"/>
        <v>184979</v>
      </c>
      <c r="O10" s="37">
        <f t="shared" si="2"/>
        <v>23122.375</v>
      </c>
      <c r="P10" s="9"/>
    </row>
    <row r="11" spans="1:133" ht="15.75">
      <c r="A11" s="38" t="s">
        <v>31</v>
      </c>
      <c r="B11" s="39"/>
      <c r="C11" s="40"/>
      <c r="D11" s="41">
        <f t="shared" ref="D11:M11" si="3">SUM(D12:D12)</f>
        <v>8686</v>
      </c>
      <c r="E11" s="41">
        <f t="shared" si="3"/>
        <v>0</v>
      </c>
      <c r="F11" s="41">
        <f t="shared" si="3"/>
        <v>0</v>
      </c>
      <c r="G11" s="41">
        <f t="shared" si="3"/>
        <v>0</v>
      </c>
      <c r="H11" s="41">
        <f t="shared" si="3"/>
        <v>0</v>
      </c>
      <c r="I11" s="41">
        <f t="shared" si="3"/>
        <v>0</v>
      </c>
      <c r="J11" s="41">
        <f t="shared" si="3"/>
        <v>0</v>
      </c>
      <c r="K11" s="41">
        <f t="shared" si="3"/>
        <v>0</v>
      </c>
      <c r="L11" s="41">
        <f t="shared" si="3"/>
        <v>0</v>
      </c>
      <c r="M11" s="41">
        <f t="shared" si="3"/>
        <v>0</v>
      </c>
      <c r="N11" s="41">
        <f t="shared" si="1"/>
        <v>8686</v>
      </c>
      <c r="O11" s="42">
        <f t="shared" si="2"/>
        <v>1085.75</v>
      </c>
      <c r="P11" s="43"/>
    </row>
    <row r="12" spans="1:133">
      <c r="A12" s="11"/>
      <c r="B12" s="35">
        <v>541</v>
      </c>
      <c r="C12" s="18" t="s">
        <v>40</v>
      </c>
      <c r="D12" s="36">
        <v>8686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f t="shared" si="1"/>
        <v>8686</v>
      </c>
      <c r="O12" s="37">
        <f t="shared" si="2"/>
        <v>1085.75</v>
      </c>
      <c r="P12" s="9"/>
    </row>
    <row r="13" spans="1:133" ht="15.75">
      <c r="A13" s="38" t="s">
        <v>44</v>
      </c>
      <c r="B13" s="39"/>
      <c r="C13" s="40"/>
      <c r="D13" s="41">
        <f t="shared" ref="D13:M13" si="4">SUM(D14:D14)</f>
        <v>1097555</v>
      </c>
      <c r="E13" s="41">
        <f t="shared" si="4"/>
        <v>0</v>
      </c>
      <c r="F13" s="41">
        <f t="shared" si="4"/>
        <v>0</v>
      </c>
      <c r="G13" s="41">
        <f t="shared" si="4"/>
        <v>0</v>
      </c>
      <c r="H13" s="41">
        <f t="shared" si="4"/>
        <v>0</v>
      </c>
      <c r="I13" s="41">
        <f t="shared" si="4"/>
        <v>0</v>
      </c>
      <c r="J13" s="41">
        <f t="shared" si="4"/>
        <v>0</v>
      </c>
      <c r="K13" s="41">
        <f t="shared" si="4"/>
        <v>0</v>
      </c>
      <c r="L13" s="41">
        <f t="shared" si="4"/>
        <v>0</v>
      </c>
      <c r="M13" s="41">
        <f t="shared" si="4"/>
        <v>175</v>
      </c>
      <c r="N13" s="41">
        <f t="shared" si="1"/>
        <v>1097730</v>
      </c>
      <c r="O13" s="42">
        <f t="shared" si="2"/>
        <v>137216.25</v>
      </c>
      <c r="P13" s="43"/>
    </row>
    <row r="14" spans="1:133" ht="15.75" thickBot="1">
      <c r="A14" s="88"/>
      <c r="B14" s="89">
        <v>559</v>
      </c>
      <c r="C14" s="90" t="s">
        <v>55</v>
      </c>
      <c r="D14" s="36">
        <v>1097555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175</v>
      </c>
      <c r="N14" s="36">
        <f t="shared" si="1"/>
        <v>1097730</v>
      </c>
      <c r="O14" s="37">
        <f t="shared" si="2"/>
        <v>137216.25</v>
      </c>
      <c r="P14" s="9"/>
    </row>
    <row r="15" spans="1:133" ht="16.5" thickBot="1">
      <c r="A15" s="12" t="s">
        <v>10</v>
      </c>
      <c r="B15" s="20"/>
      <c r="C15" s="19"/>
      <c r="D15" s="13">
        <f>SUM(D5,D11,D13)</f>
        <v>1341077</v>
      </c>
      <c r="E15" s="13">
        <f t="shared" ref="E15:M15" si="5">SUM(E5,E11,E13)</f>
        <v>0</v>
      </c>
      <c r="F15" s="13">
        <f t="shared" si="5"/>
        <v>0</v>
      </c>
      <c r="G15" s="13">
        <f t="shared" si="5"/>
        <v>0</v>
      </c>
      <c r="H15" s="13">
        <f t="shared" si="5"/>
        <v>0</v>
      </c>
      <c r="I15" s="13">
        <f t="shared" si="5"/>
        <v>0</v>
      </c>
      <c r="J15" s="13">
        <f t="shared" si="5"/>
        <v>0</v>
      </c>
      <c r="K15" s="13">
        <f t="shared" si="5"/>
        <v>0</v>
      </c>
      <c r="L15" s="13">
        <f t="shared" si="5"/>
        <v>0</v>
      </c>
      <c r="M15" s="13">
        <f t="shared" si="5"/>
        <v>175</v>
      </c>
      <c r="N15" s="13">
        <f t="shared" si="1"/>
        <v>1341252</v>
      </c>
      <c r="O15" s="30">
        <f t="shared" si="2"/>
        <v>167656.5</v>
      </c>
      <c r="P15" s="6"/>
      <c r="Q15" s="2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</row>
    <row r="16" spans="1:133">
      <c r="A16" s="14"/>
      <c r="B16" s="16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7"/>
    </row>
    <row r="17" spans="1:15">
      <c r="A17" s="31"/>
      <c r="B17" s="32"/>
      <c r="C17" s="32"/>
      <c r="D17" s="33"/>
      <c r="E17" s="33"/>
      <c r="F17" s="33"/>
      <c r="G17" s="33"/>
      <c r="H17" s="33"/>
      <c r="I17" s="33"/>
      <c r="J17" s="33"/>
      <c r="K17" s="33"/>
      <c r="L17" s="160" t="s">
        <v>56</v>
      </c>
      <c r="M17" s="160"/>
      <c r="N17" s="160"/>
      <c r="O17" s="34">
        <v>8</v>
      </c>
    </row>
    <row r="18" spans="1:15">
      <c r="A18" s="161"/>
      <c r="B18" s="138"/>
      <c r="C18" s="138"/>
      <c r="D18" s="138"/>
      <c r="E18" s="138"/>
      <c r="F18" s="138"/>
      <c r="G18" s="138"/>
      <c r="H18" s="138"/>
      <c r="I18" s="138"/>
      <c r="J18" s="138"/>
      <c r="K18" s="138"/>
      <c r="L18" s="138"/>
      <c r="M18" s="138"/>
      <c r="N18" s="138"/>
      <c r="O18" s="139"/>
    </row>
    <row r="19" spans="1:15" ht="15.75" customHeight="1" thickBot="1">
      <c r="A19" s="162" t="s">
        <v>25</v>
      </c>
      <c r="B19" s="141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1"/>
      <c r="O19" s="142"/>
    </row>
  </sheetData>
  <mergeCells count="10">
    <mergeCell ref="L17:N17"/>
    <mergeCell ref="A18:O18"/>
    <mergeCell ref="A19:O1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1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50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SUM(D6:D8)</f>
        <v>71731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3" si="1">SUM(D5:M5)</f>
        <v>71731</v>
      </c>
      <c r="O5" s="25">
        <f t="shared" ref="O5:O13" si="2">(N5/O$15)</f>
        <v>11955.166666666666</v>
      </c>
      <c r="P5" s="6"/>
    </row>
    <row r="6" spans="1:133">
      <c r="A6" s="11"/>
      <c r="B6" s="35">
        <v>513</v>
      </c>
      <c r="C6" s="18" t="s">
        <v>19</v>
      </c>
      <c r="D6" s="36">
        <v>57574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57574</v>
      </c>
      <c r="O6" s="37">
        <f t="shared" si="2"/>
        <v>9595.6666666666661</v>
      </c>
      <c r="P6" s="9"/>
    </row>
    <row r="7" spans="1:133">
      <c r="A7" s="11"/>
      <c r="B7" s="35">
        <v>514</v>
      </c>
      <c r="C7" s="18" t="s">
        <v>30</v>
      </c>
      <c r="D7" s="36">
        <v>11269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11269</v>
      </c>
      <c r="O7" s="37">
        <f t="shared" si="2"/>
        <v>1878.1666666666667</v>
      </c>
      <c r="P7" s="9"/>
    </row>
    <row r="8" spans="1:133">
      <c r="A8" s="11"/>
      <c r="B8" s="35">
        <v>515</v>
      </c>
      <c r="C8" s="18" t="s">
        <v>43</v>
      </c>
      <c r="D8" s="36">
        <v>2888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2888</v>
      </c>
      <c r="O8" s="37">
        <f t="shared" si="2"/>
        <v>481.33333333333331</v>
      </c>
      <c r="P8" s="9"/>
    </row>
    <row r="9" spans="1:133" ht="15.75">
      <c r="A9" s="38" t="s">
        <v>31</v>
      </c>
      <c r="B9" s="39"/>
      <c r="C9" s="40"/>
      <c r="D9" s="41">
        <f t="shared" ref="D9:M9" si="3">SUM(D10:D10)</f>
        <v>8030</v>
      </c>
      <c r="E9" s="41">
        <f t="shared" si="3"/>
        <v>0</v>
      </c>
      <c r="F9" s="41">
        <f t="shared" si="3"/>
        <v>0</v>
      </c>
      <c r="G9" s="41">
        <f t="shared" si="3"/>
        <v>0</v>
      </c>
      <c r="H9" s="41">
        <f t="shared" si="3"/>
        <v>0</v>
      </c>
      <c r="I9" s="41">
        <f t="shared" si="3"/>
        <v>0</v>
      </c>
      <c r="J9" s="41">
        <f t="shared" si="3"/>
        <v>0</v>
      </c>
      <c r="K9" s="41">
        <f t="shared" si="3"/>
        <v>0</v>
      </c>
      <c r="L9" s="41">
        <f t="shared" si="3"/>
        <v>0</v>
      </c>
      <c r="M9" s="41">
        <f t="shared" si="3"/>
        <v>0</v>
      </c>
      <c r="N9" s="41">
        <f t="shared" si="1"/>
        <v>8030</v>
      </c>
      <c r="O9" s="42">
        <f t="shared" si="2"/>
        <v>1338.3333333333333</v>
      </c>
      <c r="P9" s="43"/>
    </row>
    <row r="10" spans="1:133">
      <c r="A10" s="11"/>
      <c r="B10" s="35">
        <v>541</v>
      </c>
      <c r="C10" s="18" t="s">
        <v>40</v>
      </c>
      <c r="D10" s="36">
        <v>8030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f t="shared" si="1"/>
        <v>8030</v>
      </c>
      <c r="O10" s="37">
        <f t="shared" si="2"/>
        <v>1338.3333333333333</v>
      </c>
      <c r="P10" s="9"/>
    </row>
    <row r="11" spans="1:133" ht="15.75">
      <c r="A11" s="38" t="s">
        <v>44</v>
      </c>
      <c r="B11" s="39"/>
      <c r="C11" s="40"/>
      <c r="D11" s="41">
        <f t="shared" ref="D11:M11" si="4">SUM(D12:D12)</f>
        <v>70224</v>
      </c>
      <c r="E11" s="41">
        <f t="shared" si="4"/>
        <v>0</v>
      </c>
      <c r="F11" s="41">
        <f t="shared" si="4"/>
        <v>0</v>
      </c>
      <c r="G11" s="41">
        <f t="shared" si="4"/>
        <v>0</v>
      </c>
      <c r="H11" s="41">
        <f t="shared" si="4"/>
        <v>0</v>
      </c>
      <c r="I11" s="41">
        <f t="shared" si="4"/>
        <v>0</v>
      </c>
      <c r="J11" s="41">
        <f t="shared" si="4"/>
        <v>0</v>
      </c>
      <c r="K11" s="41">
        <f t="shared" si="4"/>
        <v>0</v>
      </c>
      <c r="L11" s="41">
        <f t="shared" si="4"/>
        <v>0</v>
      </c>
      <c r="M11" s="41">
        <f t="shared" si="4"/>
        <v>0</v>
      </c>
      <c r="N11" s="41">
        <f t="shared" si="1"/>
        <v>70224</v>
      </c>
      <c r="O11" s="42">
        <f t="shared" si="2"/>
        <v>11704</v>
      </c>
      <c r="P11" s="43"/>
    </row>
    <row r="12" spans="1:133" ht="15.75" thickBot="1">
      <c r="A12" s="88"/>
      <c r="B12" s="89">
        <v>551</v>
      </c>
      <c r="C12" s="90" t="s">
        <v>45</v>
      </c>
      <c r="D12" s="36">
        <v>70224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f t="shared" si="1"/>
        <v>70224</v>
      </c>
      <c r="O12" s="37">
        <f t="shared" si="2"/>
        <v>11704</v>
      </c>
      <c r="P12" s="9"/>
    </row>
    <row r="13" spans="1:133" ht="16.5" thickBot="1">
      <c r="A13" s="12" t="s">
        <v>10</v>
      </c>
      <c r="B13" s="20"/>
      <c r="C13" s="19"/>
      <c r="D13" s="13">
        <f>SUM(D5,D9,D11)</f>
        <v>149985</v>
      </c>
      <c r="E13" s="13">
        <f t="shared" ref="E13:M13" si="5">SUM(E5,E9,E11)</f>
        <v>0</v>
      </c>
      <c r="F13" s="13">
        <f t="shared" si="5"/>
        <v>0</v>
      </c>
      <c r="G13" s="13">
        <f t="shared" si="5"/>
        <v>0</v>
      </c>
      <c r="H13" s="13">
        <f t="shared" si="5"/>
        <v>0</v>
      </c>
      <c r="I13" s="13">
        <f t="shared" si="5"/>
        <v>0</v>
      </c>
      <c r="J13" s="13">
        <f t="shared" si="5"/>
        <v>0</v>
      </c>
      <c r="K13" s="13">
        <f t="shared" si="5"/>
        <v>0</v>
      </c>
      <c r="L13" s="13">
        <f t="shared" si="5"/>
        <v>0</v>
      </c>
      <c r="M13" s="13">
        <f t="shared" si="5"/>
        <v>0</v>
      </c>
      <c r="N13" s="13">
        <f t="shared" si="1"/>
        <v>149985</v>
      </c>
      <c r="O13" s="30">
        <f t="shared" si="2"/>
        <v>24997.5</v>
      </c>
      <c r="P13" s="6"/>
      <c r="Q13" s="2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</row>
    <row r="14" spans="1:133">
      <c r="A14" s="14"/>
      <c r="B14" s="16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7"/>
    </row>
    <row r="15" spans="1:133">
      <c r="A15" s="31"/>
      <c r="B15" s="32"/>
      <c r="C15" s="32"/>
      <c r="D15" s="33"/>
      <c r="E15" s="33"/>
      <c r="F15" s="33"/>
      <c r="G15" s="33"/>
      <c r="H15" s="33"/>
      <c r="I15" s="33"/>
      <c r="J15" s="33"/>
      <c r="K15" s="33"/>
      <c r="L15" s="160" t="s">
        <v>51</v>
      </c>
      <c r="M15" s="160"/>
      <c r="N15" s="160"/>
      <c r="O15" s="34">
        <v>6</v>
      </c>
    </row>
    <row r="16" spans="1:133">
      <c r="A16" s="161"/>
      <c r="B16" s="138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9"/>
    </row>
    <row r="17" spans="1:15" ht="15.75" customHeight="1" thickBot="1">
      <c r="A17" s="162" t="s">
        <v>25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1"/>
      <c r="O17" s="142"/>
    </row>
  </sheetData>
  <mergeCells count="10">
    <mergeCell ref="L15:N15"/>
    <mergeCell ref="A16:O16"/>
    <mergeCell ref="A17:O1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1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42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SUM(D6:D8)</f>
        <v>29585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4" si="1">SUM(D5:M5)</f>
        <v>29585</v>
      </c>
      <c r="O5" s="25">
        <f t="shared" ref="O5:O14" si="2">(N5/O$16)</f>
        <v>4930.833333333333</v>
      </c>
      <c r="P5" s="6"/>
    </row>
    <row r="6" spans="1:133">
      <c r="A6" s="11"/>
      <c r="B6" s="35">
        <v>513</v>
      </c>
      <c r="C6" s="18" t="s">
        <v>19</v>
      </c>
      <c r="D6" s="36">
        <v>15929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15929</v>
      </c>
      <c r="O6" s="37">
        <f t="shared" si="2"/>
        <v>2654.8333333333335</v>
      </c>
      <c r="P6" s="9"/>
    </row>
    <row r="7" spans="1:133">
      <c r="A7" s="11"/>
      <c r="B7" s="35">
        <v>514</v>
      </c>
      <c r="C7" s="18" t="s">
        <v>30</v>
      </c>
      <c r="D7" s="36">
        <v>10768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10768</v>
      </c>
      <c r="O7" s="37">
        <f t="shared" si="2"/>
        <v>1794.6666666666667</v>
      </c>
      <c r="P7" s="9"/>
    </row>
    <row r="8" spans="1:133">
      <c r="A8" s="11"/>
      <c r="B8" s="35">
        <v>515</v>
      </c>
      <c r="C8" s="18" t="s">
        <v>43</v>
      </c>
      <c r="D8" s="36">
        <v>2888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2888</v>
      </c>
      <c r="O8" s="37">
        <f t="shared" si="2"/>
        <v>481.33333333333331</v>
      </c>
      <c r="P8" s="9"/>
    </row>
    <row r="9" spans="1:133" ht="15.75">
      <c r="A9" s="38" t="s">
        <v>31</v>
      </c>
      <c r="B9" s="39"/>
      <c r="C9" s="40"/>
      <c r="D9" s="41">
        <f t="shared" ref="D9:M9" si="3">SUM(D10:D10)</f>
        <v>7731</v>
      </c>
      <c r="E9" s="41">
        <f t="shared" si="3"/>
        <v>0</v>
      </c>
      <c r="F9" s="41">
        <f t="shared" si="3"/>
        <v>0</v>
      </c>
      <c r="G9" s="41">
        <f t="shared" si="3"/>
        <v>0</v>
      </c>
      <c r="H9" s="41">
        <f t="shared" si="3"/>
        <v>0</v>
      </c>
      <c r="I9" s="41">
        <f t="shared" si="3"/>
        <v>0</v>
      </c>
      <c r="J9" s="41">
        <f t="shared" si="3"/>
        <v>0</v>
      </c>
      <c r="K9" s="41">
        <f t="shared" si="3"/>
        <v>0</v>
      </c>
      <c r="L9" s="41">
        <f t="shared" si="3"/>
        <v>0</v>
      </c>
      <c r="M9" s="41">
        <f t="shared" si="3"/>
        <v>0</v>
      </c>
      <c r="N9" s="41">
        <f t="shared" si="1"/>
        <v>7731</v>
      </c>
      <c r="O9" s="42">
        <f t="shared" si="2"/>
        <v>1288.5</v>
      </c>
      <c r="P9" s="43"/>
    </row>
    <row r="10" spans="1:133">
      <c r="A10" s="11"/>
      <c r="B10" s="35">
        <v>541</v>
      </c>
      <c r="C10" s="18" t="s">
        <v>40</v>
      </c>
      <c r="D10" s="36">
        <v>7731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f t="shared" si="1"/>
        <v>7731</v>
      </c>
      <c r="O10" s="37">
        <f t="shared" si="2"/>
        <v>1288.5</v>
      </c>
      <c r="P10" s="9"/>
    </row>
    <row r="11" spans="1:133" ht="15.75">
      <c r="A11" s="38" t="s">
        <v>44</v>
      </c>
      <c r="B11" s="39"/>
      <c r="C11" s="40"/>
      <c r="D11" s="41">
        <f t="shared" ref="D11:M11" si="4">SUM(D12:D13)</f>
        <v>6157</v>
      </c>
      <c r="E11" s="41">
        <f t="shared" si="4"/>
        <v>0</v>
      </c>
      <c r="F11" s="41">
        <f t="shared" si="4"/>
        <v>0</v>
      </c>
      <c r="G11" s="41">
        <f t="shared" si="4"/>
        <v>0</v>
      </c>
      <c r="H11" s="41">
        <f t="shared" si="4"/>
        <v>0</v>
      </c>
      <c r="I11" s="41">
        <f t="shared" si="4"/>
        <v>0</v>
      </c>
      <c r="J11" s="41">
        <f t="shared" si="4"/>
        <v>0</v>
      </c>
      <c r="K11" s="41">
        <f t="shared" si="4"/>
        <v>0</v>
      </c>
      <c r="L11" s="41">
        <f t="shared" si="4"/>
        <v>0</v>
      </c>
      <c r="M11" s="41">
        <f t="shared" si="4"/>
        <v>175</v>
      </c>
      <c r="N11" s="41">
        <f t="shared" si="1"/>
        <v>6332</v>
      </c>
      <c r="O11" s="42">
        <f t="shared" si="2"/>
        <v>1055.3333333333333</v>
      </c>
      <c r="P11" s="43"/>
    </row>
    <row r="12" spans="1:133">
      <c r="A12" s="88"/>
      <c r="B12" s="89">
        <v>551</v>
      </c>
      <c r="C12" s="90" t="s">
        <v>45</v>
      </c>
      <c r="D12" s="36">
        <v>6157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f t="shared" si="1"/>
        <v>6157</v>
      </c>
      <c r="O12" s="37">
        <f t="shared" si="2"/>
        <v>1026.1666666666667</v>
      </c>
      <c r="P12" s="9"/>
    </row>
    <row r="13" spans="1:133" ht="15.75" thickBot="1">
      <c r="A13" s="88"/>
      <c r="B13" s="89">
        <v>552</v>
      </c>
      <c r="C13" s="90" t="s">
        <v>46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175</v>
      </c>
      <c r="N13" s="36">
        <f t="shared" si="1"/>
        <v>175</v>
      </c>
      <c r="O13" s="37">
        <f t="shared" si="2"/>
        <v>29.166666666666668</v>
      </c>
      <c r="P13" s="9"/>
    </row>
    <row r="14" spans="1:133" ht="16.5" thickBot="1">
      <c r="A14" s="12" t="s">
        <v>10</v>
      </c>
      <c r="B14" s="20"/>
      <c r="C14" s="19"/>
      <c r="D14" s="13">
        <f>SUM(D5,D9,D11)</f>
        <v>43473</v>
      </c>
      <c r="E14" s="13">
        <f t="shared" ref="E14:M14" si="5">SUM(E5,E9,E11)</f>
        <v>0</v>
      </c>
      <c r="F14" s="13">
        <f t="shared" si="5"/>
        <v>0</v>
      </c>
      <c r="G14" s="13">
        <f t="shared" si="5"/>
        <v>0</v>
      </c>
      <c r="H14" s="13">
        <f t="shared" si="5"/>
        <v>0</v>
      </c>
      <c r="I14" s="13">
        <f t="shared" si="5"/>
        <v>0</v>
      </c>
      <c r="J14" s="13">
        <f t="shared" si="5"/>
        <v>0</v>
      </c>
      <c r="K14" s="13">
        <f t="shared" si="5"/>
        <v>0</v>
      </c>
      <c r="L14" s="13">
        <f t="shared" si="5"/>
        <v>0</v>
      </c>
      <c r="M14" s="13">
        <f t="shared" si="5"/>
        <v>175</v>
      </c>
      <c r="N14" s="13">
        <f t="shared" si="1"/>
        <v>43648</v>
      </c>
      <c r="O14" s="30">
        <f t="shared" si="2"/>
        <v>7274.666666666667</v>
      </c>
      <c r="P14" s="6"/>
      <c r="Q14" s="2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</row>
    <row r="15" spans="1:133">
      <c r="A15" s="14"/>
      <c r="B15" s="16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7"/>
    </row>
    <row r="16" spans="1:133">
      <c r="A16" s="31"/>
      <c r="B16" s="32"/>
      <c r="C16" s="32"/>
      <c r="D16" s="33"/>
      <c r="E16" s="33"/>
      <c r="F16" s="33"/>
      <c r="G16" s="33"/>
      <c r="H16" s="33"/>
      <c r="I16" s="33"/>
      <c r="J16" s="33"/>
      <c r="K16" s="33"/>
      <c r="L16" s="160" t="s">
        <v>47</v>
      </c>
      <c r="M16" s="160"/>
      <c r="N16" s="160"/>
      <c r="O16" s="34">
        <v>6</v>
      </c>
    </row>
    <row r="17" spans="1:15">
      <c r="A17" s="161"/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9"/>
    </row>
    <row r="18" spans="1:15" ht="15.75" customHeight="1" thickBot="1">
      <c r="A18" s="162" t="s">
        <v>25</v>
      </c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1"/>
      <c r="O18" s="142"/>
    </row>
  </sheetData>
  <mergeCells count="10">
    <mergeCell ref="L16:N16"/>
    <mergeCell ref="A17:O17"/>
    <mergeCell ref="A18:O1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16"/>
  <sheetViews>
    <sheetView workbookViewId="0">
      <selection sqref="A1:O1"/>
    </sheetView>
  </sheetViews>
  <sheetFormatPr defaultColWidth="9.77734375" defaultRowHeight="15"/>
  <cols>
    <col min="1" max="1" width="1.77734375" style="59" customWidth="1"/>
    <col min="2" max="2" width="6.77734375" style="59" customWidth="1"/>
    <col min="3" max="3" width="55.77734375" style="59" customWidth="1"/>
    <col min="4" max="5" width="16.77734375" style="87" customWidth="1"/>
    <col min="6" max="7" width="15.77734375" style="87" customWidth="1"/>
    <col min="8" max="8" width="13.77734375" style="87" customWidth="1"/>
    <col min="9" max="10" width="15.77734375" style="87" customWidth="1"/>
    <col min="11" max="13" width="13.77734375" style="87" customWidth="1"/>
    <col min="14" max="14" width="16.77734375" style="87" customWidth="1"/>
    <col min="15" max="15" width="13.77734375" style="59" customWidth="1"/>
    <col min="16" max="16" width="9.77734375" style="59" customWidth="1"/>
    <col min="17" max="17" width="9.77734375" style="59"/>
    <col min="18" max="16384" width="9.77734375" style="45"/>
  </cols>
  <sheetData>
    <row r="1" spans="1:133" ht="27.75">
      <c r="A1" s="181" t="s">
        <v>22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3"/>
      <c r="P1" s="44"/>
      <c r="Q1" s="45"/>
    </row>
    <row r="2" spans="1:133" ht="24" thickBot="1">
      <c r="A2" s="184" t="s">
        <v>38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6"/>
      <c r="P2" s="44"/>
      <c r="Q2" s="45"/>
    </row>
    <row r="3" spans="1:133" ht="18" customHeight="1">
      <c r="A3" s="187" t="s">
        <v>12</v>
      </c>
      <c r="B3" s="188"/>
      <c r="C3" s="189"/>
      <c r="D3" s="193" t="s">
        <v>6</v>
      </c>
      <c r="E3" s="194"/>
      <c r="F3" s="194"/>
      <c r="G3" s="194"/>
      <c r="H3" s="195"/>
      <c r="I3" s="193" t="s">
        <v>7</v>
      </c>
      <c r="J3" s="195"/>
      <c r="K3" s="193" t="s">
        <v>9</v>
      </c>
      <c r="L3" s="195"/>
      <c r="M3" s="46"/>
      <c r="N3" s="47"/>
      <c r="O3" s="196" t="s">
        <v>17</v>
      </c>
      <c r="P3" s="48"/>
      <c r="Q3" s="45"/>
    </row>
    <row r="4" spans="1:133" ht="32.25" customHeight="1" thickBot="1">
      <c r="A4" s="190"/>
      <c r="B4" s="191"/>
      <c r="C4" s="192"/>
      <c r="D4" s="49" t="s">
        <v>0</v>
      </c>
      <c r="E4" s="49" t="s">
        <v>13</v>
      </c>
      <c r="F4" s="49" t="s">
        <v>14</v>
      </c>
      <c r="G4" s="49" t="s">
        <v>15</v>
      </c>
      <c r="H4" s="49" t="s">
        <v>1</v>
      </c>
      <c r="I4" s="49" t="s">
        <v>2</v>
      </c>
      <c r="J4" s="50" t="s">
        <v>16</v>
      </c>
      <c r="K4" s="50" t="s">
        <v>3</v>
      </c>
      <c r="L4" s="50" t="s">
        <v>4</v>
      </c>
      <c r="M4" s="50" t="s">
        <v>5</v>
      </c>
      <c r="N4" s="50" t="s">
        <v>8</v>
      </c>
      <c r="O4" s="197"/>
      <c r="P4" s="51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</row>
    <row r="5" spans="1:133" ht="15.75">
      <c r="A5" s="53" t="s">
        <v>18</v>
      </c>
      <c r="B5" s="54"/>
      <c r="C5" s="54"/>
      <c r="D5" s="55">
        <f t="shared" ref="D5:M5" si="0">SUM(D6:D9)</f>
        <v>34040</v>
      </c>
      <c r="E5" s="55">
        <f t="shared" si="0"/>
        <v>225</v>
      </c>
      <c r="F5" s="55">
        <f t="shared" si="0"/>
        <v>0</v>
      </c>
      <c r="G5" s="55">
        <f t="shared" si="0"/>
        <v>0</v>
      </c>
      <c r="H5" s="55">
        <f t="shared" si="0"/>
        <v>0</v>
      </c>
      <c r="I5" s="55">
        <f t="shared" si="0"/>
        <v>0</v>
      </c>
      <c r="J5" s="55">
        <f t="shared" si="0"/>
        <v>0</v>
      </c>
      <c r="K5" s="55">
        <f t="shared" si="0"/>
        <v>0</v>
      </c>
      <c r="L5" s="55">
        <f t="shared" si="0"/>
        <v>0</v>
      </c>
      <c r="M5" s="55">
        <f t="shared" si="0"/>
        <v>0</v>
      </c>
      <c r="N5" s="56">
        <f t="shared" ref="N5:N12" si="1">SUM(D5:M5)</f>
        <v>34265</v>
      </c>
      <c r="O5" s="57">
        <f t="shared" ref="O5:O12" si="2">(N5/O$14)</f>
        <v>5710.833333333333</v>
      </c>
      <c r="P5" s="58"/>
    </row>
    <row r="6" spans="1:133">
      <c r="A6" s="60"/>
      <c r="B6" s="61">
        <v>512</v>
      </c>
      <c r="C6" s="62" t="s">
        <v>29</v>
      </c>
      <c r="D6" s="63">
        <v>3450</v>
      </c>
      <c r="E6" s="63">
        <v>0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f t="shared" si="1"/>
        <v>3450</v>
      </c>
      <c r="O6" s="64">
        <f t="shared" si="2"/>
        <v>575</v>
      </c>
      <c r="P6" s="65"/>
    </row>
    <row r="7" spans="1:133">
      <c r="A7" s="60"/>
      <c r="B7" s="61">
        <v>513</v>
      </c>
      <c r="C7" s="62" t="s">
        <v>19</v>
      </c>
      <c r="D7" s="63">
        <v>7125</v>
      </c>
      <c r="E7" s="63">
        <v>0</v>
      </c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f t="shared" si="1"/>
        <v>7125</v>
      </c>
      <c r="O7" s="64">
        <f t="shared" si="2"/>
        <v>1187.5</v>
      </c>
      <c r="P7" s="65"/>
    </row>
    <row r="8" spans="1:133">
      <c r="A8" s="60"/>
      <c r="B8" s="61">
        <v>514</v>
      </c>
      <c r="C8" s="62" t="s">
        <v>30</v>
      </c>
      <c r="D8" s="63">
        <v>11907</v>
      </c>
      <c r="E8" s="63">
        <v>0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3">
        <v>0</v>
      </c>
      <c r="M8" s="63">
        <v>0</v>
      </c>
      <c r="N8" s="63">
        <f t="shared" si="1"/>
        <v>11907</v>
      </c>
      <c r="O8" s="64">
        <f t="shared" si="2"/>
        <v>1984.5</v>
      </c>
      <c r="P8" s="65"/>
    </row>
    <row r="9" spans="1:133">
      <c r="A9" s="60"/>
      <c r="B9" s="61">
        <v>519</v>
      </c>
      <c r="C9" s="62" t="s">
        <v>39</v>
      </c>
      <c r="D9" s="63">
        <v>11558</v>
      </c>
      <c r="E9" s="63">
        <v>225</v>
      </c>
      <c r="F9" s="63">
        <v>0</v>
      </c>
      <c r="G9" s="63">
        <v>0</v>
      </c>
      <c r="H9" s="63">
        <v>0</v>
      </c>
      <c r="I9" s="63">
        <v>0</v>
      </c>
      <c r="J9" s="63">
        <v>0</v>
      </c>
      <c r="K9" s="63">
        <v>0</v>
      </c>
      <c r="L9" s="63">
        <v>0</v>
      </c>
      <c r="M9" s="63">
        <v>0</v>
      </c>
      <c r="N9" s="63">
        <f t="shared" si="1"/>
        <v>11783</v>
      </c>
      <c r="O9" s="64">
        <f t="shared" si="2"/>
        <v>1963.8333333333333</v>
      </c>
      <c r="P9" s="65"/>
    </row>
    <row r="10" spans="1:133" ht="15.75">
      <c r="A10" s="66" t="s">
        <v>31</v>
      </c>
      <c r="B10" s="67"/>
      <c r="C10" s="68"/>
      <c r="D10" s="69">
        <f t="shared" ref="D10:M10" si="3">SUM(D11:D11)</f>
        <v>8112</v>
      </c>
      <c r="E10" s="69">
        <f t="shared" si="3"/>
        <v>0</v>
      </c>
      <c r="F10" s="69">
        <f t="shared" si="3"/>
        <v>0</v>
      </c>
      <c r="G10" s="69">
        <f t="shared" si="3"/>
        <v>0</v>
      </c>
      <c r="H10" s="69">
        <f t="shared" si="3"/>
        <v>0</v>
      </c>
      <c r="I10" s="69">
        <f t="shared" si="3"/>
        <v>0</v>
      </c>
      <c r="J10" s="69">
        <f t="shared" si="3"/>
        <v>0</v>
      </c>
      <c r="K10" s="69">
        <f t="shared" si="3"/>
        <v>0</v>
      </c>
      <c r="L10" s="69">
        <f t="shared" si="3"/>
        <v>0</v>
      </c>
      <c r="M10" s="69">
        <f t="shared" si="3"/>
        <v>0</v>
      </c>
      <c r="N10" s="69">
        <f t="shared" si="1"/>
        <v>8112</v>
      </c>
      <c r="O10" s="70">
        <f t="shared" si="2"/>
        <v>1352</v>
      </c>
      <c r="P10" s="71"/>
    </row>
    <row r="11" spans="1:133" ht="15.75" thickBot="1">
      <c r="A11" s="60"/>
      <c r="B11" s="61">
        <v>541</v>
      </c>
      <c r="C11" s="62" t="s">
        <v>40</v>
      </c>
      <c r="D11" s="63">
        <v>8112</v>
      </c>
      <c r="E11" s="63">
        <v>0</v>
      </c>
      <c r="F11" s="63">
        <v>0</v>
      </c>
      <c r="G11" s="63">
        <v>0</v>
      </c>
      <c r="H11" s="63">
        <v>0</v>
      </c>
      <c r="I11" s="63">
        <v>0</v>
      </c>
      <c r="J11" s="63">
        <v>0</v>
      </c>
      <c r="K11" s="63">
        <v>0</v>
      </c>
      <c r="L11" s="63">
        <v>0</v>
      </c>
      <c r="M11" s="63">
        <v>0</v>
      </c>
      <c r="N11" s="63">
        <f t="shared" si="1"/>
        <v>8112</v>
      </c>
      <c r="O11" s="64">
        <f t="shared" si="2"/>
        <v>1352</v>
      </c>
      <c r="P11" s="65"/>
    </row>
    <row r="12" spans="1:133" ht="16.5" thickBot="1">
      <c r="A12" s="72" t="s">
        <v>10</v>
      </c>
      <c r="B12" s="73"/>
      <c r="C12" s="74"/>
      <c r="D12" s="75">
        <f>SUM(D5,D10)</f>
        <v>42152</v>
      </c>
      <c r="E12" s="75">
        <f t="shared" ref="E12:M12" si="4">SUM(E5,E10)</f>
        <v>225</v>
      </c>
      <c r="F12" s="75">
        <f t="shared" si="4"/>
        <v>0</v>
      </c>
      <c r="G12" s="75">
        <f t="shared" si="4"/>
        <v>0</v>
      </c>
      <c r="H12" s="75">
        <f t="shared" si="4"/>
        <v>0</v>
      </c>
      <c r="I12" s="75">
        <f t="shared" si="4"/>
        <v>0</v>
      </c>
      <c r="J12" s="75">
        <f t="shared" si="4"/>
        <v>0</v>
      </c>
      <c r="K12" s="75">
        <f t="shared" si="4"/>
        <v>0</v>
      </c>
      <c r="L12" s="75">
        <f t="shared" si="4"/>
        <v>0</v>
      </c>
      <c r="M12" s="75">
        <f t="shared" si="4"/>
        <v>0</v>
      </c>
      <c r="N12" s="75">
        <f t="shared" si="1"/>
        <v>42377</v>
      </c>
      <c r="O12" s="76">
        <f t="shared" si="2"/>
        <v>7062.833333333333</v>
      </c>
      <c r="P12" s="58"/>
      <c r="Q12" s="77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78"/>
      <c r="BE12" s="78"/>
      <c r="BF12" s="78"/>
      <c r="BG12" s="78"/>
      <c r="BH12" s="78"/>
      <c r="BI12" s="78"/>
      <c r="BJ12" s="78"/>
      <c r="BK12" s="78"/>
      <c r="BL12" s="78"/>
      <c r="BM12" s="78"/>
      <c r="BN12" s="78"/>
      <c r="BO12" s="78"/>
      <c r="BP12" s="78"/>
      <c r="BQ12" s="78"/>
      <c r="BR12" s="78"/>
      <c r="BS12" s="78"/>
      <c r="BT12" s="78"/>
      <c r="BU12" s="78"/>
      <c r="BV12" s="78"/>
      <c r="BW12" s="78"/>
      <c r="BX12" s="78"/>
      <c r="BY12" s="78"/>
      <c r="BZ12" s="78"/>
      <c r="CA12" s="78"/>
      <c r="CB12" s="78"/>
      <c r="CC12" s="78"/>
      <c r="CD12" s="78"/>
      <c r="CE12" s="78"/>
      <c r="CF12" s="78"/>
      <c r="CG12" s="78"/>
      <c r="CH12" s="78"/>
      <c r="CI12" s="78"/>
      <c r="CJ12" s="78"/>
      <c r="CK12" s="78"/>
      <c r="CL12" s="78"/>
      <c r="CM12" s="78"/>
      <c r="CN12" s="78"/>
      <c r="CO12" s="78"/>
      <c r="CP12" s="78"/>
      <c r="CQ12" s="78"/>
      <c r="CR12" s="78"/>
      <c r="CS12" s="78"/>
      <c r="CT12" s="78"/>
      <c r="CU12" s="78"/>
      <c r="CV12" s="78"/>
      <c r="CW12" s="78"/>
      <c r="CX12" s="78"/>
      <c r="CY12" s="78"/>
      <c r="CZ12" s="78"/>
      <c r="DA12" s="78"/>
      <c r="DB12" s="78"/>
      <c r="DC12" s="78"/>
      <c r="DD12" s="78"/>
      <c r="DE12" s="78"/>
      <c r="DF12" s="78"/>
      <c r="DG12" s="78"/>
      <c r="DH12" s="78"/>
      <c r="DI12" s="78"/>
      <c r="DJ12" s="78"/>
      <c r="DK12" s="78"/>
      <c r="DL12" s="78"/>
      <c r="DM12" s="78"/>
      <c r="DN12" s="78"/>
      <c r="DO12" s="78"/>
    </row>
    <row r="13" spans="1:133">
      <c r="A13" s="79"/>
      <c r="B13" s="80"/>
      <c r="C13" s="80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2"/>
    </row>
    <row r="14" spans="1:133">
      <c r="A14" s="83"/>
      <c r="B14" s="84"/>
      <c r="C14" s="84"/>
      <c r="D14" s="85"/>
      <c r="E14" s="85"/>
      <c r="F14" s="85"/>
      <c r="G14" s="85"/>
      <c r="H14" s="85"/>
      <c r="I14" s="85"/>
      <c r="J14" s="85"/>
      <c r="K14" s="85"/>
      <c r="L14" s="174" t="s">
        <v>41</v>
      </c>
      <c r="M14" s="174"/>
      <c r="N14" s="174"/>
      <c r="O14" s="86">
        <v>6</v>
      </c>
    </row>
    <row r="15" spans="1:133">
      <c r="A15" s="175"/>
      <c r="B15" s="176"/>
      <c r="C15" s="176"/>
      <c r="D15" s="176"/>
      <c r="E15" s="176"/>
      <c r="F15" s="176"/>
      <c r="G15" s="176"/>
      <c r="H15" s="176"/>
      <c r="I15" s="176"/>
      <c r="J15" s="176"/>
      <c r="K15" s="176"/>
      <c r="L15" s="176"/>
      <c r="M15" s="176"/>
      <c r="N15" s="176"/>
      <c r="O15" s="177"/>
    </row>
    <row r="16" spans="1:133" ht="15.75" customHeight="1" thickBot="1">
      <c r="A16" s="178" t="s">
        <v>25</v>
      </c>
      <c r="B16" s="179"/>
      <c r="C16" s="179"/>
      <c r="D16" s="179"/>
      <c r="E16" s="179"/>
      <c r="F16" s="179"/>
      <c r="G16" s="179"/>
      <c r="H16" s="179"/>
      <c r="I16" s="179"/>
      <c r="J16" s="179"/>
      <c r="K16" s="179"/>
      <c r="L16" s="179"/>
      <c r="M16" s="179"/>
      <c r="N16" s="179"/>
      <c r="O16" s="180"/>
    </row>
  </sheetData>
  <mergeCells count="10">
    <mergeCell ref="L14:N14"/>
    <mergeCell ref="A15:O15"/>
    <mergeCell ref="A16:O1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1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34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SUM(D6:D9)</f>
        <v>25341</v>
      </c>
      <c r="E5" s="23">
        <f t="shared" si="0"/>
        <v>0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2" si="1">SUM(D5:M5)</f>
        <v>25341</v>
      </c>
      <c r="O5" s="25">
        <f t="shared" ref="O5:O12" si="2">(N5/O$14)</f>
        <v>5068.2</v>
      </c>
      <c r="P5" s="6"/>
    </row>
    <row r="6" spans="1:133">
      <c r="A6" s="11"/>
      <c r="B6" s="35">
        <v>512</v>
      </c>
      <c r="C6" s="18" t="s">
        <v>29</v>
      </c>
      <c r="D6" s="36">
        <v>3450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3450</v>
      </c>
      <c r="O6" s="37">
        <f t="shared" si="2"/>
        <v>690</v>
      </c>
      <c r="P6" s="9"/>
    </row>
    <row r="7" spans="1:133">
      <c r="A7" s="11"/>
      <c r="B7" s="35">
        <v>513</v>
      </c>
      <c r="C7" s="18" t="s">
        <v>19</v>
      </c>
      <c r="D7" s="36">
        <v>2700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2700</v>
      </c>
      <c r="O7" s="37">
        <f t="shared" si="2"/>
        <v>540</v>
      </c>
      <c r="P7" s="9"/>
    </row>
    <row r="8" spans="1:133">
      <c r="A8" s="11"/>
      <c r="B8" s="35">
        <v>514</v>
      </c>
      <c r="C8" s="18" t="s">
        <v>30</v>
      </c>
      <c r="D8" s="36">
        <v>8650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8650</v>
      </c>
      <c r="O8" s="37">
        <f t="shared" si="2"/>
        <v>1730</v>
      </c>
      <c r="P8" s="9"/>
    </row>
    <row r="9" spans="1:133">
      <c r="A9" s="11"/>
      <c r="B9" s="35">
        <v>519</v>
      </c>
      <c r="C9" s="18" t="s">
        <v>20</v>
      </c>
      <c r="D9" s="36">
        <v>10541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f t="shared" si="1"/>
        <v>10541</v>
      </c>
      <c r="O9" s="37">
        <f t="shared" si="2"/>
        <v>2108.1999999999998</v>
      </c>
      <c r="P9" s="9"/>
    </row>
    <row r="10" spans="1:133" ht="15.75">
      <c r="A10" s="38" t="s">
        <v>31</v>
      </c>
      <c r="B10" s="39"/>
      <c r="C10" s="40"/>
      <c r="D10" s="41">
        <f t="shared" ref="D10:M10" si="3">SUM(D11:D11)</f>
        <v>7581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1"/>
        <v>7581</v>
      </c>
      <c r="O10" s="42">
        <f t="shared" si="2"/>
        <v>1516.2</v>
      </c>
      <c r="P10" s="43"/>
    </row>
    <row r="11" spans="1:133" ht="15.75" thickBot="1">
      <c r="A11" s="11"/>
      <c r="B11" s="35">
        <v>541</v>
      </c>
      <c r="C11" s="18" t="s">
        <v>32</v>
      </c>
      <c r="D11" s="36">
        <v>7581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f t="shared" si="1"/>
        <v>7581</v>
      </c>
      <c r="O11" s="37">
        <f t="shared" si="2"/>
        <v>1516.2</v>
      </c>
      <c r="P11" s="9"/>
    </row>
    <row r="12" spans="1:133" ht="16.5" thickBot="1">
      <c r="A12" s="12" t="s">
        <v>10</v>
      </c>
      <c r="B12" s="20"/>
      <c r="C12" s="19"/>
      <c r="D12" s="13">
        <f>SUM(D5,D10)</f>
        <v>32922</v>
      </c>
      <c r="E12" s="13">
        <f t="shared" ref="E12:M12" si="4">SUM(E5,E10)</f>
        <v>0</v>
      </c>
      <c r="F12" s="13">
        <f t="shared" si="4"/>
        <v>0</v>
      </c>
      <c r="G12" s="13">
        <f t="shared" si="4"/>
        <v>0</v>
      </c>
      <c r="H12" s="13">
        <f t="shared" si="4"/>
        <v>0</v>
      </c>
      <c r="I12" s="13">
        <f t="shared" si="4"/>
        <v>0</v>
      </c>
      <c r="J12" s="13">
        <f t="shared" si="4"/>
        <v>0</v>
      </c>
      <c r="K12" s="13">
        <f t="shared" si="4"/>
        <v>0</v>
      </c>
      <c r="L12" s="13">
        <f t="shared" si="4"/>
        <v>0</v>
      </c>
      <c r="M12" s="13">
        <f t="shared" si="4"/>
        <v>0</v>
      </c>
      <c r="N12" s="13">
        <f t="shared" si="1"/>
        <v>32922</v>
      </c>
      <c r="O12" s="30">
        <f t="shared" si="2"/>
        <v>6584.4</v>
      </c>
      <c r="P12" s="6"/>
      <c r="Q12" s="2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</row>
    <row r="13" spans="1:133">
      <c r="A13" s="14"/>
      <c r="B13" s="16"/>
      <c r="C13" s="16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7"/>
    </row>
    <row r="14" spans="1:133">
      <c r="A14" s="31"/>
      <c r="B14" s="32"/>
      <c r="C14" s="32"/>
      <c r="D14" s="33"/>
      <c r="E14" s="33"/>
      <c r="F14" s="33"/>
      <c r="G14" s="33"/>
      <c r="H14" s="33"/>
      <c r="I14" s="33"/>
      <c r="J14" s="33"/>
      <c r="K14" s="33"/>
      <c r="L14" s="160" t="s">
        <v>35</v>
      </c>
      <c r="M14" s="160"/>
      <c r="N14" s="160"/>
      <c r="O14" s="34">
        <v>5</v>
      </c>
    </row>
    <row r="15" spans="1:133">
      <c r="A15" s="161"/>
      <c r="B15" s="138"/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9"/>
    </row>
    <row r="16" spans="1:133" ht="15.75" customHeight="1" thickBot="1">
      <c r="A16" s="162" t="s">
        <v>25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1"/>
      <c r="O16" s="142"/>
    </row>
  </sheetData>
  <mergeCells count="10">
    <mergeCell ref="L14:N14"/>
    <mergeCell ref="A15:O15"/>
    <mergeCell ref="A16:O1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1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28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SUM(D6:D9)</f>
        <v>33614</v>
      </c>
      <c r="E5" s="23">
        <f t="shared" si="0"/>
        <v>0</v>
      </c>
      <c r="F5" s="23">
        <f t="shared" si="0"/>
        <v>0</v>
      </c>
      <c r="G5" s="23">
        <f t="shared" si="0"/>
        <v>205111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 t="shared" ref="N5:N12" si="1">SUM(D5:M5)</f>
        <v>238725</v>
      </c>
      <c r="O5" s="25">
        <f t="shared" ref="O5:O12" si="2">(N5/O$14)</f>
        <v>14920.3125</v>
      </c>
      <c r="P5" s="6"/>
    </row>
    <row r="6" spans="1:133">
      <c r="A6" s="11"/>
      <c r="B6" s="35">
        <v>512</v>
      </c>
      <c r="C6" s="18" t="s">
        <v>29</v>
      </c>
      <c r="D6" s="36">
        <v>1350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 t="shared" si="1"/>
        <v>1350</v>
      </c>
      <c r="O6" s="37">
        <f t="shared" si="2"/>
        <v>84.375</v>
      </c>
      <c r="P6" s="9"/>
    </row>
    <row r="7" spans="1:133">
      <c r="A7" s="11"/>
      <c r="B7" s="35">
        <v>513</v>
      </c>
      <c r="C7" s="18" t="s">
        <v>19</v>
      </c>
      <c r="D7" s="36">
        <v>22497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 t="shared" si="1"/>
        <v>22497</v>
      </c>
      <c r="O7" s="37">
        <f t="shared" si="2"/>
        <v>1406.0625</v>
      </c>
      <c r="P7" s="9"/>
    </row>
    <row r="8" spans="1:133">
      <c r="A8" s="11"/>
      <c r="B8" s="35">
        <v>514</v>
      </c>
      <c r="C8" s="18" t="s">
        <v>30</v>
      </c>
      <c r="D8" s="36">
        <v>9767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f t="shared" si="1"/>
        <v>9767</v>
      </c>
      <c r="O8" s="37">
        <f t="shared" si="2"/>
        <v>610.4375</v>
      </c>
      <c r="P8" s="9"/>
    </row>
    <row r="9" spans="1:133">
      <c r="A9" s="11"/>
      <c r="B9" s="35">
        <v>519</v>
      </c>
      <c r="C9" s="18" t="s">
        <v>20</v>
      </c>
      <c r="D9" s="36">
        <v>0</v>
      </c>
      <c r="E9" s="36">
        <v>0</v>
      </c>
      <c r="F9" s="36">
        <v>0</v>
      </c>
      <c r="G9" s="36">
        <v>205111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f t="shared" si="1"/>
        <v>205111</v>
      </c>
      <c r="O9" s="37">
        <f t="shared" si="2"/>
        <v>12819.4375</v>
      </c>
      <c r="P9" s="9"/>
    </row>
    <row r="10" spans="1:133" ht="15.75">
      <c r="A10" s="38" t="s">
        <v>31</v>
      </c>
      <c r="B10" s="39"/>
      <c r="C10" s="40"/>
      <c r="D10" s="41">
        <f t="shared" ref="D10:M10" si="3">SUM(D11:D11)</f>
        <v>6902</v>
      </c>
      <c r="E10" s="41">
        <f t="shared" si="3"/>
        <v>0</v>
      </c>
      <c r="F10" s="41">
        <f t="shared" si="3"/>
        <v>0</v>
      </c>
      <c r="G10" s="41">
        <f t="shared" si="3"/>
        <v>0</v>
      </c>
      <c r="H10" s="41">
        <f t="shared" si="3"/>
        <v>0</v>
      </c>
      <c r="I10" s="41">
        <f t="shared" si="3"/>
        <v>0</v>
      </c>
      <c r="J10" s="41">
        <f t="shared" si="3"/>
        <v>0</v>
      </c>
      <c r="K10" s="41">
        <f t="shared" si="3"/>
        <v>0</v>
      </c>
      <c r="L10" s="41">
        <f t="shared" si="3"/>
        <v>0</v>
      </c>
      <c r="M10" s="41">
        <f t="shared" si="3"/>
        <v>0</v>
      </c>
      <c r="N10" s="41">
        <f t="shared" si="1"/>
        <v>6902</v>
      </c>
      <c r="O10" s="42">
        <f t="shared" si="2"/>
        <v>431.375</v>
      </c>
      <c r="P10" s="43"/>
    </row>
    <row r="11" spans="1:133" ht="15.75" thickBot="1">
      <c r="A11" s="11"/>
      <c r="B11" s="35">
        <v>541</v>
      </c>
      <c r="C11" s="18" t="s">
        <v>32</v>
      </c>
      <c r="D11" s="36">
        <v>6902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f t="shared" si="1"/>
        <v>6902</v>
      </c>
      <c r="O11" s="37">
        <f t="shared" si="2"/>
        <v>431.375</v>
      </c>
      <c r="P11" s="9"/>
    </row>
    <row r="12" spans="1:133" ht="16.5" thickBot="1">
      <c r="A12" s="12" t="s">
        <v>10</v>
      </c>
      <c r="B12" s="20"/>
      <c r="C12" s="19"/>
      <c r="D12" s="13">
        <f>SUM(D5,D10)</f>
        <v>40516</v>
      </c>
      <c r="E12" s="13">
        <f t="shared" ref="E12:M12" si="4">SUM(E5,E10)</f>
        <v>0</v>
      </c>
      <c r="F12" s="13">
        <f t="shared" si="4"/>
        <v>0</v>
      </c>
      <c r="G12" s="13">
        <f t="shared" si="4"/>
        <v>205111</v>
      </c>
      <c r="H12" s="13">
        <f t="shared" si="4"/>
        <v>0</v>
      </c>
      <c r="I12" s="13">
        <f t="shared" si="4"/>
        <v>0</v>
      </c>
      <c r="J12" s="13">
        <f t="shared" si="4"/>
        <v>0</v>
      </c>
      <c r="K12" s="13">
        <f t="shared" si="4"/>
        <v>0</v>
      </c>
      <c r="L12" s="13">
        <f t="shared" si="4"/>
        <v>0</v>
      </c>
      <c r="M12" s="13">
        <f t="shared" si="4"/>
        <v>0</v>
      </c>
      <c r="N12" s="13">
        <f t="shared" si="1"/>
        <v>245627</v>
      </c>
      <c r="O12" s="30">
        <f t="shared" si="2"/>
        <v>15351.6875</v>
      </c>
      <c r="P12" s="6"/>
      <c r="Q12" s="2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</row>
    <row r="13" spans="1:133">
      <c r="A13" s="14"/>
      <c r="B13" s="16"/>
      <c r="C13" s="16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7"/>
    </row>
    <row r="14" spans="1:133">
      <c r="A14" s="31"/>
      <c r="B14" s="32"/>
      <c r="C14" s="32"/>
      <c r="D14" s="33"/>
      <c r="E14" s="33"/>
      <c r="F14" s="33"/>
      <c r="G14" s="33"/>
      <c r="H14" s="33"/>
      <c r="I14" s="33"/>
      <c r="J14" s="33"/>
      <c r="K14" s="33"/>
      <c r="L14" s="160" t="s">
        <v>33</v>
      </c>
      <c r="M14" s="160"/>
      <c r="N14" s="160"/>
      <c r="O14" s="34">
        <v>16</v>
      </c>
    </row>
    <row r="15" spans="1:133">
      <c r="A15" s="161"/>
      <c r="B15" s="138"/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9"/>
    </row>
    <row r="16" spans="1:133" ht="15.75" customHeight="1" thickBot="1">
      <c r="A16" s="162" t="s">
        <v>25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1"/>
      <c r="O16" s="142"/>
    </row>
  </sheetData>
  <mergeCells count="10">
    <mergeCell ref="L14:N14"/>
    <mergeCell ref="A15:O15"/>
    <mergeCell ref="A16:O1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1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26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SUM(D6:D7)</f>
        <v>34907</v>
      </c>
      <c r="E5" s="23">
        <f t="shared" si="0"/>
        <v>0</v>
      </c>
      <c r="F5" s="23">
        <f t="shared" si="0"/>
        <v>0</v>
      </c>
      <c r="G5" s="23">
        <f t="shared" si="0"/>
        <v>123108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>SUM(D5:M5)</f>
        <v>158015</v>
      </c>
      <c r="O5" s="25">
        <f>(N5/O$10)</f>
        <v>9875.9375</v>
      </c>
      <c r="P5" s="6"/>
    </row>
    <row r="6" spans="1:133">
      <c r="A6" s="11"/>
      <c r="B6" s="35">
        <v>513</v>
      </c>
      <c r="C6" s="18" t="s">
        <v>19</v>
      </c>
      <c r="D6" s="36">
        <v>34907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>SUM(D6:M6)</f>
        <v>34907</v>
      </c>
      <c r="O6" s="37">
        <f>(N6/O$10)</f>
        <v>2181.6875</v>
      </c>
      <c r="P6" s="9"/>
    </row>
    <row r="7" spans="1:133" ht="15.75" thickBot="1">
      <c r="A7" s="11"/>
      <c r="B7" s="35">
        <v>519</v>
      </c>
      <c r="C7" s="18" t="s">
        <v>20</v>
      </c>
      <c r="D7" s="36">
        <v>0</v>
      </c>
      <c r="E7" s="36">
        <v>0</v>
      </c>
      <c r="F7" s="36">
        <v>0</v>
      </c>
      <c r="G7" s="36">
        <v>123108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>SUM(D7:M7)</f>
        <v>123108</v>
      </c>
      <c r="O7" s="37">
        <f>(N7/O$10)</f>
        <v>7694.25</v>
      </c>
      <c r="P7" s="9"/>
    </row>
    <row r="8" spans="1:133" ht="16.5" thickBot="1">
      <c r="A8" s="12" t="s">
        <v>10</v>
      </c>
      <c r="B8" s="20"/>
      <c r="C8" s="19"/>
      <c r="D8" s="13">
        <f>SUM(D5)</f>
        <v>34907</v>
      </c>
      <c r="E8" s="13">
        <f t="shared" ref="E8:M8" si="1">SUM(E5)</f>
        <v>0</v>
      </c>
      <c r="F8" s="13">
        <f t="shared" si="1"/>
        <v>0</v>
      </c>
      <c r="G8" s="13">
        <f t="shared" si="1"/>
        <v>123108</v>
      </c>
      <c r="H8" s="13">
        <f t="shared" si="1"/>
        <v>0</v>
      </c>
      <c r="I8" s="13">
        <f t="shared" si="1"/>
        <v>0</v>
      </c>
      <c r="J8" s="13">
        <f t="shared" si="1"/>
        <v>0</v>
      </c>
      <c r="K8" s="13">
        <f t="shared" si="1"/>
        <v>0</v>
      </c>
      <c r="L8" s="13">
        <f t="shared" si="1"/>
        <v>0</v>
      </c>
      <c r="M8" s="13">
        <f t="shared" si="1"/>
        <v>0</v>
      </c>
      <c r="N8" s="13">
        <f>SUM(D8:M8)</f>
        <v>158015</v>
      </c>
      <c r="O8" s="30">
        <f>(N8/O$10)</f>
        <v>9875.9375</v>
      </c>
      <c r="P8" s="6"/>
      <c r="Q8" s="2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</row>
    <row r="9" spans="1:133">
      <c r="A9" s="14"/>
      <c r="B9" s="16"/>
      <c r="C9" s="16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7"/>
    </row>
    <row r="10" spans="1:133">
      <c r="A10" s="31"/>
      <c r="B10" s="32"/>
      <c r="C10" s="32"/>
      <c r="D10" s="33"/>
      <c r="E10" s="33"/>
      <c r="F10" s="33"/>
      <c r="G10" s="33"/>
      <c r="H10" s="33"/>
      <c r="I10" s="33"/>
      <c r="J10" s="33"/>
      <c r="K10" s="33"/>
      <c r="L10" s="160" t="s">
        <v>27</v>
      </c>
      <c r="M10" s="160"/>
      <c r="N10" s="160"/>
      <c r="O10" s="34">
        <v>16</v>
      </c>
    </row>
    <row r="11" spans="1:133">
      <c r="A11" s="161"/>
      <c r="B11" s="138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9"/>
    </row>
    <row r="12" spans="1:133" ht="15.75" customHeight="1" thickBot="1">
      <c r="A12" s="162" t="s">
        <v>25</v>
      </c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2"/>
    </row>
  </sheetData>
  <mergeCells count="10">
    <mergeCell ref="L10:N10"/>
    <mergeCell ref="A11:O11"/>
    <mergeCell ref="A12:O1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1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23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SUM(D6:D7)</f>
        <v>1496</v>
      </c>
      <c r="E5" s="23">
        <f t="shared" si="0"/>
        <v>0</v>
      </c>
      <c r="F5" s="23">
        <f t="shared" si="0"/>
        <v>0</v>
      </c>
      <c r="G5" s="23">
        <f t="shared" si="0"/>
        <v>12091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>SUM(D5:M5)</f>
        <v>13587</v>
      </c>
      <c r="O5" s="25">
        <f>(N5/O$10)</f>
        <v>849.1875</v>
      </c>
      <c r="P5" s="6"/>
    </row>
    <row r="6" spans="1:133">
      <c r="A6" s="11"/>
      <c r="B6" s="35">
        <v>513</v>
      </c>
      <c r="C6" s="18" t="s">
        <v>19</v>
      </c>
      <c r="D6" s="36">
        <v>1496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>SUM(D6:M6)</f>
        <v>1496</v>
      </c>
      <c r="O6" s="37">
        <f>(N6/O$10)</f>
        <v>93.5</v>
      </c>
      <c r="P6" s="9"/>
    </row>
    <row r="7" spans="1:133" ht="15.75" thickBot="1">
      <c r="A7" s="11"/>
      <c r="B7" s="35">
        <v>519</v>
      </c>
      <c r="C7" s="18" t="s">
        <v>20</v>
      </c>
      <c r="D7" s="36">
        <v>0</v>
      </c>
      <c r="E7" s="36">
        <v>0</v>
      </c>
      <c r="F7" s="36">
        <v>0</v>
      </c>
      <c r="G7" s="36">
        <v>12091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>SUM(D7:M7)</f>
        <v>12091</v>
      </c>
      <c r="O7" s="37">
        <f>(N7/O$10)</f>
        <v>755.6875</v>
      </c>
      <c r="P7" s="9"/>
    </row>
    <row r="8" spans="1:133" ht="16.5" thickBot="1">
      <c r="A8" s="12" t="s">
        <v>10</v>
      </c>
      <c r="B8" s="20"/>
      <c r="C8" s="19"/>
      <c r="D8" s="13">
        <f>SUM(D5)</f>
        <v>1496</v>
      </c>
      <c r="E8" s="13">
        <f t="shared" ref="E8:M8" si="1">SUM(E5)</f>
        <v>0</v>
      </c>
      <c r="F8" s="13">
        <f t="shared" si="1"/>
        <v>0</v>
      </c>
      <c r="G8" s="13">
        <f t="shared" si="1"/>
        <v>12091</v>
      </c>
      <c r="H8" s="13">
        <f t="shared" si="1"/>
        <v>0</v>
      </c>
      <c r="I8" s="13">
        <f t="shared" si="1"/>
        <v>0</v>
      </c>
      <c r="J8" s="13">
        <f t="shared" si="1"/>
        <v>0</v>
      </c>
      <c r="K8" s="13">
        <f t="shared" si="1"/>
        <v>0</v>
      </c>
      <c r="L8" s="13">
        <f t="shared" si="1"/>
        <v>0</v>
      </c>
      <c r="M8" s="13">
        <f t="shared" si="1"/>
        <v>0</v>
      </c>
      <c r="N8" s="13">
        <f>SUM(D8:M8)</f>
        <v>13587</v>
      </c>
      <c r="O8" s="30">
        <f>(N8/O$10)</f>
        <v>849.1875</v>
      </c>
      <c r="P8" s="6"/>
      <c r="Q8" s="2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</row>
    <row r="9" spans="1:133">
      <c r="A9" s="14"/>
      <c r="B9" s="16"/>
      <c r="C9" s="16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7"/>
    </row>
    <row r="10" spans="1:133">
      <c r="A10" s="31"/>
      <c r="B10" s="32"/>
      <c r="C10" s="32"/>
      <c r="D10" s="33"/>
      <c r="E10" s="33"/>
      <c r="F10" s="33"/>
      <c r="G10" s="33"/>
      <c r="H10" s="33"/>
      <c r="I10" s="33"/>
      <c r="J10" s="33"/>
      <c r="K10" s="33"/>
      <c r="L10" s="160" t="s">
        <v>24</v>
      </c>
      <c r="M10" s="160"/>
      <c r="N10" s="160"/>
      <c r="O10" s="34">
        <v>16</v>
      </c>
    </row>
    <row r="11" spans="1:133">
      <c r="A11" s="161"/>
      <c r="B11" s="138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9"/>
    </row>
    <row r="12" spans="1:133" ht="15.75" thickBot="1">
      <c r="A12" s="162" t="s">
        <v>25</v>
      </c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2"/>
    </row>
  </sheetData>
  <mergeCells count="10">
    <mergeCell ref="A12:O12"/>
    <mergeCell ref="L10:N10"/>
    <mergeCell ref="A11:O1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1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11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SUM(D6:D7)</f>
        <v>-22941</v>
      </c>
      <c r="E5" s="23">
        <f t="shared" si="0"/>
        <v>0</v>
      </c>
      <c r="F5" s="23">
        <f t="shared" si="0"/>
        <v>0</v>
      </c>
      <c r="G5" s="23">
        <f t="shared" si="0"/>
        <v>73343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>SUM(D5:M5)</f>
        <v>50402</v>
      </c>
      <c r="O5" s="25">
        <f>(N5/O$10)</f>
        <v>5040.2</v>
      </c>
      <c r="P5" s="6"/>
    </row>
    <row r="6" spans="1:133">
      <c r="A6" s="11"/>
      <c r="B6" s="35">
        <v>513</v>
      </c>
      <c r="C6" s="18" t="s">
        <v>19</v>
      </c>
      <c r="D6" s="36">
        <v>-22941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>SUM(D6:M6)</f>
        <v>-22941</v>
      </c>
      <c r="O6" s="37">
        <f>(N6/O$10)</f>
        <v>-2294.1</v>
      </c>
      <c r="P6" s="9"/>
    </row>
    <row r="7" spans="1:133" ht="15.75" thickBot="1">
      <c r="A7" s="11"/>
      <c r="B7" s="35">
        <v>519</v>
      </c>
      <c r="C7" s="18" t="s">
        <v>20</v>
      </c>
      <c r="D7" s="36">
        <v>0</v>
      </c>
      <c r="E7" s="36">
        <v>0</v>
      </c>
      <c r="F7" s="36">
        <v>0</v>
      </c>
      <c r="G7" s="36">
        <v>73343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>SUM(D7:M7)</f>
        <v>73343</v>
      </c>
      <c r="O7" s="37">
        <f>(N7/O$10)</f>
        <v>7334.3</v>
      </c>
      <c r="P7" s="9"/>
    </row>
    <row r="8" spans="1:133" ht="16.5" thickBot="1">
      <c r="A8" s="12" t="s">
        <v>10</v>
      </c>
      <c r="B8" s="20"/>
      <c r="C8" s="19"/>
      <c r="D8" s="13">
        <f>SUM(D5)</f>
        <v>-22941</v>
      </c>
      <c r="E8" s="13">
        <f t="shared" ref="E8:M8" si="1">SUM(E5)</f>
        <v>0</v>
      </c>
      <c r="F8" s="13">
        <f t="shared" si="1"/>
        <v>0</v>
      </c>
      <c r="G8" s="13">
        <f t="shared" si="1"/>
        <v>73343</v>
      </c>
      <c r="H8" s="13">
        <f t="shared" si="1"/>
        <v>0</v>
      </c>
      <c r="I8" s="13">
        <f t="shared" si="1"/>
        <v>0</v>
      </c>
      <c r="J8" s="13">
        <f t="shared" si="1"/>
        <v>0</v>
      </c>
      <c r="K8" s="13">
        <f t="shared" si="1"/>
        <v>0</v>
      </c>
      <c r="L8" s="13">
        <f t="shared" si="1"/>
        <v>0</v>
      </c>
      <c r="M8" s="13">
        <f t="shared" si="1"/>
        <v>0</v>
      </c>
      <c r="N8" s="13">
        <f>SUM(D8:M8)</f>
        <v>50402</v>
      </c>
      <c r="O8" s="30">
        <f>(N8/O$10)</f>
        <v>5040.2</v>
      </c>
      <c r="P8" s="6"/>
      <c r="Q8" s="2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</row>
    <row r="9" spans="1:133">
      <c r="A9" s="14"/>
      <c r="B9" s="16"/>
      <c r="C9" s="16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7"/>
    </row>
    <row r="10" spans="1:133">
      <c r="A10" s="31"/>
      <c r="B10" s="32"/>
      <c r="C10" s="32"/>
      <c r="D10" s="33"/>
      <c r="E10" s="33"/>
      <c r="F10" s="33"/>
      <c r="G10" s="33"/>
      <c r="H10" s="33"/>
      <c r="I10" s="33"/>
      <c r="J10" s="33"/>
      <c r="K10" s="33"/>
      <c r="L10" s="160" t="s">
        <v>21</v>
      </c>
      <c r="M10" s="160"/>
      <c r="N10" s="160"/>
      <c r="O10" s="34">
        <v>10</v>
      </c>
    </row>
    <row r="11" spans="1:133">
      <c r="A11" s="161"/>
      <c r="B11" s="138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9"/>
    </row>
    <row r="12" spans="1:133" ht="15.75" thickBot="1">
      <c r="A12" s="162" t="s">
        <v>25</v>
      </c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2"/>
    </row>
  </sheetData>
  <mergeCells count="10">
    <mergeCell ref="A12:O12"/>
    <mergeCell ref="A1:O1"/>
    <mergeCell ref="D3:H3"/>
    <mergeCell ref="I3:J3"/>
    <mergeCell ref="K3:L3"/>
    <mergeCell ref="O3:O4"/>
    <mergeCell ref="A2:O2"/>
    <mergeCell ref="A3:C4"/>
    <mergeCell ref="A11:O11"/>
    <mergeCell ref="L10:N10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1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36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SUM(D6:D7)</f>
        <v>16718</v>
      </c>
      <c r="E5" s="23">
        <f t="shared" si="0"/>
        <v>16113</v>
      </c>
      <c r="F5" s="23">
        <f t="shared" si="0"/>
        <v>0</v>
      </c>
      <c r="G5" s="23">
        <f t="shared" si="0"/>
        <v>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>SUM(D5:M5)</f>
        <v>32831</v>
      </c>
      <c r="O5" s="25">
        <f>(N5/O$10)</f>
        <v>3283.1</v>
      </c>
      <c r="P5" s="6"/>
    </row>
    <row r="6" spans="1:133">
      <c r="A6" s="11"/>
      <c r="B6" s="35">
        <v>513</v>
      </c>
      <c r="C6" s="18" t="s">
        <v>19</v>
      </c>
      <c r="D6" s="36">
        <v>16718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>SUM(D6:M6)</f>
        <v>16718</v>
      </c>
      <c r="O6" s="37">
        <f>(N6/O$10)</f>
        <v>1671.8</v>
      </c>
      <c r="P6" s="9"/>
    </row>
    <row r="7" spans="1:133" ht="15.75" thickBot="1">
      <c r="A7" s="11"/>
      <c r="B7" s="35">
        <v>519</v>
      </c>
      <c r="C7" s="18" t="s">
        <v>20</v>
      </c>
      <c r="D7" s="36">
        <v>0</v>
      </c>
      <c r="E7" s="36">
        <v>16113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>SUM(D7:M7)</f>
        <v>16113</v>
      </c>
      <c r="O7" s="37">
        <f>(N7/O$10)</f>
        <v>1611.3</v>
      </c>
      <c r="P7" s="9"/>
    </row>
    <row r="8" spans="1:133" ht="16.5" thickBot="1">
      <c r="A8" s="12" t="s">
        <v>10</v>
      </c>
      <c r="B8" s="20"/>
      <c r="C8" s="19"/>
      <c r="D8" s="13">
        <f>SUM(D5)</f>
        <v>16718</v>
      </c>
      <c r="E8" s="13">
        <f t="shared" ref="E8:M8" si="1">SUM(E5)</f>
        <v>16113</v>
      </c>
      <c r="F8" s="13">
        <f t="shared" si="1"/>
        <v>0</v>
      </c>
      <c r="G8" s="13">
        <f t="shared" si="1"/>
        <v>0</v>
      </c>
      <c r="H8" s="13">
        <f t="shared" si="1"/>
        <v>0</v>
      </c>
      <c r="I8" s="13">
        <f t="shared" si="1"/>
        <v>0</v>
      </c>
      <c r="J8" s="13">
        <f t="shared" si="1"/>
        <v>0</v>
      </c>
      <c r="K8" s="13">
        <f t="shared" si="1"/>
        <v>0</v>
      </c>
      <c r="L8" s="13">
        <f t="shared" si="1"/>
        <v>0</v>
      </c>
      <c r="M8" s="13">
        <f t="shared" si="1"/>
        <v>0</v>
      </c>
      <c r="N8" s="13">
        <f>SUM(D8:M8)</f>
        <v>32831</v>
      </c>
      <c r="O8" s="30">
        <f>(N8/O$10)</f>
        <v>3283.1</v>
      </c>
      <c r="P8" s="6"/>
      <c r="Q8" s="2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</row>
    <row r="9" spans="1:133">
      <c r="A9" s="14"/>
      <c r="B9" s="16"/>
      <c r="C9" s="16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7"/>
    </row>
    <row r="10" spans="1:133">
      <c r="A10" s="31"/>
      <c r="B10" s="32"/>
      <c r="C10" s="32"/>
      <c r="D10" s="33"/>
      <c r="E10" s="33"/>
      <c r="F10" s="33"/>
      <c r="G10" s="33"/>
      <c r="H10" s="33"/>
      <c r="I10" s="33"/>
      <c r="J10" s="33"/>
      <c r="K10" s="33"/>
      <c r="L10" s="160" t="s">
        <v>37</v>
      </c>
      <c r="M10" s="160"/>
      <c r="N10" s="160"/>
      <c r="O10" s="34">
        <v>10</v>
      </c>
    </row>
    <row r="11" spans="1:133">
      <c r="A11" s="161"/>
      <c r="B11" s="138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9"/>
    </row>
    <row r="12" spans="1:133" ht="15.75" customHeight="1" thickBot="1">
      <c r="A12" s="162" t="s">
        <v>25</v>
      </c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2"/>
    </row>
  </sheetData>
  <mergeCells count="10">
    <mergeCell ref="L10:N10"/>
    <mergeCell ref="A11:O11"/>
    <mergeCell ref="A12:O1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1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22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48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28"/>
      <c r="N3" s="29"/>
      <c r="O3" s="173" t="s">
        <v>17</v>
      </c>
      <c r="P3" s="10"/>
      <c r="Q3"/>
    </row>
    <row r="4" spans="1:133" ht="32.25" customHeight="1" thickBot="1">
      <c r="A4" s="152"/>
      <c r="B4" s="153"/>
      <c r="C4" s="154"/>
      <c r="D4" s="26" t="s">
        <v>0</v>
      </c>
      <c r="E4" s="26" t="s">
        <v>13</v>
      </c>
      <c r="F4" s="26" t="s">
        <v>14</v>
      </c>
      <c r="G4" s="26" t="s">
        <v>15</v>
      </c>
      <c r="H4" s="26" t="s">
        <v>1</v>
      </c>
      <c r="I4" s="26" t="s">
        <v>2</v>
      </c>
      <c r="J4" s="27" t="s">
        <v>16</v>
      </c>
      <c r="K4" s="27" t="s">
        <v>3</v>
      </c>
      <c r="L4" s="27" t="s">
        <v>4</v>
      </c>
      <c r="M4" s="27" t="s">
        <v>5</v>
      </c>
      <c r="N4" s="27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1" t="s">
        <v>18</v>
      </c>
      <c r="B5" s="22"/>
      <c r="C5" s="22"/>
      <c r="D5" s="23">
        <f t="shared" ref="D5:M5" si="0">SUM(D6:D7)</f>
        <v>88952</v>
      </c>
      <c r="E5" s="23">
        <f t="shared" si="0"/>
        <v>0</v>
      </c>
      <c r="F5" s="23">
        <f t="shared" si="0"/>
        <v>0</v>
      </c>
      <c r="G5" s="23">
        <f t="shared" si="0"/>
        <v>1420</v>
      </c>
      <c r="H5" s="23">
        <f t="shared" si="0"/>
        <v>0</v>
      </c>
      <c r="I5" s="23">
        <f t="shared" si="0"/>
        <v>0</v>
      </c>
      <c r="J5" s="23">
        <f t="shared" si="0"/>
        <v>0</v>
      </c>
      <c r="K5" s="23">
        <f t="shared" si="0"/>
        <v>0</v>
      </c>
      <c r="L5" s="23">
        <f t="shared" si="0"/>
        <v>0</v>
      </c>
      <c r="M5" s="23">
        <f t="shared" si="0"/>
        <v>0</v>
      </c>
      <c r="N5" s="24">
        <f>SUM(D5:M5)</f>
        <v>90372</v>
      </c>
      <c r="O5" s="25">
        <f>(N5/O$10)</f>
        <v>9037.2000000000007</v>
      </c>
      <c r="P5" s="6"/>
    </row>
    <row r="6" spans="1:133">
      <c r="A6" s="11"/>
      <c r="B6" s="35">
        <v>513</v>
      </c>
      <c r="C6" s="18" t="s">
        <v>19</v>
      </c>
      <c r="D6" s="36">
        <v>88952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f>SUM(D6:M6)</f>
        <v>88952</v>
      </c>
      <c r="O6" s="37">
        <f>(N6/O$10)</f>
        <v>8895.2000000000007</v>
      </c>
      <c r="P6" s="9"/>
    </row>
    <row r="7" spans="1:133" ht="15.75" thickBot="1">
      <c r="A7" s="11"/>
      <c r="B7" s="35">
        <v>519</v>
      </c>
      <c r="C7" s="18" t="s">
        <v>20</v>
      </c>
      <c r="D7" s="36">
        <v>0</v>
      </c>
      <c r="E7" s="36">
        <v>0</v>
      </c>
      <c r="F7" s="36">
        <v>0</v>
      </c>
      <c r="G7" s="36">
        <v>1420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f>SUM(D7:M7)</f>
        <v>1420</v>
      </c>
      <c r="O7" s="37">
        <f>(N7/O$10)</f>
        <v>142</v>
      </c>
      <c r="P7" s="9"/>
    </row>
    <row r="8" spans="1:133" ht="16.5" thickBot="1">
      <c r="A8" s="12" t="s">
        <v>10</v>
      </c>
      <c r="B8" s="20"/>
      <c r="C8" s="19"/>
      <c r="D8" s="13">
        <f>SUM(D5)</f>
        <v>88952</v>
      </c>
      <c r="E8" s="13">
        <f t="shared" ref="E8:M8" si="1">SUM(E5)</f>
        <v>0</v>
      </c>
      <c r="F8" s="13">
        <f t="shared" si="1"/>
        <v>0</v>
      </c>
      <c r="G8" s="13">
        <f t="shared" si="1"/>
        <v>1420</v>
      </c>
      <c r="H8" s="13">
        <f t="shared" si="1"/>
        <v>0</v>
      </c>
      <c r="I8" s="13">
        <f t="shared" si="1"/>
        <v>0</v>
      </c>
      <c r="J8" s="13">
        <f t="shared" si="1"/>
        <v>0</v>
      </c>
      <c r="K8" s="13">
        <f t="shared" si="1"/>
        <v>0</v>
      </c>
      <c r="L8" s="13">
        <f t="shared" si="1"/>
        <v>0</v>
      </c>
      <c r="M8" s="13">
        <f t="shared" si="1"/>
        <v>0</v>
      </c>
      <c r="N8" s="13">
        <f>SUM(D8:M8)</f>
        <v>90372</v>
      </c>
      <c r="O8" s="30">
        <f>(N8/O$10)</f>
        <v>9037.2000000000007</v>
      </c>
      <c r="P8" s="6"/>
      <c r="Q8" s="2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</row>
    <row r="9" spans="1:133">
      <c r="A9" s="14"/>
      <c r="B9" s="16"/>
      <c r="C9" s="16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7"/>
    </row>
    <row r="10" spans="1:133">
      <c r="A10" s="31"/>
      <c r="B10" s="32"/>
      <c r="C10" s="32"/>
      <c r="D10" s="33"/>
      <c r="E10" s="33"/>
      <c r="F10" s="33"/>
      <c r="G10" s="33"/>
      <c r="H10" s="33"/>
      <c r="I10" s="33"/>
      <c r="J10" s="33"/>
      <c r="K10" s="33"/>
      <c r="L10" s="160" t="s">
        <v>49</v>
      </c>
      <c r="M10" s="160"/>
      <c r="N10" s="160"/>
      <c r="O10" s="34">
        <v>10</v>
      </c>
    </row>
    <row r="11" spans="1:133">
      <c r="A11" s="161"/>
      <c r="B11" s="138"/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9"/>
    </row>
    <row r="12" spans="1:133" ht="15.75" customHeight="1" thickBot="1">
      <c r="A12" s="162" t="s">
        <v>25</v>
      </c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2"/>
    </row>
  </sheetData>
  <mergeCells count="10">
    <mergeCell ref="L10:N10"/>
    <mergeCell ref="A11:O11"/>
    <mergeCell ref="A12:O1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2024-11-16T22:24:30Z</cp:lastPrinted>
  <dcterms:created xsi:type="dcterms:W3CDTF">2000-08-31T21:26:31Z</dcterms:created>
  <dcterms:modified xsi:type="dcterms:W3CDTF">2024-12-06T21:11:45Z</dcterms:modified>
</cp:coreProperties>
</file>