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9055CCA4A593A83C5AF127990FF10190D2E66847" xr6:coauthVersionLast="47" xr6:coauthVersionMax="47" xr10:uidLastSave="{ECD03430-8D83-4A29-A814-52B479EF7DD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'2009'!$A$1:$O$32</definedName>
    <definedName name="_xlnm.Print_Area" localSheetId="13">'2010'!$A$1:$O$33</definedName>
    <definedName name="_xlnm.Print_Area" localSheetId="12">'2011'!$A$1:$O$33</definedName>
    <definedName name="_xlnm.Print_Area" localSheetId="11">'2012'!$A$1:$O$33</definedName>
    <definedName name="_xlnm.Print_Area" localSheetId="10">'2013'!$A$1:$O$33</definedName>
    <definedName name="_xlnm.Print_Area" localSheetId="9">'2014'!$A$1:$O$33</definedName>
    <definedName name="_xlnm.Print_Area" localSheetId="8">'2015'!$A$1:$O$33</definedName>
    <definedName name="_xlnm.Print_Area" localSheetId="7">'2016'!$A$1:$O$33</definedName>
    <definedName name="_xlnm.Print_Area" localSheetId="6">'2017'!$A$1:$O$33</definedName>
    <definedName name="_xlnm.Print_Area" localSheetId="5">'2018'!$A$1:$O$36</definedName>
    <definedName name="_xlnm.Print_Area" localSheetId="4">'2019'!$A$1:$O$31</definedName>
    <definedName name="_xlnm.Print_Area" localSheetId="3">'2020'!$A$1:$O$34</definedName>
    <definedName name="_xlnm.Print_Area" localSheetId="2">'2021'!$A$1:$P$35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10" i="49"/>
  <c r="P10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M31" i="48" s="1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K31" i="48" s="1"/>
  <c r="J16" i="48"/>
  <c r="J31" i="48" s="1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31" i="48" s="1"/>
  <c r="M5" i="48"/>
  <c r="L5" i="48"/>
  <c r="L31" i="48" s="1"/>
  <c r="K5" i="48"/>
  <c r="J5" i="48"/>
  <c r="I5" i="48"/>
  <c r="I31" i="48" s="1"/>
  <c r="H5" i="48"/>
  <c r="H31" i="48" s="1"/>
  <c r="G5" i="48"/>
  <c r="G31" i="48" s="1"/>
  <c r="F5" i="48"/>
  <c r="F31" i="48" s="1"/>
  <c r="E5" i="48"/>
  <c r="E31" i="48" s="1"/>
  <c r="D5" i="48"/>
  <c r="D31" i="48" s="1"/>
  <c r="O23" i="49" l="1"/>
  <c r="P23" i="49" s="1"/>
  <c r="O25" i="49"/>
  <c r="P25" i="49" s="1"/>
  <c r="O29" i="49"/>
  <c r="P29" i="49" s="1"/>
  <c r="O27" i="49"/>
  <c r="P27" i="49" s="1"/>
  <c r="O20" i="49"/>
  <c r="P20" i="49" s="1"/>
  <c r="O16" i="49"/>
  <c r="P16" i="49" s="1"/>
  <c r="O13" i="49"/>
  <c r="P13" i="49" s="1"/>
  <c r="O5" i="49"/>
  <c r="P5" i="49" s="1"/>
  <c r="O29" i="48"/>
  <c r="P29" i="48" s="1"/>
  <c r="O20" i="48"/>
  <c r="P20" i="48" s="1"/>
  <c r="O27" i="48"/>
  <c r="P27" i="48" s="1"/>
  <c r="O25" i="48"/>
  <c r="P25" i="48" s="1"/>
  <c r="O23" i="48"/>
  <c r="P23" i="48" s="1"/>
  <c r="O16" i="48"/>
  <c r="P16" i="48" s="1"/>
  <c r="O13" i="48"/>
  <c r="P13" i="48" s="1"/>
  <c r="O5" i="48"/>
  <c r="P5" i="48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/>
  <c r="O17" i="47"/>
  <c r="P17" i="47"/>
  <c r="N16" i="47"/>
  <c r="N31" i="47" s="1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K31" i="47" s="1"/>
  <c r="J5" i="47"/>
  <c r="I5" i="47"/>
  <c r="H5" i="47"/>
  <c r="H31" i="47" s="1"/>
  <c r="G5" i="47"/>
  <c r="F5" i="47"/>
  <c r="E5" i="47"/>
  <c r="D5" i="47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N26" i="46" s="1"/>
  <c r="O26" i="46" s="1"/>
  <c r="L26" i="46"/>
  <c r="K26" i="46"/>
  <c r="J26" i="46"/>
  <c r="I26" i="46"/>
  <c r="H26" i="46"/>
  <c r="G26" i="46"/>
  <c r="F26" i="46"/>
  <c r="E26" i="46"/>
  <c r="D26" i="46"/>
  <c r="N25" i="46"/>
  <c r="O25" i="46"/>
  <c r="M24" i="46"/>
  <c r="L24" i="46"/>
  <c r="K24" i="46"/>
  <c r="J24" i="46"/>
  <c r="I24" i="46"/>
  <c r="H24" i="46"/>
  <c r="G24" i="46"/>
  <c r="F24" i="46"/>
  <c r="E24" i="46"/>
  <c r="N24" i="46" s="1"/>
  <c r="O24" i="46" s="1"/>
  <c r="D24" i="46"/>
  <c r="N23" i="46"/>
  <c r="O23" i="46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L30" i="46" s="1"/>
  <c r="K5" i="46"/>
  <c r="J5" i="46"/>
  <c r="I5" i="46"/>
  <c r="H5" i="46"/>
  <c r="H30" i="46" s="1"/>
  <c r="G5" i="46"/>
  <c r="F5" i="46"/>
  <c r="E5" i="46"/>
  <c r="D5" i="46"/>
  <c r="D30" i="46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M20" i="42"/>
  <c r="L20" i="42"/>
  <c r="K20" i="42"/>
  <c r="N20" i="42" s="1"/>
  <c r="O20" i="42" s="1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M11" i="41"/>
  <c r="L11" i="41"/>
  <c r="K11" i="41"/>
  <c r="J11" i="41"/>
  <c r="I11" i="41"/>
  <c r="H11" i="41"/>
  <c r="G11" i="41"/>
  <c r="F11" i="41"/>
  <c r="E11" i="41"/>
  <c r="N11" i="41" s="1"/>
  <c r="O11" i="41" s="1"/>
  <c r="D11" i="41"/>
  <c r="N10" i="41"/>
  <c r="O10" i="41" s="1"/>
  <c r="N9" i="41"/>
  <c r="O9" i="41"/>
  <c r="N8" i="41"/>
  <c r="O8" i="41" s="1"/>
  <c r="N7" i="41"/>
  <c r="O7" i="41" s="1"/>
  <c r="N6" i="41"/>
  <c r="O6" i="41" s="1"/>
  <c r="M5" i="41"/>
  <c r="M29" i="41" s="1"/>
  <c r="L5" i="41"/>
  <c r="K5" i="41"/>
  <c r="J5" i="41"/>
  <c r="J29" i="41" s="1"/>
  <c r="I5" i="41"/>
  <c r="H5" i="41"/>
  <c r="G5" i="41"/>
  <c r="F5" i="41"/>
  <c r="E5" i="4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H29" i="40" s="1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I29" i="40" s="1"/>
  <c r="H5" i="40"/>
  <c r="G5" i="40"/>
  <c r="F5" i="40"/>
  <c r="F29" i="40" s="1"/>
  <c r="E5" i="40"/>
  <c r="D5" i="40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H29" i="39" s="1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D29" i="39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/>
  <c r="M20" i="38"/>
  <c r="M29" i="38" s="1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M11" i="38"/>
  <c r="L11" i="38"/>
  <c r="L29" i="38" s="1"/>
  <c r="K11" i="38"/>
  <c r="J11" i="38"/>
  <c r="I11" i="38"/>
  <c r="H11" i="38"/>
  <c r="G11" i="38"/>
  <c r="F11" i="38"/>
  <c r="F29" i="38" s="1"/>
  <c r="E11" i="38"/>
  <c r="D11" i="38"/>
  <c r="N11" i="38" s="1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 s="1"/>
  <c r="M23" i="37"/>
  <c r="L23" i="37"/>
  <c r="K23" i="37"/>
  <c r="J23" i="37"/>
  <c r="I23" i="37"/>
  <c r="H23" i="37"/>
  <c r="G23" i="37"/>
  <c r="N23" i="37" s="1"/>
  <c r="O23" i="37" s="1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D29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J5" i="37"/>
  <c r="J29" i="37" s="1"/>
  <c r="I5" i="37"/>
  <c r="H5" i="37"/>
  <c r="G5" i="37"/>
  <c r="F5" i="37"/>
  <c r="E5" i="37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29" i="36" s="1"/>
  <c r="K5" i="36"/>
  <c r="K29" i="36" s="1"/>
  <c r="J5" i="36"/>
  <c r="I5" i="36"/>
  <c r="I29" i="36"/>
  <c r="H5" i="36"/>
  <c r="H29" i="36" s="1"/>
  <c r="G5" i="36"/>
  <c r="F5" i="36"/>
  <c r="E5" i="36"/>
  <c r="D5" i="36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N20" i="35" s="1"/>
  <c r="O20" i="35" s="1"/>
  <c r="E20" i="35"/>
  <c r="D20" i="35"/>
  <c r="N19" i="35"/>
  <c r="O19" i="35" s="1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 s="1"/>
  <c r="M12" i="35"/>
  <c r="L12" i="35"/>
  <c r="K12" i="35"/>
  <c r="J12" i="35"/>
  <c r="I12" i="35"/>
  <c r="H12" i="35"/>
  <c r="G12" i="35"/>
  <c r="G29" i="35" s="1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29" i="35" s="1"/>
  <c r="E5" i="35"/>
  <c r="D5" i="35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/>
  <c r="M20" i="34"/>
  <c r="L20" i="34"/>
  <c r="K20" i="34"/>
  <c r="K29" i="34" s="1"/>
  <c r="J20" i="34"/>
  <c r="I20" i="34"/>
  <c r="H20" i="34"/>
  <c r="G20" i="34"/>
  <c r="N20" i="34" s="1"/>
  <c r="O20" i="34" s="1"/>
  <c r="F20" i="34"/>
  <c r="E20" i="34"/>
  <c r="D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I29" i="34" s="1"/>
  <c r="H15" i="34"/>
  <c r="G15" i="34"/>
  <c r="F15" i="34"/>
  <c r="E15" i="34"/>
  <c r="D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6" i="33"/>
  <c r="F26" i="33"/>
  <c r="G26" i="33"/>
  <c r="H26" i="33"/>
  <c r="I26" i="33"/>
  <c r="J26" i="33"/>
  <c r="K26" i="33"/>
  <c r="L26" i="33"/>
  <c r="M26" i="33"/>
  <c r="D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I28" i="33" s="1"/>
  <c r="J5" i="33"/>
  <c r="K5" i="33"/>
  <c r="L5" i="33"/>
  <c r="L28" i="33" s="1"/>
  <c r="M5" i="33"/>
  <c r="M28" i="33" s="1"/>
  <c r="D24" i="33"/>
  <c r="D22" i="33"/>
  <c r="D28" i="33" s="1"/>
  <c r="D19" i="33"/>
  <c r="D14" i="33"/>
  <c r="D11" i="33"/>
  <c r="D5" i="33"/>
  <c r="N27" i="33"/>
  <c r="O27" i="33" s="1"/>
  <c r="N23" i="33"/>
  <c r="O23" i="33" s="1"/>
  <c r="N25" i="33"/>
  <c r="O25" i="33" s="1"/>
  <c r="N21" i="33"/>
  <c r="O21" i="33" s="1"/>
  <c r="N20" i="33"/>
  <c r="O20" i="33" s="1"/>
  <c r="N13" i="33"/>
  <c r="O13" i="33" s="1"/>
  <c r="N7" i="33"/>
  <c r="O7" i="33"/>
  <c r="N8" i="33"/>
  <c r="O8" i="33" s="1"/>
  <c r="N9" i="33"/>
  <c r="O9" i="33" s="1"/>
  <c r="N10" i="33"/>
  <c r="O10" i="33" s="1"/>
  <c r="N6" i="33"/>
  <c r="O6" i="33" s="1"/>
  <c r="N16" i="33"/>
  <c r="O16" i="33" s="1"/>
  <c r="N17" i="33"/>
  <c r="O17" i="33"/>
  <c r="N18" i="33"/>
  <c r="O18" i="33" s="1"/>
  <c r="N15" i="33"/>
  <c r="O15" i="33" s="1"/>
  <c r="N12" i="33"/>
  <c r="O12" i="33" s="1"/>
  <c r="N12" i="44"/>
  <c r="O12" i="44" s="1"/>
  <c r="O20" i="47"/>
  <c r="P20" i="47" s="1"/>
  <c r="O31" i="49" l="1"/>
  <c r="P31" i="49" s="1"/>
  <c r="N26" i="33"/>
  <c r="O26" i="33" s="1"/>
  <c r="N14" i="38"/>
  <c r="O14" i="38" s="1"/>
  <c r="N14" i="45"/>
  <c r="O14" i="45" s="1"/>
  <c r="N13" i="46"/>
  <c r="O13" i="46" s="1"/>
  <c r="O29" i="47"/>
  <c r="P29" i="47" s="1"/>
  <c r="D29" i="35"/>
  <c r="K29" i="35"/>
  <c r="N23" i="35"/>
  <c r="O23" i="35" s="1"/>
  <c r="N25" i="38"/>
  <c r="O25" i="38" s="1"/>
  <c r="N20" i="39"/>
  <c r="O20" i="39" s="1"/>
  <c r="N25" i="39"/>
  <c r="O25" i="39" s="1"/>
  <c r="D29" i="40"/>
  <c r="N29" i="40" s="1"/>
  <c r="O29" i="40" s="1"/>
  <c r="N5" i="41"/>
  <c r="O5" i="41" s="1"/>
  <c r="N20" i="41"/>
  <c r="O20" i="41" s="1"/>
  <c r="L29" i="42"/>
  <c r="N25" i="42"/>
  <c r="O25" i="42" s="1"/>
  <c r="G29" i="43"/>
  <c r="N22" i="44"/>
  <c r="O22" i="44" s="1"/>
  <c r="E30" i="46"/>
  <c r="N30" i="46" s="1"/>
  <c r="O30" i="46" s="1"/>
  <c r="F31" i="47"/>
  <c r="E31" i="47"/>
  <c r="L29" i="35"/>
  <c r="N15" i="37"/>
  <c r="O15" i="37" s="1"/>
  <c r="K29" i="39"/>
  <c r="E29" i="40"/>
  <c r="N12" i="40"/>
  <c r="O12" i="40" s="1"/>
  <c r="L29" i="41"/>
  <c r="F29" i="41"/>
  <c r="H29" i="43"/>
  <c r="I29" i="43"/>
  <c r="D32" i="44"/>
  <c r="N32" i="44" s="1"/>
  <c r="O32" i="44" s="1"/>
  <c r="F30" i="46"/>
  <c r="M30" i="46"/>
  <c r="G31" i="47"/>
  <c r="O13" i="47"/>
  <c r="P13" i="47" s="1"/>
  <c r="G29" i="40"/>
  <c r="N25" i="34"/>
  <c r="O25" i="34" s="1"/>
  <c r="N24" i="33"/>
  <c r="O24" i="33" s="1"/>
  <c r="E29" i="34"/>
  <c r="N15" i="34"/>
  <c r="O15" i="34" s="1"/>
  <c r="H29" i="35"/>
  <c r="G29" i="38"/>
  <c r="G29" i="39"/>
  <c r="K29" i="40"/>
  <c r="F29" i="42"/>
  <c r="H29" i="42"/>
  <c r="N25" i="43"/>
  <c r="O25" i="43" s="1"/>
  <c r="N5" i="45"/>
  <c r="O5" i="45" s="1"/>
  <c r="M31" i="47"/>
  <c r="F28" i="33"/>
  <c r="F29" i="34"/>
  <c r="I29" i="35"/>
  <c r="N29" i="35" s="1"/>
  <c r="O29" i="35" s="1"/>
  <c r="H29" i="38"/>
  <c r="I29" i="39"/>
  <c r="N29" i="39" s="1"/>
  <c r="O29" i="39" s="1"/>
  <c r="G29" i="42"/>
  <c r="F27" i="45"/>
  <c r="H27" i="45"/>
  <c r="O27" i="47"/>
  <c r="P27" i="47" s="1"/>
  <c r="G29" i="34"/>
  <c r="J29" i="35"/>
  <c r="E29" i="35"/>
  <c r="F29" i="37"/>
  <c r="K29" i="38"/>
  <c r="N23" i="39"/>
  <c r="O23" i="39" s="1"/>
  <c r="M29" i="40"/>
  <c r="N23" i="42"/>
  <c r="O23" i="42" s="1"/>
  <c r="G27" i="45"/>
  <c r="N11" i="45"/>
  <c r="O11" i="45" s="1"/>
  <c r="D29" i="38"/>
  <c r="M29" i="43"/>
  <c r="I29" i="42"/>
  <c r="F32" i="44"/>
  <c r="I27" i="45"/>
  <c r="M29" i="35"/>
  <c r="I29" i="37"/>
  <c r="N12" i="37"/>
  <c r="O12" i="37" s="1"/>
  <c r="N27" i="37"/>
  <c r="O27" i="37" s="1"/>
  <c r="M29" i="39"/>
  <c r="N15" i="40"/>
  <c r="O15" i="40" s="1"/>
  <c r="N23" i="41"/>
  <c r="O23" i="41" s="1"/>
  <c r="K29" i="42"/>
  <c r="G32" i="44"/>
  <c r="I32" i="44"/>
  <c r="J27" i="45"/>
  <c r="N20" i="46"/>
  <c r="O20" i="46" s="1"/>
  <c r="K29" i="43"/>
  <c r="O23" i="47"/>
  <c r="P23" i="47" s="1"/>
  <c r="H28" i="33"/>
  <c r="J29" i="40"/>
  <c r="N5" i="42"/>
  <c r="O5" i="42" s="1"/>
  <c r="N22" i="33"/>
  <c r="O22" i="33" s="1"/>
  <c r="J28" i="33"/>
  <c r="N15" i="35"/>
  <c r="O15" i="35" s="1"/>
  <c r="N12" i="36"/>
  <c r="O12" i="36" s="1"/>
  <c r="N23" i="38"/>
  <c r="O23" i="38" s="1"/>
  <c r="H32" i="44"/>
  <c r="K27" i="45"/>
  <c r="O16" i="47"/>
  <c r="P16" i="47" s="1"/>
  <c r="K28" i="33"/>
  <c r="J29" i="43"/>
  <c r="N20" i="43"/>
  <c r="O20" i="43" s="1"/>
  <c r="N12" i="42"/>
  <c r="O12" i="42" s="1"/>
  <c r="N14" i="41"/>
  <c r="O14" i="41" s="1"/>
  <c r="N20" i="38"/>
  <c r="O20" i="38" s="1"/>
  <c r="E29" i="41"/>
  <c r="N27" i="41"/>
  <c r="O27" i="41" s="1"/>
  <c r="M29" i="42"/>
  <c r="L27" i="45"/>
  <c r="K30" i="46"/>
  <c r="N23" i="45"/>
  <c r="O23" i="45" s="1"/>
  <c r="I30" i="46"/>
  <c r="N28" i="46"/>
  <c r="O28" i="46" s="1"/>
  <c r="E32" i="44"/>
  <c r="I29" i="41"/>
  <c r="L29" i="34"/>
  <c r="N15" i="36"/>
  <c r="O15" i="36" s="1"/>
  <c r="F29" i="36"/>
  <c r="K29" i="37"/>
  <c r="L29" i="40"/>
  <c r="N25" i="40"/>
  <c r="O25" i="40" s="1"/>
  <c r="N15" i="43"/>
  <c r="O15" i="43" s="1"/>
  <c r="J32" i="44"/>
  <c r="N30" i="44"/>
  <c r="O30" i="44" s="1"/>
  <c r="M27" i="45"/>
  <c r="G30" i="46"/>
  <c r="J31" i="47"/>
  <c r="J29" i="36"/>
  <c r="N27" i="44"/>
  <c r="O27" i="44" s="1"/>
  <c r="N14" i="33"/>
  <c r="O14" i="33" s="1"/>
  <c r="N12" i="43"/>
  <c r="O12" i="43" s="1"/>
  <c r="D29" i="42"/>
  <c r="F29" i="43"/>
  <c r="N29" i="43" s="1"/>
  <c r="O29" i="43" s="1"/>
  <c r="D27" i="45"/>
  <c r="N27" i="45" s="1"/>
  <c r="O27" i="45" s="1"/>
  <c r="G28" i="33"/>
  <c r="N5" i="34"/>
  <c r="O5" i="34" s="1"/>
  <c r="N18" i="45"/>
  <c r="O18" i="45" s="1"/>
  <c r="L29" i="39"/>
  <c r="N27" i="39"/>
  <c r="O27" i="39" s="1"/>
  <c r="N25" i="44"/>
  <c r="O25" i="44" s="1"/>
  <c r="N11" i="33"/>
  <c r="O11" i="33" s="1"/>
  <c r="N19" i="33"/>
  <c r="O19" i="33" s="1"/>
  <c r="N27" i="36"/>
  <c r="O27" i="36" s="1"/>
  <c r="L29" i="37"/>
  <c r="N20" i="37"/>
  <c r="O20" i="37" s="1"/>
  <c r="G29" i="41"/>
  <c r="D29" i="43"/>
  <c r="K32" i="44"/>
  <c r="M32" i="44"/>
  <c r="N25" i="45"/>
  <c r="O25" i="45" s="1"/>
  <c r="O25" i="47"/>
  <c r="P25" i="47" s="1"/>
  <c r="I31" i="47"/>
  <c r="M29" i="36"/>
  <c r="J29" i="38"/>
  <c r="N23" i="34"/>
  <c r="O23" i="34" s="1"/>
  <c r="N27" i="34"/>
  <c r="O27" i="34" s="1"/>
  <c r="G29" i="36"/>
  <c r="M29" i="37"/>
  <c r="N15" i="39"/>
  <c r="O15" i="39" s="1"/>
  <c r="H29" i="41"/>
  <c r="N15" i="42"/>
  <c r="O15" i="42" s="1"/>
  <c r="L32" i="44"/>
  <c r="D29" i="41"/>
  <c r="N20" i="36"/>
  <c r="O20" i="36" s="1"/>
  <c r="E29" i="38"/>
  <c r="F29" i="39"/>
  <c r="E29" i="39"/>
  <c r="N23" i="40"/>
  <c r="O23" i="40" s="1"/>
  <c r="L29" i="43"/>
  <c r="J30" i="46"/>
  <c r="D29" i="34"/>
  <c r="N5" i="35"/>
  <c r="O5" i="35" s="1"/>
  <c r="N27" i="40"/>
  <c r="O27" i="40" s="1"/>
  <c r="L31" i="47"/>
  <c r="N23" i="36"/>
  <c r="O23" i="36" s="1"/>
  <c r="M29" i="34"/>
  <c r="N25" i="35"/>
  <c r="O25" i="35" s="1"/>
  <c r="J29" i="42"/>
  <c r="E29" i="43"/>
  <c r="N27" i="43"/>
  <c r="O27" i="43" s="1"/>
  <c r="O31" i="48"/>
  <c r="P31" i="48" s="1"/>
  <c r="J29" i="39"/>
  <c r="N5" i="46"/>
  <c r="O5" i="46" s="1"/>
  <c r="N16" i="44"/>
  <c r="O16" i="44" s="1"/>
  <c r="N5" i="43"/>
  <c r="O5" i="43" s="1"/>
  <c r="N27" i="42"/>
  <c r="O27" i="42" s="1"/>
  <c r="N5" i="40"/>
  <c r="O5" i="40" s="1"/>
  <c r="G29" i="37"/>
  <c r="I29" i="38"/>
  <c r="N29" i="38" s="1"/>
  <c r="O29" i="38" s="1"/>
  <c r="N5" i="37"/>
  <c r="O5" i="37" s="1"/>
  <c r="D31" i="47"/>
  <c r="O31" i="47" s="1"/>
  <c r="P31" i="47" s="1"/>
  <c r="N12" i="35"/>
  <c r="O12" i="35" s="1"/>
  <c r="N5" i="36"/>
  <c r="O5" i="36" s="1"/>
  <c r="N5" i="39"/>
  <c r="O5" i="39" s="1"/>
  <c r="J29" i="34"/>
  <c r="H29" i="34"/>
  <c r="E28" i="33"/>
  <c r="E29" i="36"/>
  <c r="E29" i="37"/>
  <c r="K29" i="41"/>
  <c r="E29" i="42"/>
  <c r="N5" i="38"/>
  <c r="O5" i="38" s="1"/>
  <c r="N16" i="46"/>
  <c r="O16" i="46" s="1"/>
  <c r="E27" i="45"/>
  <c r="N5" i="33"/>
  <c r="O5" i="33" s="1"/>
  <c r="D29" i="36"/>
  <c r="N25" i="41"/>
  <c r="O25" i="41" s="1"/>
  <c r="O5" i="47"/>
  <c r="P5" i="47" s="1"/>
  <c r="H29" i="37"/>
  <c r="N5" i="44"/>
  <c r="O5" i="44" s="1"/>
  <c r="N29" i="42" l="1"/>
  <c r="O29" i="42" s="1"/>
  <c r="N29" i="41"/>
  <c r="O29" i="41" s="1"/>
  <c r="N28" i="33"/>
  <c r="O28" i="33" s="1"/>
  <c r="N29" i="37"/>
  <c r="O29" i="37" s="1"/>
  <c r="N29" i="34"/>
  <c r="O29" i="34" s="1"/>
  <c r="N29" i="36"/>
  <c r="O29" i="36" s="1"/>
</calcChain>
</file>

<file path=xl/sharedStrings.xml><?xml version="1.0" encoding="utf-8"?>
<sst xmlns="http://schemas.openxmlformats.org/spreadsheetml/2006/main" count="775" uniqueCount="97">
  <si>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</si>
  <si>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</si>
  <si>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</si>
  <si>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</si>
  <si>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</si>
  <si>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</si>
  <si>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</si>
  <si>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</si>
  <si>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</si>
  <si>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</si>
  <si>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</si>
  <si>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</si>
  <si>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</si>
  <si>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</si>
  <si>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</si>
  <si>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</si>
  <si>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</si>
  <si>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</si>
  <si>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</si>
  <si>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</si>
  <si>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</si>
  <si>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</si>
  <si>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</si>
  <si>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</si>
  <si>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</si>
  <si>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</si>
  <si>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</si>
  <si>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</si>
  <si>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Gas Utility Services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</si>
  <si>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</si>
  <si>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</si>
  <si>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</si>
  <si>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</si>
  <si>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</si>
  <si>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Airports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</si>
  <si>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</si>
  <si>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</si>
  <si>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</si>
  <si>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</si>
  <si>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</si>
  <si>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</si>
  <si>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</si>
  <si>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Marianna Expenditures Reported by Account Code and Fund Type</t>
  </si>
  <si>
    <t>Local Fiscal Year Ended September 30, 2010</t>
  </si>
  <si>
    <t>Debt Service Payments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</si>
  <si>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</si>
  <si>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</si>
  <si>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</si>
  <si>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</si>
  <si>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</si>
  <si>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</si>
  <si>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</si>
  <si>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</si>
  <si>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</si>
  <si>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Water-Sewer Combination Services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</si>
  <si>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</si>
  <si>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</si>
  <si>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</si>
  <si>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</si>
  <si>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</si>
  <si>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</si>
  <si>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</si>
  <si>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</si>
  <si>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</si>
  <si>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</si>
  <si>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</si>
  <si>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</si>
  <si>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</si>
  <si>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</si>
  <si>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</si>
  <si>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</si>
  <si>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</si>
  <si>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</si>
  <si>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</si>
  <si>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Public Safety</t>
  </si>
  <si>
    <t>Other Physical Environment</t>
  </si>
  <si>
    <t>Other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</si>
  <si>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</si>
  <si>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</si>
  <si>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</si>
  <si>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</si>
  <si>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Executive</t>
  </si>
  <si>
    <t>Non-Court Information Systems</t>
  </si>
  <si>
    <t>Water</t>
  </si>
  <si>
    <t>2020 Municipal Population:</t>
  </si>
  <si>
    <t>Local Fiscal Year Ended September 30, 2021</t>
  </si>
  <si>
    <t>Per Capita Account</t>
  </si>
  <si>
    <t>Custodial</t>
  </si>
  <si>
    <t>Total Account</t>
  </si>
  <si>
    <t>Economic Environment</t>
  </si>
  <si>
    <t>Industry Development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</si>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</sst>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B59F-3BB9-405E-ACF2-0AF242D62350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5023777</v>
      </c>
      <c r="E5" s="103">
        <f>SUM(E6:E12)</f>
        <v>5162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477562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5506501</v>
      </c>
      <c r="P5" s="105">
        <f>(O5/P$33)</f>
        <v>765.74899179529973</v>
      </c>
      <c r="Q5" s="106"/>
    </row>
    <row r="6" spans="1:134">
      <c r="A6" s="108"/>
      <c r="B6" s="109">
        <v>511</v>
      </c>
      <c r="C6" s="110" t="s">
        <v>19</v>
      </c>
      <c r="D6" s="111">
        <v>34957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34957</v>
      </c>
      <c r="P6" s="112">
        <f>(O6/P$33)</f>
        <v>4.861215408149075</v>
      </c>
      <c r="Q6" s="113"/>
    </row>
    <row r="7" spans="1:134">
      <c r="A7" s="108"/>
      <c r="B7" s="109">
        <v>512</v>
      </c>
      <c r="C7" s="110" t="s">
        <v>81</v>
      </c>
      <c r="D7" s="111">
        <v>251030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251030</v>
      </c>
      <c r="P7" s="112">
        <f>(O7/P$33)</f>
        <v>34.908913920178001</v>
      </c>
      <c r="Q7" s="113"/>
    </row>
    <row r="8" spans="1:134">
      <c r="A8" s="108"/>
      <c r="B8" s="109">
        <v>513</v>
      </c>
      <c r="C8" s="110" t="s">
        <v>20</v>
      </c>
      <c r="D8" s="111">
        <v>153970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153970</v>
      </c>
      <c r="P8" s="112">
        <f>(O8/P$33)</f>
        <v>21.411486580447782</v>
      </c>
      <c r="Q8" s="113"/>
    </row>
    <row r="9" spans="1:134">
      <c r="A9" s="108"/>
      <c r="B9" s="109">
        <v>515</v>
      </c>
      <c r="C9" s="110" t="s">
        <v>21</v>
      </c>
      <c r="D9" s="111">
        <v>334994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334994</v>
      </c>
      <c r="P9" s="112">
        <f>(O9/P$33)</f>
        <v>46.585175914337363</v>
      </c>
      <c r="Q9" s="113"/>
    </row>
    <row r="10" spans="1:134">
      <c r="A10" s="108"/>
      <c r="B10" s="109">
        <v>516</v>
      </c>
      <c r="C10" s="110" t="s">
        <v>82</v>
      </c>
      <c r="D10" s="111">
        <v>80127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80127</v>
      </c>
      <c r="P10" s="112">
        <f>(O10/P$33)</f>
        <v>11.142678347934918</v>
      </c>
      <c r="Q10" s="113"/>
    </row>
    <row r="11" spans="1:134">
      <c r="A11" s="108"/>
      <c r="B11" s="109">
        <v>518</v>
      </c>
      <c r="C11" s="110" t="s">
        <v>22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477562</v>
      </c>
      <c r="L11" s="111">
        <v>0</v>
      </c>
      <c r="M11" s="111">
        <v>0</v>
      </c>
      <c r="N11" s="111">
        <v>0</v>
      </c>
      <c r="O11" s="111">
        <f t="shared" si="0"/>
        <v>477562</v>
      </c>
      <c r="P11" s="112">
        <f>(O11/P$33)</f>
        <v>66.411069392295929</v>
      </c>
      <c r="Q11" s="113"/>
    </row>
    <row r="12" spans="1:134">
      <c r="A12" s="108"/>
      <c r="B12" s="109">
        <v>519</v>
      </c>
      <c r="C12" s="110" t="s">
        <v>23</v>
      </c>
      <c r="D12" s="111">
        <v>4168699</v>
      </c>
      <c r="E12" s="111">
        <v>5162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4173861</v>
      </c>
      <c r="P12" s="112">
        <f>(O12/P$33)</f>
        <v>580.42845223195661</v>
      </c>
      <c r="Q12" s="113"/>
    </row>
    <row r="13" spans="1:134" ht="15.75">
      <c r="A13" s="114" t="s">
        <v>24</v>
      </c>
      <c r="B13" s="115"/>
      <c r="C13" s="116"/>
      <c r="D13" s="117">
        <f>SUM(D14:D15)</f>
        <v>2789580</v>
      </c>
      <c r="E13" s="117">
        <f>SUM(E14:E15)</f>
        <v>0</v>
      </c>
      <c r="F13" s="117">
        <f>SUM(F14:F15)</f>
        <v>0</v>
      </c>
      <c r="G13" s="117">
        <f>SUM(G14:G15)</f>
        <v>0</v>
      </c>
      <c r="H13" s="117">
        <f>SUM(H14:H15)</f>
        <v>0</v>
      </c>
      <c r="I13" s="117">
        <f>SUM(I14:I15)</f>
        <v>0</v>
      </c>
      <c r="J13" s="117">
        <f>SUM(J14:J15)</f>
        <v>0</v>
      </c>
      <c r="K13" s="117">
        <f>SUM(K14:K15)</f>
        <v>0</v>
      </c>
      <c r="L13" s="117">
        <f>SUM(L14:L15)</f>
        <v>0</v>
      </c>
      <c r="M13" s="117">
        <f>SUM(M14:M15)</f>
        <v>0</v>
      </c>
      <c r="N13" s="117">
        <f>SUM(N14:N15)</f>
        <v>0</v>
      </c>
      <c r="O13" s="118">
        <f>SUM(D13:N13)</f>
        <v>2789580</v>
      </c>
      <c r="P13" s="119">
        <f>(O13/P$33)</f>
        <v>387.92657488527328</v>
      </c>
      <c r="Q13" s="120"/>
    </row>
    <row r="14" spans="1:134">
      <c r="A14" s="108"/>
      <c r="B14" s="109">
        <v>521</v>
      </c>
      <c r="C14" s="110" t="s">
        <v>25</v>
      </c>
      <c r="D14" s="111">
        <v>1671802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1671802</v>
      </c>
      <c r="P14" s="112">
        <f>(O14/P$33)</f>
        <v>232.48532888332639</v>
      </c>
      <c r="Q14" s="113"/>
    </row>
    <row r="15" spans="1:134">
      <c r="A15" s="108"/>
      <c r="B15" s="109">
        <v>522</v>
      </c>
      <c r="C15" s="110" t="s">
        <v>26</v>
      </c>
      <c r="D15" s="111">
        <v>1117778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" si="1">SUM(D15:N15)</f>
        <v>1117778</v>
      </c>
      <c r="P15" s="112">
        <f>(O15/P$33)</f>
        <v>155.44124600194687</v>
      </c>
      <c r="Q15" s="113"/>
    </row>
    <row r="16" spans="1:134" ht="15.75">
      <c r="A16" s="114" t="s">
        <v>27</v>
      </c>
      <c r="B16" s="115"/>
      <c r="C16" s="116"/>
      <c r="D16" s="117">
        <f>SUM(D17:D19)</f>
        <v>0</v>
      </c>
      <c r="E16" s="117">
        <f>SUM(E17:E19)</f>
        <v>0</v>
      </c>
      <c r="F16" s="117">
        <f>SUM(F17:F19)</f>
        <v>0</v>
      </c>
      <c r="G16" s="117">
        <f>SUM(G17:G19)</f>
        <v>0</v>
      </c>
      <c r="H16" s="117">
        <f>SUM(H17:H19)</f>
        <v>0</v>
      </c>
      <c r="I16" s="117">
        <f>SUM(I17:I19)</f>
        <v>7854431</v>
      </c>
      <c r="J16" s="117">
        <f>SUM(J17:J19)</f>
        <v>0</v>
      </c>
      <c r="K16" s="117">
        <f>SUM(K17:K19)</f>
        <v>0</v>
      </c>
      <c r="L16" s="117">
        <f>SUM(L17:L19)</f>
        <v>0</v>
      </c>
      <c r="M16" s="117">
        <f>SUM(M17:M19)</f>
        <v>0</v>
      </c>
      <c r="N16" s="117">
        <f>SUM(N17:N19)</f>
        <v>0</v>
      </c>
      <c r="O16" s="118">
        <f>SUM(D16:N16)</f>
        <v>7854431</v>
      </c>
      <c r="P16" s="119">
        <f>(O16/P$33)</f>
        <v>1092.2585175914337</v>
      </c>
      <c r="Q16" s="120"/>
    </row>
    <row r="17" spans="1:120">
      <c r="A17" s="108"/>
      <c r="B17" s="109">
        <v>532</v>
      </c>
      <c r="C17" s="110" t="s">
        <v>28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2360948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>SUM(D17:N17)</f>
        <v>2360948</v>
      </c>
      <c r="P17" s="112">
        <f>(O17/P$33)</f>
        <v>328.31984424975661</v>
      </c>
      <c r="Q17" s="113"/>
    </row>
    <row r="18" spans="1:120">
      <c r="A18" s="108"/>
      <c r="B18" s="109">
        <v>533</v>
      </c>
      <c r="C18" s="110" t="s">
        <v>29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1958724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8" si="2">SUM(D18:N18)</f>
        <v>1958724</v>
      </c>
      <c r="P18" s="112">
        <f>(O18/P$33)</f>
        <v>272.38548185231542</v>
      </c>
      <c r="Q18" s="113"/>
    </row>
    <row r="19" spans="1:120">
      <c r="A19" s="108"/>
      <c r="B19" s="109">
        <v>535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3534759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3534759</v>
      </c>
      <c r="P19" s="112">
        <f>(O19/P$33)</f>
        <v>491.55319148936172</v>
      </c>
      <c r="Q19" s="113"/>
    </row>
    <row r="20" spans="1:120" ht="15.75">
      <c r="A20" s="114" t="s">
        <v>32</v>
      </c>
      <c r="B20" s="115"/>
      <c r="C20" s="116"/>
      <c r="D20" s="117">
        <f>SUM(D21:D22)</f>
        <v>3219558</v>
      </c>
      <c r="E20" s="117">
        <f>SUM(E21:E22)</f>
        <v>0</v>
      </c>
      <c r="F20" s="117">
        <f>SUM(F21:F22)</f>
        <v>328486</v>
      </c>
      <c r="G20" s="117">
        <f>SUM(G21:G22)</f>
        <v>0</v>
      </c>
      <c r="H20" s="117">
        <f>SUM(H21:H22)</f>
        <v>0</v>
      </c>
      <c r="I20" s="117">
        <f>SUM(I21:I22)</f>
        <v>1863350</v>
      </c>
      <c r="J20" s="117">
        <f>SUM(J21:J22)</f>
        <v>0</v>
      </c>
      <c r="K20" s="117">
        <f>SUM(K21:K22)</f>
        <v>0</v>
      </c>
      <c r="L20" s="117">
        <f>SUM(L21:L22)</f>
        <v>0</v>
      </c>
      <c r="M20" s="117">
        <f>SUM(M21:M22)</f>
        <v>0</v>
      </c>
      <c r="N20" s="117">
        <f>SUM(N21:N22)</f>
        <v>0</v>
      </c>
      <c r="O20" s="117">
        <f t="shared" si="2"/>
        <v>5411394</v>
      </c>
      <c r="P20" s="119">
        <f>(O20/P$33)</f>
        <v>752.52315394242805</v>
      </c>
      <c r="Q20" s="120"/>
    </row>
    <row r="21" spans="1:120">
      <c r="A21" s="108"/>
      <c r="B21" s="109">
        <v>541</v>
      </c>
      <c r="C21" s="110" t="s">
        <v>33</v>
      </c>
      <c r="D21" s="111">
        <v>3219558</v>
      </c>
      <c r="E21" s="111">
        <v>0</v>
      </c>
      <c r="F21" s="111">
        <v>328486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3548044</v>
      </c>
      <c r="P21" s="112">
        <f>(O21/P$33)</f>
        <v>493.4006396884995</v>
      </c>
      <c r="Q21" s="113"/>
    </row>
    <row r="22" spans="1:120">
      <c r="A22" s="108"/>
      <c r="B22" s="109">
        <v>542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1863350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1863350</v>
      </c>
      <c r="P22" s="112">
        <f>(O22/P$33)</f>
        <v>259.1225142539285</v>
      </c>
      <c r="Q22" s="113"/>
    </row>
    <row r="23" spans="1:120" ht="15.75">
      <c r="A23" s="114" t="s">
        <v>89</v>
      </c>
      <c r="B23" s="115"/>
      <c r="C23" s="116"/>
      <c r="D23" s="117">
        <f>SUM(D24:D24)</f>
        <v>71935</v>
      </c>
      <c r="E23" s="117">
        <f>SUM(E24:E24)</f>
        <v>0</v>
      </c>
      <c r="F23" s="117">
        <f>SUM(F24:F24)</f>
        <v>0</v>
      </c>
      <c r="G23" s="117">
        <f>SUM(G24:G24)</f>
        <v>0</v>
      </c>
      <c r="H23" s="117">
        <f>SUM(H24:H24)</f>
        <v>0</v>
      </c>
      <c r="I23" s="117">
        <f>SUM(I24:I24)</f>
        <v>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 t="shared" si="2"/>
        <v>71935</v>
      </c>
      <c r="P23" s="119">
        <f>(O23/P$33)</f>
        <v>10.003476567932138</v>
      </c>
      <c r="Q23" s="120"/>
    </row>
    <row r="24" spans="1:120">
      <c r="A24" s="121"/>
      <c r="B24" s="122">
        <v>552</v>
      </c>
      <c r="C24" s="123" t="s">
        <v>90</v>
      </c>
      <c r="D24" s="111">
        <v>71935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71935</v>
      </c>
      <c r="P24" s="112">
        <f>(O24/P$33)</f>
        <v>10.003476567932138</v>
      </c>
      <c r="Q24" s="113"/>
    </row>
    <row r="25" spans="1:120" ht="15.75">
      <c r="A25" s="114" t="s">
        <v>35</v>
      </c>
      <c r="B25" s="115"/>
      <c r="C25" s="116"/>
      <c r="D25" s="117">
        <f>SUM(D26:D26)</f>
        <v>0</v>
      </c>
      <c r="E25" s="117">
        <f>SUM(E26:E26)</f>
        <v>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19493174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19493174</v>
      </c>
      <c r="P25" s="119">
        <f>(O25/P$33)</f>
        <v>2710.7737449589763</v>
      </c>
      <c r="Q25" s="120"/>
    </row>
    <row r="26" spans="1:120">
      <c r="A26" s="108"/>
      <c r="B26" s="109">
        <v>562</v>
      </c>
      <c r="C26" s="110" t="s">
        <v>36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19493174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19493174</v>
      </c>
      <c r="P26" s="112">
        <f>(O26/P$33)</f>
        <v>2710.7737449589763</v>
      </c>
      <c r="Q26" s="113"/>
    </row>
    <row r="27" spans="1:120" ht="15.75">
      <c r="A27" s="114" t="s">
        <v>37</v>
      </c>
      <c r="B27" s="115"/>
      <c r="C27" s="116"/>
      <c r="D27" s="117">
        <f>SUM(D28:D28)</f>
        <v>518481</v>
      </c>
      <c r="E27" s="117">
        <f>SUM(E28:E28)</f>
        <v>0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>SUM(D27:N27)</f>
        <v>518481</v>
      </c>
      <c r="P27" s="119">
        <f>(O27/P$33)</f>
        <v>72.101376720901129</v>
      </c>
      <c r="Q27" s="113"/>
    </row>
    <row r="28" spans="1:120">
      <c r="A28" s="108"/>
      <c r="B28" s="109">
        <v>572</v>
      </c>
      <c r="C28" s="110" t="s">
        <v>38</v>
      </c>
      <c r="D28" s="111">
        <v>518481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518481</v>
      </c>
      <c r="P28" s="112">
        <f>(O28/P$33)</f>
        <v>72.101376720901129</v>
      </c>
      <c r="Q28" s="113"/>
    </row>
    <row r="29" spans="1:120" ht="15.75">
      <c r="A29" s="114" t="s">
        <v>40</v>
      </c>
      <c r="B29" s="115"/>
      <c r="C29" s="116"/>
      <c r="D29" s="117">
        <f>SUM(D30:D30)</f>
        <v>333314</v>
      </c>
      <c r="E29" s="117">
        <f>SUM(E30:E30)</f>
        <v>21840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3005290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>SUM(D29:N29)</f>
        <v>3360444</v>
      </c>
      <c r="P29" s="119">
        <f>(O29/P$33)</f>
        <v>467.31247392574051</v>
      </c>
      <c r="Q29" s="113"/>
    </row>
    <row r="30" spans="1:120" ht="15.75" thickBot="1">
      <c r="A30" s="108"/>
      <c r="B30" s="109">
        <v>581</v>
      </c>
      <c r="C30" s="110" t="s">
        <v>91</v>
      </c>
      <c r="D30" s="111">
        <v>333314</v>
      </c>
      <c r="E30" s="111">
        <v>21840</v>
      </c>
      <c r="F30" s="111">
        <v>0</v>
      </c>
      <c r="G30" s="111">
        <v>0</v>
      </c>
      <c r="H30" s="111">
        <v>0</v>
      </c>
      <c r="I30" s="111">
        <v>3005290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>SUM(D30:N30)</f>
        <v>3360444</v>
      </c>
      <c r="P30" s="112">
        <f>(O30/P$33)</f>
        <v>467.31247392574051</v>
      </c>
      <c r="Q30" s="113"/>
    </row>
    <row r="31" spans="1:120" ht="16.5" thickBot="1">
      <c r="A31" s="124" t="s">
        <v>10</v>
      </c>
      <c r="B31" s="125"/>
      <c r="C31" s="126"/>
      <c r="D31" s="127">
        <f>SUM(D5,D13,D16,D20,D23,D25,D27,D29)</f>
        <v>11956645</v>
      </c>
      <c r="E31" s="127">
        <f t="shared" ref="E31:N31" si="3">SUM(E5,E13,E16,E20,E23,E25,E27,E29)</f>
        <v>27002</v>
      </c>
      <c r="F31" s="127">
        <f t="shared" si="3"/>
        <v>328486</v>
      </c>
      <c r="G31" s="127">
        <f t="shared" si="3"/>
        <v>0</v>
      </c>
      <c r="H31" s="127">
        <f t="shared" si="3"/>
        <v>0</v>
      </c>
      <c r="I31" s="127">
        <f t="shared" si="3"/>
        <v>32216245</v>
      </c>
      <c r="J31" s="127">
        <f t="shared" si="3"/>
        <v>0</v>
      </c>
      <c r="K31" s="127">
        <f t="shared" si="3"/>
        <v>477562</v>
      </c>
      <c r="L31" s="127">
        <f t="shared" si="3"/>
        <v>0</v>
      </c>
      <c r="M31" s="127">
        <f t="shared" si="3"/>
        <v>0</v>
      </c>
      <c r="N31" s="127">
        <f t="shared" si="3"/>
        <v>0</v>
      </c>
      <c r="O31" s="127">
        <f>SUM(D31:N31)</f>
        <v>45005940</v>
      </c>
      <c r="P31" s="128">
        <f>(O31/P$33)</f>
        <v>6258.6483103879846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96</v>
      </c>
      <c r="N33" s="139"/>
      <c r="O33" s="139"/>
      <c r="P33" s="137">
        <v>7191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56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1876406</v>
      </c>
      <c r="E5" s="56">
        <f t="shared" si="0"/>
        <v>0</v>
      </c>
      <c r="F5" s="56">
        <f t="shared" si="0"/>
        <v>317802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268346</v>
      </c>
      <c r="L5" s="56">
        <f t="shared" si="0"/>
        <v>0</v>
      </c>
      <c r="M5" s="56">
        <f t="shared" si="0"/>
        <v>22137</v>
      </c>
      <c r="N5" s="57">
        <f t="shared" ref="N5:N29" si="1">SUM(D5:M5)</f>
        <v>2484691</v>
      </c>
      <c r="O5" s="58">
        <f t="shared" ref="O5:O29" si="2">(N5/O$31)</f>
        <v>314.39845628242438</v>
      </c>
      <c r="P5" s="59"/>
    </row>
    <row r="6" spans="1:133">
      <c r="A6" s="61"/>
      <c r="B6" s="62">
        <v>511</v>
      </c>
      <c r="C6" s="63" t="s">
        <v>19</v>
      </c>
      <c r="D6" s="64">
        <v>28067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28067</v>
      </c>
      <c r="O6" s="65">
        <f t="shared" si="2"/>
        <v>3.5514361634822218</v>
      </c>
      <c r="P6" s="66"/>
    </row>
    <row r="7" spans="1:133">
      <c r="A7" s="61"/>
      <c r="B7" s="62">
        <v>513</v>
      </c>
      <c r="C7" s="63" t="s">
        <v>20</v>
      </c>
      <c r="D7" s="64">
        <v>805030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805030</v>
      </c>
      <c r="O7" s="65">
        <f t="shared" si="2"/>
        <v>101.86384917120081</v>
      </c>
      <c r="P7" s="66"/>
    </row>
    <row r="8" spans="1:133">
      <c r="A8" s="61"/>
      <c r="B8" s="62">
        <v>515</v>
      </c>
      <c r="C8" s="63" t="s">
        <v>21</v>
      </c>
      <c r="D8" s="64">
        <v>189114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189114</v>
      </c>
      <c r="O8" s="65">
        <f t="shared" si="2"/>
        <v>23.929393901050233</v>
      </c>
      <c r="P8" s="66"/>
    </row>
    <row r="9" spans="1:133">
      <c r="A9" s="61"/>
      <c r="B9" s="62">
        <v>517</v>
      </c>
      <c r="C9" s="63" t="s">
        <v>44</v>
      </c>
      <c r="D9" s="64">
        <v>0</v>
      </c>
      <c r="E9" s="64">
        <v>0</v>
      </c>
      <c r="F9" s="64">
        <v>317802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317802</v>
      </c>
      <c r="O9" s="65">
        <f t="shared" si="2"/>
        <v>40.212830570669368</v>
      </c>
      <c r="P9" s="66"/>
    </row>
    <row r="10" spans="1:133">
      <c r="A10" s="61"/>
      <c r="B10" s="62">
        <v>518</v>
      </c>
      <c r="C10" s="63" t="s">
        <v>22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268346</v>
      </c>
      <c r="L10" s="64">
        <v>0</v>
      </c>
      <c r="M10" s="64">
        <v>0</v>
      </c>
      <c r="N10" s="64">
        <f t="shared" si="1"/>
        <v>268346</v>
      </c>
      <c r="O10" s="65">
        <f t="shared" si="2"/>
        <v>33.954953815006959</v>
      </c>
      <c r="P10" s="66"/>
    </row>
    <row r="11" spans="1:133">
      <c r="A11" s="61"/>
      <c r="B11" s="62">
        <v>519</v>
      </c>
      <c r="C11" s="63" t="s">
        <v>57</v>
      </c>
      <c r="D11" s="64">
        <v>854195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22137</v>
      </c>
      <c r="N11" s="64">
        <f t="shared" si="1"/>
        <v>876332</v>
      </c>
      <c r="O11" s="65">
        <f t="shared" si="2"/>
        <v>110.88599266101481</v>
      </c>
      <c r="P11" s="66"/>
    </row>
    <row r="12" spans="1:133" ht="15.75">
      <c r="A12" s="67" t="s">
        <v>24</v>
      </c>
      <c r="B12" s="68"/>
      <c r="C12" s="69"/>
      <c r="D12" s="70">
        <f t="shared" ref="D12:M12" si="3">SUM(D13:D14)</f>
        <v>2214894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2214894</v>
      </c>
      <c r="O12" s="72">
        <f t="shared" si="2"/>
        <v>280.25990130330257</v>
      </c>
      <c r="P12" s="73"/>
    </row>
    <row r="13" spans="1:133">
      <c r="A13" s="61"/>
      <c r="B13" s="62">
        <v>521</v>
      </c>
      <c r="C13" s="63" t="s">
        <v>25</v>
      </c>
      <c r="D13" s="64">
        <v>1278172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1278172</v>
      </c>
      <c r="O13" s="65">
        <f t="shared" si="2"/>
        <v>161.73250664304695</v>
      </c>
      <c r="P13" s="66"/>
    </row>
    <row r="14" spans="1:133">
      <c r="A14" s="61"/>
      <c r="B14" s="62">
        <v>522</v>
      </c>
      <c r="C14" s="63" t="s">
        <v>26</v>
      </c>
      <c r="D14" s="64">
        <v>936722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936722</v>
      </c>
      <c r="O14" s="65">
        <f t="shared" si="2"/>
        <v>118.5273946602556</v>
      </c>
      <c r="P14" s="66"/>
    </row>
    <row r="15" spans="1:133" ht="15.75">
      <c r="A15" s="67" t="s">
        <v>27</v>
      </c>
      <c r="B15" s="68"/>
      <c r="C15" s="69"/>
      <c r="D15" s="70">
        <f t="shared" ref="D15:M15" si="4">SUM(D16:D19)</f>
        <v>219190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6426070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6645260</v>
      </c>
      <c r="O15" s="72">
        <f t="shared" si="2"/>
        <v>840.85284069340753</v>
      </c>
      <c r="P15" s="73"/>
    </row>
    <row r="16" spans="1:133">
      <c r="A16" s="61"/>
      <c r="B16" s="62">
        <v>532</v>
      </c>
      <c r="C16" s="63" t="s">
        <v>28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1919401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1919401</v>
      </c>
      <c r="O16" s="65">
        <f t="shared" si="2"/>
        <v>242.86992281412122</v>
      </c>
      <c r="P16" s="66"/>
    </row>
    <row r="17" spans="1:119">
      <c r="A17" s="61"/>
      <c r="B17" s="62">
        <v>533</v>
      </c>
      <c r="C17" s="63" t="s">
        <v>29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1686724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1686724</v>
      </c>
      <c r="O17" s="65">
        <f t="shared" si="2"/>
        <v>213.42831836011641</v>
      </c>
      <c r="P17" s="66"/>
    </row>
    <row r="18" spans="1:119">
      <c r="A18" s="61"/>
      <c r="B18" s="62">
        <v>534</v>
      </c>
      <c r="C18" s="63" t="s">
        <v>58</v>
      </c>
      <c r="D18" s="64">
        <v>219190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219190</v>
      </c>
      <c r="O18" s="65">
        <f t="shared" si="2"/>
        <v>27.735037327597116</v>
      </c>
      <c r="P18" s="66"/>
    </row>
    <row r="19" spans="1:119">
      <c r="A19" s="61"/>
      <c r="B19" s="62">
        <v>535</v>
      </c>
      <c r="C19" s="63" t="s">
        <v>31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2819945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2819945</v>
      </c>
      <c r="O19" s="65">
        <f t="shared" si="2"/>
        <v>356.8195621915728</v>
      </c>
      <c r="P19" s="66"/>
    </row>
    <row r="20" spans="1:119" ht="15.75">
      <c r="A20" s="67" t="s">
        <v>32</v>
      </c>
      <c r="B20" s="68"/>
      <c r="C20" s="69"/>
      <c r="D20" s="70">
        <f t="shared" ref="D20:M20" si="5">SUM(D21:D22)</f>
        <v>1049474</v>
      </c>
      <c r="E20" s="70">
        <f t="shared" si="5"/>
        <v>0</v>
      </c>
      <c r="F20" s="70">
        <f t="shared" si="5"/>
        <v>0</v>
      </c>
      <c r="G20" s="70">
        <f t="shared" si="5"/>
        <v>0</v>
      </c>
      <c r="H20" s="70">
        <f t="shared" si="5"/>
        <v>0</v>
      </c>
      <c r="I20" s="70">
        <f t="shared" si="5"/>
        <v>564353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1613827</v>
      </c>
      <c r="O20" s="72">
        <f t="shared" si="2"/>
        <v>204.20435277742629</v>
      </c>
      <c r="P20" s="73"/>
    </row>
    <row r="21" spans="1:119">
      <c r="A21" s="61"/>
      <c r="B21" s="62">
        <v>541</v>
      </c>
      <c r="C21" s="63" t="s">
        <v>59</v>
      </c>
      <c r="D21" s="64">
        <v>1049474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1049474</v>
      </c>
      <c r="O21" s="65">
        <f t="shared" si="2"/>
        <v>132.79438188029863</v>
      </c>
      <c r="P21" s="66"/>
    </row>
    <row r="22" spans="1:119">
      <c r="A22" s="61"/>
      <c r="B22" s="62">
        <v>542</v>
      </c>
      <c r="C22" s="63" t="s">
        <v>34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564353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564353</v>
      </c>
      <c r="O22" s="65">
        <f t="shared" si="2"/>
        <v>71.409970897127678</v>
      </c>
      <c r="P22" s="66"/>
    </row>
    <row r="23" spans="1:119" ht="15.75">
      <c r="A23" s="67" t="s">
        <v>35</v>
      </c>
      <c r="B23" s="68"/>
      <c r="C23" s="69"/>
      <c r="D23" s="70">
        <f t="shared" ref="D23:M23" si="6">SUM(D24:D24)</f>
        <v>0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12699562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1"/>
        <v>12699562</v>
      </c>
      <c r="O23" s="72">
        <f t="shared" si="2"/>
        <v>1606.9292673668226</v>
      </c>
      <c r="P23" s="73"/>
    </row>
    <row r="24" spans="1:119">
      <c r="A24" s="61"/>
      <c r="B24" s="62">
        <v>562</v>
      </c>
      <c r="C24" s="63" t="s">
        <v>60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12699562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12699562</v>
      </c>
      <c r="O24" s="65">
        <f t="shared" si="2"/>
        <v>1606.9292673668226</v>
      </c>
      <c r="P24" s="66"/>
    </row>
    <row r="25" spans="1:119" ht="15.75">
      <c r="A25" s="67" t="s">
        <v>37</v>
      </c>
      <c r="B25" s="68"/>
      <c r="C25" s="69"/>
      <c r="D25" s="70">
        <f t="shared" ref="D25:M25" si="7">SUM(D26:D26)</f>
        <v>427298</v>
      </c>
      <c r="E25" s="70">
        <f t="shared" si="7"/>
        <v>0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1"/>
        <v>427298</v>
      </c>
      <c r="O25" s="72">
        <f t="shared" si="2"/>
        <v>54.067822345944577</v>
      </c>
      <c r="P25" s="66"/>
    </row>
    <row r="26" spans="1:119">
      <c r="A26" s="61"/>
      <c r="B26" s="62">
        <v>572</v>
      </c>
      <c r="C26" s="63" t="s">
        <v>61</v>
      </c>
      <c r="D26" s="64">
        <v>427298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427298</v>
      </c>
      <c r="O26" s="65">
        <f t="shared" si="2"/>
        <v>54.067822345944577</v>
      </c>
      <c r="P26" s="66"/>
    </row>
    <row r="27" spans="1:119" ht="15.75">
      <c r="A27" s="67" t="s">
        <v>62</v>
      </c>
      <c r="B27" s="68"/>
      <c r="C27" s="69"/>
      <c r="D27" s="70">
        <f t="shared" ref="D27:M27" si="8">SUM(D28:D28)</f>
        <v>387110</v>
      </c>
      <c r="E27" s="70">
        <f t="shared" si="8"/>
        <v>0</v>
      </c>
      <c r="F27" s="70">
        <f t="shared" si="8"/>
        <v>0</v>
      </c>
      <c r="G27" s="70">
        <f t="shared" si="8"/>
        <v>0</v>
      </c>
      <c r="H27" s="70">
        <f t="shared" si="8"/>
        <v>0</v>
      </c>
      <c r="I27" s="70">
        <f t="shared" si="8"/>
        <v>1186388</v>
      </c>
      <c r="J27" s="70">
        <f t="shared" si="8"/>
        <v>0</v>
      </c>
      <c r="K27" s="70">
        <f t="shared" si="8"/>
        <v>0</v>
      </c>
      <c r="L27" s="70">
        <f t="shared" si="8"/>
        <v>0</v>
      </c>
      <c r="M27" s="70">
        <f t="shared" si="8"/>
        <v>11000</v>
      </c>
      <c r="N27" s="70">
        <f t="shared" si="1"/>
        <v>1584498</v>
      </c>
      <c r="O27" s="72">
        <f t="shared" si="2"/>
        <v>200.49323041882829</v>
      </c>
      <c r="P27" s="66"/>
    </row>
    <row r="28" spans="1:119" ht="15.75" thickBot="1">
      <c r="A28" s="61"/>
      <c r="B28" s="62">
        <v>581</v>
      </c>
      <c r="C28" s="63" t="s">
        <v>63</v>
      </c>
      <c r="D28" s="64">
        <v>387110</v>
      </c>
      <c r="E28" s="64">
        <v>0</v>
      </c>
      <c r="F28" s="64">
        <v>0</v>
      </c>
      <c r="G28" s="64">
        <v>0</v>
      </c>
      <c r="H28" s="64">
        <v>0</v>
      </c>
      <c r="I28" s="64">
        <v>1186388</v>
      </c>
      <c r="J28" s="64">
        <v>0</v>
      </c>
      <c r="K28" s="64">
        <v>0</v>
      </c>
      <c r="L28" s="64">
        <v>0</v>
      </c>
      <c r="M28" s="64">
        <v>11000</v>
      </c>
      <c r="N28" s="64">
        <f t="shared" si="1"/>
        <v>1584498</v>
      </c>
      <c r="O28" s="65">
        <f t="shared" si="2"/>
        <v>200.49323041882829</v>
      </c>
      <c r="P28" s="66"/>
    </row>
    <row r="29" spans="1:119" ht="16.5" thickBot="1">
      <c r="A29" s="74" t="s">
        <v>10</v>
      </c>
      <c r="B29" s="75"/>
      <c r="C29" s="76"/>
      <c r="D29" s="77">
        <f>SUM(D5,D12,D15,D20,D23,D25,D27)</f>
        <v>6174372</v>
      </c>
      <c r="E29" s="77">
        <f t="shared" ref="E29:M29" si="9">SUM(E5,E12,E15,E20,E23,E25,E27)</f>
        <v>0</v>
      </c>
      <c r="F29" s="77">
        <f t="shared" si="9"/>
        <v>317802</v>
      </c>
      <c r="G29" s="77">
        <f t="shared" si="9"/>
        <v>0</v>
      </c>
      <c r="H29" s="77">
        <f t="shared" si="9"/>
        <v>0</v>
      </c>
      <c r="I29" s="77">
        <f t="shared" si="9"/>
        <v>20876373</v>
      </c>
      <c r="J29" s="77">
        <f t="shared" si="9"/>
        <v>0</v>
      </c>
      <c r="K29" s="77">
        <f t="shared" si="9"/>
        <v>268346</v>
      </c>
      <c r="L29" s="77">
        <f t="shared" si="9"/>
        <v>0</v>
      </c>
      <c r="M29" s="77">
        <f t="shared" si="9"/>
        <v>33137</v>
      </c>
      <c r="N29" s="77">
        <f t="shared" si="1"/>
        <v>27670030</v>
      </c>
      <c r="O29" s="78">
        <f t="shared" si="2"/>
        <v>3501.2058711881564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77" t="s">
        <v>64</v>
      </c>
      <c r="M31" s="177"/>
      <c r="N31" s="177"/>
      <c r="O31" s="88">
        <v>7903</v>
      </c>
    </row>
    <row r="32" spans="1:11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</row>
    <row r="33" spans="1:15" ht="15.75" customHeight="1" thickBot="1">
      <c r="A33" s="181" t="s">
        <v>48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1742313</v>
      </c>
      <c r="E5" s="24">
        <f t="shared" si="0"/>
        <v>0</v>
      </c>
      <c r="F5" s="24">
        <f t="shared" si="0"/>
        <v>2558480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236906</v>
      </c>
      <c r="L5" s="24">
        <f t="shared" si="0"/>
        <v>0</v>
      </c>
      <c r="M5" s="24">
        <f t="shared" si="0"/>
        <v>55474</v>
      </c>
      <c r="N5" s="25">
        <f t="shared" ref="N5:N29" si="1">SUM(D5:M5)</f>
        <v>4593173</v>
      </c>
      <c r="O5" s="30">
        <f t="shared" ref="O5:O29" si="2">(N5/O$31)</f>
        <v>575.65772653214685</v>
      </c>
      <c r="P5" s="6"/>
    </row>
    <row r="6" spans="1:133">
      <c r="A6" s="12"/>
      <c r="B6" s="42">
        <v>511</v>
      </c>
      <c r="C6" s="19" t="s">
        <v>19</v>
      </c>
      <c r="D6" s="43">
        <v>29524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29524</v>
      </c>
      <c r="O6" s="44">
        <f t="shared" si="2"/>
        <v>3.7002130592806117</v>
      </c>
      <c r="P6" s="9"/>
    </row>
    <row r="7" spans="1:133">
      <c r="A7" s="12"/>
      <c r="B7" s="42">
        <v>513</v>
      </c>
      <c r="C7" s="19" t="s">
        <v>20</v>
      </c>
      <c r="D7" s="43">
        <v>839376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839376</v>
      </c>
      <c r="O7" s="44">
        <f t="shared" si="2"/>
        <v>105.1981451309688</v>
      </c>
      <c r="P7" s="9"/>
    </row>
    <row r="8" spans="1:133">
      <c r="A8" s="12"/>
      <c r="B8" s="42">
        <v>515</v>
      </c>
      <c r="C8" s="19" t="s">
        <v>21</v>
      </c>
      <c r="D8" s="43">
        <v>249100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249100</v>
      </c>
      <c r="O8" s="44">
        <f t="shared" si="2"/>
        <v>31.219451059029954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2558480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2558480</v>
      </c>
      <c r="O9" s="44">
        <f t="shared" si="2"/>
        <v>320.65171074069434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236906</v>
      </c>
      <c r="L10" s="43">
        <v>0</v>
      </c>
      <c r="M10" s="43">
        <v>0</v>
      </c>
      <c r="N10" s="43">
        <f t="shared" si="1"/>
        <v>236906</v>
      </c>
      <c r="O10" s="44">
        <f t="shared" si="2"/>
        <v>29.691189372101768</v>
      </c>
      <c r="P10" s="9"/>
    </row>
    <row r="11" spans="1:133">
      <c r="A11" s="12"/>
      <c r="B11" s="42">
        <v>519</v>
      </c>
      <c r="C11" s="19" t="s">
        <v>23</v>
      </c>
      <c r="D11" s="43">
        <v>624313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55474</v>
      </c>
      <c r="N11" s="43">
        <f t="shared" si="1"/>
        <v>679787</v>
      </c>
      <c r="O11" s="44">
        <f t="shared" si="2"/>
        <v>85.197017170071433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2169645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2169645</v>
      </c>
      <c r="O12" s="41">
        <f t="shared" si="2"/>
        <v>271.91941346033337</v>
      </c>
      <c r="P12" s="10"/>
    </row>
    <row r="13" spans="1:133">
      <c r="A13" s="12"/>
      <c r="B13" s="42">
        <v>521</v>
      </c>
      <c r="C13" s="19" t="s">
        <v>25</v>
      </c>
      <c r="D13" s="43">
        <v>1228580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1228580</v>
      </c>
      <c r="O13" s="44">
        <f t="shared" si="2"/>
        <v>153.97668880812131</v>
      </c>
      <c r="P13" s="9"/>
    </row>
    <row r="14" spans="1:133">
      <c r="A14" s="12"/>
      <c r="B14" s="42">
        <v>522</v>
      </c>
      <c r="C14" s="19" t="s">
        <v>26</v>
      </c>
      <c r="D14" s="43">
        <v>941065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941065</v>
      </c>
      <c r="O14" s="44">
        <f t="shared" si="2"/>
        <v>117.94272465221205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208884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6093788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6302672</v>
      </c>
      <c r="O15" s="41">
        <f t="shared" si="2"/>
        <v>789.90750720641688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1610133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1610133</v>
      </c>
      <c r="O16" s="44">
        <f t="shared" si="2"/>
        <v>201.79634039353303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1701400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1701400</v>
      </c>
      <c r="O17" s="44">
        <f t="shared" si="2"/>
        <v>213.23474119563855</v>
      </c>
      <c r="P17" s="9"/>
    </row>
    <row r="18" spans="1:119">
      <c r="A18" s="12"/>
      <c r="B18" s="42">
        <v>534</v>
      </c>
      <c r="C18" s="19" t="s">
        <v>30</v>
      </c>
      <c r="D18" s="43">
        <v>208884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208884</v>
      </c>
      <c r="O18" s="44">
        <f t="shared" si="2"/>
        <v>26.179220453690938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2782255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2782255</v>
      </c>
      <c r="O19" s="44">
        <f t="shared" si="2"/>
        <v>348.69720516355432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3022527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697726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3720253</v>
      </c>
      <c r="O20" s="41">
        <f t="shared" si="2"/>
        <v>466.25554580774531</v>
      </c>
      <c r="P20" s="10"/>
    </row>
    <row r="21" spans="1:119">
      <c r="A21" s="12"/>
      <c r="B21" s="42">
        <v>541</v>
      </c>
      <c r="C21" s="19" t="s">
        <v>33</v>
      </c>
      <c r="D21" s="43">
        <v>3022527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3022527</v>
      </c>
      <c r="O21" s="44">
        <f t="shared" si="2"/>
        <v>378.81025191126707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697726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697726</v>
      </c>
      <c r="O22" s="44">
        <f t="shared" si="2"/>
        <v>87.445293896478262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11788734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11788734</v>
      </c>
      <c r="O23" s="41">
        <f t="shared" si="2"/>
        <v>1477.47010903622</v>
      </c>
      <c r="P23" s="10"/>
    </row>
    <row r="24" spans="1:119">
      <c r="A24" s="12"/>
      <c r="B24" s="42">
        <v>562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11788734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11788734</v>
      </c>
      <c r="O24" s="44">
        <f t="shared" si="2"/>
        <v>1477.47010903622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375871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375871</v>
      </c>
      <c r="O25" s="41">
        <f t="shared" si="2"/>
        <v>47.107532272214563</v>
      </c>
      <c r="P25" s="9"/>
    </row>
    <row r="26" spans="1:119">
      <c r="A26" s="12"/>
      <c r="B26" s="42">
        <v>572</v>
      </c>
      <c r="C26" s="19" t="s">
        <v>38</v>
      </c>
      <c r="D26" s="43">
        <v>375871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375871</v>
      </c>
      <c r="O26" s="44">
        <f t="shared" si="2"/>
        <v>47.107532272214563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2673303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1267389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11000</v>
      </c>
      <c r="N27" s="29">
        <f t="shared" si="1"/>
        <v>3951692</v>
      </c>
      <c r="O27" s="41">
        <f t="shared" si="2"/>
        <v>495.26156159919788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2673303</v>
      </c>
      <c r="E28" s="43">
        <v>0</v>
      </c>
      <c r="F28" s="43">
        <v>0</v>
      </c>
      <c r="G28" s="43">
        <v>0</v>
      </c>
      <c r="H28" s="43">
        <v>0</v>
      </c>
      <c r="I28" s="43">
        <v>1267389</v>
      </c>
      <c r="J28" s="43">
        <v>0</v>
      </c>
      <c r="K28" s="43">
        <v>0</v>
      </c>
      <c r="L28" s="43">
        <v>0</v>
      </c>
      <c r="M28" s="43">
        <v>11000</v>
      </c>
      <c r="N28" s="43">
        <f t="shared" si="1"/>
        <v>3951692</v>
      </c>
      <c r="O28" s="44">
        <f t="shared" si="2"/>
        <v>495.26156159919788</v>
      </c>
      <c r="P28" s="9"/>
    </row>
    <row r="29" spans="1:119" ht="16.5" thickBot="1">
      <c r="A29" s="13" t="s">
        <v>10</v>
      </c>
      <c r="B29" s="21"/>
      <c r="C29" s="20"/>
      <c r="D29" s="14">
        <f>SUM(D5,D12,D15,D20,D23,D25,D27)</f>
        <v>10192543</v>
      </c>
      <c r="E29" s="14">
        <f t="shared" ref="E29:M29" si="9">SUM(E5,E12,E15,E20,E23,E25,E27)</f>
        <v>0</v>
      </c>
      <c r="F29" s="14">
        <f t="shared" si="9"/>
        <v>2558480</v>
      </c>
      <c r="G29" s="14">
        <f t="shared" si="9"/>
        <v>0</v>
      </c>
      <c r="H29" s="14">
        <f t="shared" si="9"/>
        <v>0</v>
      </c>
      <c r="I29" s="14">
        <f t="shared" si="9"/>
        <v>19847637</v>
      </c>
      <c r="J29" s="14">
        <f t="shared" si="9"/>
        <v>0</v>
      </c>
      <c r="K29" s="14">
        <f t="shared" si="9"/>
        <v>236906</v>
      </c>
      <c r="L29" s="14">
        <f t="shared" si="9"/>
        <v>0</v>
      </c>
      <c r="M29" s="14">
        <f t="shared" si="9"/>
        <v>66474</v>
      </c>
      <c r="N29" s="14">
        <f t="shared" si="1"/>
        <v>32902040</v>
      </c>
      <c r="O29" s="35">
        <f t="shared" si="2"/>
        <v>4123.5793959142748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52</v>
      </c>
      <c r="M31" s="163"/>
      <c r="N31" s="163"/>
      <c r="O31" s="39">
        <v>7979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2081372</v>
      </c>
      <c r="E5" s="24">
        <f t="shared" si="0"/>
        <v>0</v>
      </c>
      <c r="F5" s="24">
        <f t="shared" si="0"/>
        <v>338021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207890</v>
      </c>
      <c r="L5" s="24">
        <f t="shared" si="0"/>
        <v>0</v>
      </c>
      <c r="M5" s="24">
        <f t="shared" si="0"/>
        <v>100077</v>
      </c>
      <c r="N5" s="25">
        <f t="shared" ref="N5:N29" si="1">SUM(D5:M5)</f>
        <v>2727360</v>
      </c>
      <c r="O5" s="30">
        <f t="shared" ref="O5:O29" si="2">(N5/O$31)</f>
        <v>358.67438190426094</v>
      </c>
      <c r="P5" s="6"/>
    </row>
    <row r="6" spans="1:133">
      <c r="A6" s="12"/>
      <c r="B6" s="42">
        <v>511</v>
      </c>
      <c r="C6" s="19" t="s">
        <v>19</v>
      </c>
      <c r="D6" s="43">
        <v>29036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29036</v>
      </c>
      <c r="O6" s="44">
        <f t="shared" si="2"/>
        <v>3.8185165702261967</v>
      </c>
      <c r="P6" s="9"/>
    </row>
    <row r="7" spans="1:133">
      <c r="A7" s="12"/>
      <c r="B7" s="42">
        <v>513</v>
      </c>
      <c r="C7" s="19" t="s">
        <v>20</v>
      </c>
      <c r="D7" s="43">
        <v>781076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781076</v>
      </c>
      <c r="O7" s="44">
        <f t="shared" si="2"/>
        <v>102.71909521304576</v>
      </c>
      <c r="P7" s="9"/>
    </row>
    <row r="8" spans="1:133">
      <c r="A8" s="12"/>
      <c r="B8" s="42">
        <v>515</v>
      </c>
      <c r="C8" s="19" t="s">
        <v>21</v>
      </c>
      <c r="D8" s="43">
        <v>206560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206560</v>
      </c>
      <c r="O8" s="44">
        <f t="shared" si="2"/>
        <v>27.164650184113626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338021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338021</v>
      </c>
      <c r="O9" s="44">
        <f t="shared" si="2"/>
        <v>44.453051025775906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207890</v>
      </c>
      <c r="L10" s="43">
        <v>0</v>
      </c>
      <c r="M10" s="43">
        <v>0</v>
      </c>
      <c r="N10" s="43">
        <f t="shared" si="1"/>
        <v>207890</v>
      </c>
      <c r="O10" s="44">
        <f t="shared" si="2"/>
        <v>27.339558127301419</v>
      </c>
      <c r="P10" s="9"/>
    </row>
    <row r="11" spans="1:133">
      <c r="A11" s="12"/>
      <c r="B11" s="42">
        <v>519</v>
      </c>
      <c r="C11" s="19" t="s">
        <v>23</v>
      </c>
      <c r="D11" s="43">
        <v>1064700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100077</v>
      </c>
      <c r="N11" s="43">
        <f t="shared" si="1"/>
        <v>1164777</v>
      </c>
      <c r="O11" s="44">
        <f t="shared" si="2"/>
        <v>153.17951078379801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2165573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2165573</v>
      </c>
      <c r="O12" s="41">
        <f t="shared" si="2"/>
        <v>284.79392425039453</v>
      </c>
      <c r="P12" s="10"/>
    </row>
    <row r="13" spans="1:133">
      <c r="A13" s="12"/>
      <c r="B13" s="42">
        <v>521</v>
      </c>
      <c r="C13" s="19" t="s">
        <v>25</v>
      </c>
      <c r="D13" s="43">
        <v>1195266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1195266</v>
      </c>
      <c r="O13" s="44">
        <f t="shared" si="2"/>
        <v>157.18911099421356</v>
      </c>
      <c r="P13" s="9"/>
    </row>
    <row r="14" spans="1:133">
      <c r="A14" s="12"/>
      <c r="B14" s="42">
        <v>522</v>
      </c>
      <c r="C14" s="19" t="s">
        <v>26</v>
      </c>
      <c r="D14" s="43">
        <v>970307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970307</v>
      </c>
      <c r="O14" s="44">
        <f t="shared" si="2"/>
        <v>127.60481325618096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225854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5747784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5973638</v>
      </c>
      <c r="O15" s="41">
        <f t="shared" si="2"/>
        <v>785.59153077327721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1130585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1130585</v>
      </c>
      <c r="O16" s="44">
        <f t="shared" si="2"/>
        <v>148.68293003682271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1797728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1797728</v>
      </c>
      <c r="O17" s="44">
        <f t="shared" si="2"/>
        <v>236.41872698579695</v>
      </c>
      <c r="P17" s="9"/>
    </row>
    <row r="18" spans="1:119">
      <c r="A18" s="12"/>
      <c r="B18" s="42">
        <v>534</v>
      </c>
      <c r="C18" s="19" t="s">
        <v>30</v>
      </c>
      <c r="D18" s="43">
        <v>225854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225854</v>
      </c>
      <c r="O18" s="44">
        <f t="shared" si="2"/>
        <v>29.701998947922146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2819471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2819471</v>
      </c>
      <c r="O19" s="44">
        <f t="shared" si="2"/>
        <v>370.78787480273542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4936423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702152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5638575</v>
      </c>
      <c r="O20" s="41">
        <f t="shared" si="2"/>
        <v>741.52748553392951</v>
      </c>
      <c r="P20" s="10"/>
    </row>
    <row r="21" spans="1:119">
      <c r="A21" s="12"/>
      <c r="B21" s="42">
        <v>541</v>
      </c>
      <c r="C21" s="19" t="s">
        <v>33</v>
      </c>
      <c r="D21" s="43">
        <v>4936423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4936423</v>
      </c>
      <c r="O21" s="44">
        <f t="shared" si="2"/>
        <v>649.18766438716466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702152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702152</v>
      </c>
      <c r="O22" s="44">
        <f t="shared" si="2"/>
        <v>92.339821146764862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11793368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11793368</v>
      </c>
      <c r="O23" s="41">
        <f t="shared" si="2"/>
        <v>1550.94266175697</v>
      </c>
      <c r="P23" s="10"/>
    </row>
    <row r="24" spans="1:119">
      <c r="A24" s="12"/>
      <c r="B24" s="42">
        <v>562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11793368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11793368</v>
      </c>
      <c r="O24" s="44">
        <f t="shared" si="2"/>
        <v>1550.94266175697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376847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269679</v>
      </c>
      <c r="N25" s="29">
        <f t="shared" si="1"/>
        <v>646526</v>
      </c>
      <c r="O25" s="41">
        <f t="shared" si="2"/>
        <v>85.024460810099953</v>
      </c>
      <c r="P25" s="9"/>
    </row>
    <row r="26" spans="1:119">
      <c r="A26" s="12"/>
      <c r="B26" s="42">
        <v>572</v>
      </c>
      <c r="C26" s="19" t="s">
        <v>38</v>
      </c>
      <c r="D26" s="43">
        <v>376847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269679</v>
      </c>
      <c r="N26" s="43">
        <f t="shared" si="1"/>
        <v>646526</v>
      </c>
      <c r="O26" s="44">
        <f t="shared" si="2"/>
        <v>85.024460810099953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245316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1829354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11000</v>
      </c>
      <c r="N27" s="29">
        <f t="shared" si="1"/>
        <v>2085670</v>
      </c>
      <c r="O27" s="41">
        <f t="shared" si="2"/>
        <v>274.28590215675962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245316</v>
      </c>
      <c r="E28" s="43">
        <v>0</v>
      </c>
      <c r="F28" s="43">
        <v>0</v>
      </c>
      <c r="G28" s="43">
        <v>0</v>
      </c>
      <c r="H28" s="43">
        <v>0</v>
      </c>
      <c r="I28" s="43">
        <v>1829354</v>
      </c>
      <c r="J28" s="43">
        <v>0</v>
      </c>
      <c r="K28" s="43">
        <v>0</v>
      </c>
      <c r="L28" s="43">
        <v>0</v>
      </c>
      <c r="M28" s="43">
        <v>11000</v>
      </c>
      <c r="N28" s="43">
        <f t="shared" si="1"/>
        <v>2085670</v>
      </c>
      <c r="O28" s="44">
        <f t="shared" si="2"/>
        <v>274.28590215675962</v>
      </c>
      <c r="P28" s="9"/>
    </row>
    <row r="29" spans="1:119" ht="16.5" thickBot="1">
      <c r="A29" s="13" t="s">
        <v>10</v>
      </c>
      <c r="B29" s="21"/>
      <c r="C29" s="20"/>
      <c r="D29" s="14">
        <f>SUM(D5,D12,D15,D20,D23,D25,D27)</f>
        <v>10031385</v>
      </c>
      <c r="E29" s="14">
        <f t="shared" ref="E29:M29" si="9">SUM(E5,E12,E15,E20,E23,E25,E27)</f>
        <v>0</v>
      </c>
      <c r="F29" s="14">
        <f t="shared" si="9"/>
        <v>338021</v>
      </c>
      <c r="G29" s="14">
        <f t="shared" si="9"/>
        <v>0</v>
      </c>
      <c r="H29" s="14">
        <f t="shared" si="9"/>
        <v>0</v>
      </c>
      <c r="I29" s="14">
        <f t="shared" si="9"/>
        <v>20072658</v>
      </c>
      <c r="J29" s="14">
        <f t="shared" si="9"/>
        <v>0</v>
      </c>
      <c r="K29" s="14">
        <f t="shared" si="9"/>
        <v>207890</v>
      </c>
      <c r="L29" s="14">
        <f t="shared" si="9"/>
        <v>0</v>
      </c>
      <c r="M29" s="14">
        <f t="shared" si="9"/>
        <v>380756</v>
      </c>
      <c r="N29" s="14">
        <f t="shared" si="1"/>
        <v>31030710</v>
      </c>
      <c r="O29" s="35">
        <f t="shared" si="2"/>
        <v>4080.8403471856918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50</v>
      </c>
      <c r="M31" s="163"/>
      <c r="N31" s="163"/>
      <c r="O31" s="39">
        <v>7604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1639077</v>
      </c>
      <c r="E5" s="24">
        <f t="shared" si="0"/>
        <v>0</v>
      </c>
      <c r="F5" s="24">
        <f t="shared" si="0"/>
        <v>261465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220883</v>
      </c>
      <c r="L5" s="24">
        <f t="shared" si="0"/>
        <v>0</v>
      </c>
      <c r="M5" s="24">
        <f t="shared" si="0"/>
        <v>123171</v>
      </c>
      <c r="N5" s="25">
        <f t="shared" ref="N5:N29" si="1">SUM(D5:M5)</f>
        <v>2244596</v>
      </c>
      <c r="O5" s="30">
        <f t="shared" ref="O5:O29" si="2">(N5/O$31)</f>
        <v>373.60119840213048</v>
      </c>
      <c r="P5" s="6"/>
    </row>
    <row r="6" spans="1:133">
      <c r="A6" s="12"/>
      <c r="B6" s="42">
        <v>511</v>
      </c>
      <c r="C6" s="19" t="s">
        <v>19</v>
      </c>
      <c r="D6" s="43">
        <v>32248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32248</v>
      </c>
      <c r="O6" s="44">
        <f t="shared" si="2"/>
        <v>5.3675099866844205</v>
      </c>
      <c r="P6" s="9"/>
    </row>
    <row r="7" spans="1:133">
      <c r="A7" s="12"/>
      <c r="B7" s="42">
        <v>513</v>
      </c>
      <c r="C7" s="19" t="s">
        <v>20</v>
      </c>
      <c r="D7" s="43">
        <v>834527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834527</v>
      </c>
      <c r="O7" s="44">
        <f t="shared" si="2"/>
        <v>138.90262982689748</v>
      </c>
      <c r="P7" s="9"/>
    </row>
    <row r="8" spans="1:133">
      <c r="A8" s="12"/>
      <c r="B8" s="42">
        <v>515</v>
      </c>
      <c r="C8" s="19" t="s">
        <v>21</v>
      </c>
      <c r="D8" s="43">
        <v>197245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197245</v>
      </c>
      <c r="O8" s="44">
        <f t="shared" si="2"/>
        <v>32.830392809587217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261465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261465</v>
      </c>
      <c r="O9" s="44">
        <f t="shared" si="2"/>
        <v>43.519474034620508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220883</v>
      </c>
      <c r="L10" s="43">
        <v>0</v>
      </c>
      <c r="M10" s="43">
        <v>0</v>
      </c>
      <c r="N10" s="43">
        <f t="shared" si="1"/>
        <v>220883</v>
      </c>
      <c r="O10" s="44">
        <f t="shared" si="2"/>
        <v>36.764813581890813</v>
      </c>
      <c r="P10" s="9"/>
    </row>
    <row r="11" spans="1:133">
      <c r="A11" s="12"/>
      <c r="B11" s="42">
        <v>519</v>
      </c>
      <c r="C11" s="19" t="s">
        <v>23</v>
      </c>
      <c r="D11" s="43">
        <v>575057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123171</v>
      </c>
      <c r="N11" s="43">
        <f t="shared" si="1"/>
        <v>698228</v>
      </c>
      <c r="O11" s="44">
        <f t="shared" si="2"/>
        <v>116.21637816245007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2153343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2153343</v>
      </c>
      <c r="O12" s="41">
        <f t="shared" si="2"/>
        <v>358.41261651131822</v>
      </c>
      <c r="P12" s="10"/>
    </row>
    <row r="13" spans="1:133">
      <c r="A13" s="12"/>
      <c r="B13" s="42">
        <v>521</v>
      </c>
      <c r="C13" s="19" t="s">
        <v>25</v>
      </c>
      <c r="D13" s="43">
        <v>1172200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1172200</v>
      </c>
      <c r="O13" s="44">
        <f t="shared" si="2"/>
        <v>195.10652463382158</v>
      </c>
      <c r="P13" s="9"/>
    </row>
    <row r="14" spans="1:133">
      <c r="A14" s="12"/>
      <c r="B14" s="42">
        <v>522</v>
      </c>
      <c r="C14" s="19" t="s">
        <v>26</v>
      </c>
      <c r="D14" s="43">
        <v>981143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981143</v>
      </c>
      <c r="O14" s="44">
        <f t="shared" si="2"/>
        <v>163.30609187749667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220112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5980716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6200828</v>
      </c>
      <c r="O15" s="41">
        <f t="shared" si="2"/>
        <v>1032.0952063914781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1506422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1506422</v>
      </c>
      <c r="O16" s="44">
        <f t="shared" si="2"/>
        <v>250.73601864181092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1240102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1240102</v>
      </c>
      <c r="O17" s="44">
        <f t="shared" si="2"/>
        <v>206.4084553928096</v>
      </c>
      <c r="P17" s="9"/>
    </row>
    <row r="18" spans="1:119">
      <c r="A18" s="12"/>
      <c r="B18" s="42">
        <v>534</v>
      </c>
      <c r="C18" s="19" t="s">
        <v>30</v>
      </c>
      <c r="D18" s="43">
        <v>220112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220112</v>
      </c>
      <c r="O18" s="44">
        <f t="shared" si="2"/>
        <v>36.636484687083886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3234192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3234192</v>
      </c>
      <c r="O19" s="44">
        <f t="shared" si="2"/>
        <v>538.31424766977364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1831262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703022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2534284</v>
      </c>
      <c r="O20" s="41">
        <f t="shared" si="2"/>
        <v>421.81824234354195</v>
      </c>
      <c r="P20" s="10"/>
    </row>
    <row r="21" spans="1:119">
      <c r="A21" s="12"/>
      <c r="B21" s="42">
        <v>541</v>
      </c>
      <c r="C21" s="19" t="s">
        <v>33</v>
      </c>
      <c r="D21" s="43">
        <v>1831262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1831262</v>
      </c>
      <c r="O21" s="44">
        <f t="shared" si="2"/>
        <v>304.80392809587215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703022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703022</v>
      </c>
      <c r="O22" s="44">
        <f t="shared" si="2"/>
        <v>117.01431424766977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12280436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12280436</v>
      </c>
      <c r="O23" s="41">
        <f t="shared" si="2"/>
        <v>2044.0139813581891</v>
      </c>
      <c r="P23" s="10"/>
    </row>
    <row r="24" spans="1:119">
      <c r="A24" s="12"/>
      <c r="B24" s="42">
        <v>562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12280436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12280436</v>
      </c>
      <c r="O24" s="44">
        <f t="shared" si="2"/>
        <v>2044.0139813581891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601916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270876</v>
      </c>
      <c r="N25" s="29">
        <f t="shared" si="1"/>
        <v>872792</v>
      </c>
      <c r="O25" s="41">
        <f t="shared" si="2"/>
        <v>145.271637816245</v>
      </c>
      <c r="P25" s="9"/>
    </row>
    <row r="26" spans="1:119">
      <c r="A26" s="12"/>
      <c r="B26" s="42">
        <v>572</v>
      </c>
      <c r="C26" s="19" t="s">
        <v>38</v>
      </c>
      <c r="D26" s="43">
        <v>601916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270876</v>
      </c>
      <c r="N26" s="43">
        <f t="shared" si="1"/>
        <v>872792</v>
      </c>
      <c r="O26" s="44">
        <f t="shared" si="2"/>
        <v>145.271637816245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208623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1218887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55406</v>
      </c>
      <c r="N27" s="29">
        <f t="shared" si="1"/>
        <v>1482916</v>
      </c>
      <c r="O27" s="41">
        <f t="shared" si="2"/>
        <v>246.82356857523303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208623</v>
      </c>
      <c r="E28" s="43">
        <v>0</v>
      </c>
      <c r="F28" s="43">
        <v>0</v>
      </c>
      <c r="G28" s="43">
        <v>0</v>
      </c>
      <c r="H28" s="43">
        <v>0</v>
      </c>
      <c r="I28" s="43">
        <v>1218887</v>
      </c>
      <c r="J28" s="43">
        <v>0</v>
      </c>
      <c r="K28" s="43">
        <v>0</v>
      </c>
      <c r="L28" s="43">
        <v>0</v>
      </c>
      <c r="M28" s="43">
        <v>55406</v>
      </c>
      <c r="N28" s="43">
        <f t="shared" si="1"/>
        <v>1482916</v>
      </c>
      <c r="O28" s="44">
        <f t="shared" si="2"/>
        <v>246.82356857523303</v>
      </c>
      <c r="P28" s="9"/>
    </row>
    <row r="29" spans="1:119" ht="16.5" thickBot="1">
      <c r="A29" s="13" t="s">
        <v>10</v>
      </c>
      <c r="B29" s="21"/>
      <c r="C29" s="20"/>
      <c r="D29" s="14">
        <f>SUM(D5,D12,D15,D20,D23,D25,D27)</f>
        <v>6654333</v>
      </c>
      <c r="E29" s="14">
        <f t="shared" ref="E29:M29" si="9">SUM(E5,E12,E15,E20,E23,E25,E27)</f>
        <v>0</v>
      </c>
      <c r="F29" s="14">
        <f t="shared" si="9"/>
        <v>261465</v>
      </c>
      <c r="G29" s="14">
        <f t="shared" si="9"/>
        <v>0</v>
      </c>
      <c r="H29" s="14">
        <f t="shared" si="9"/>
        <v>0</v>
      </c>
      <c r="I29" s="14">
        <f t="shared" si="9"/>
        <v>20183061</v>
      </c>
      <c r="J29" s="14">
        <f t="shared" si="9"/>
        <v>0</v>
      </c>
      <c r="K29" s="14">
        <f t="shared" si="9"/>
        <v>220883</v>
      </c>
      <c r="L29" s="14">
        <f t="shared" si="9"/>
        <v>0</v>
      </c>
      <c r="M29" s="14">
        <f t="shared" si="9"/>
        <v>449453</v>
      </c>
      <c r="N29" s="14">
        <f t="shared" si="1"/>
        <v>27769195</v>
      </c>
      <c r="O29" s="35">
        <f t="shared" si="2"/>
        <v>4622.0364513981358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47</v>
      </c>
      <c r="M31" s="163"/>
      <c r="N31" s="163"/>
      <c r="O31" s="39">
        <v>6008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1605720</v>
      </c>
      <c r="E5" s="24">
        <f t="shared" ref="E5:M5" si="0">SUM(E6:E11)</f>
        <v>0</v>
      </c>
      <c r="F5" s="24">
        <f t="shared" si="0"/>
        <v>253281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212996</v>
      </c>
      <c r="L5" s="24">
        <f t="shared" si="0"/>
        <v>0</v>
      </c>
      <c r="M5" s="24">
        <f t="shared" si="0"/>
        <v>35069</v>
      </c>
      <c r="N5" s="25">
        <f t="shared" ref="N5:N29" si="1">SUM(D5:M5)</f>
        <v>2107066</v>
      </c>
      <c r="O5" s="30">
        <f t="shared" ref="O5:O29" si="2">(N5/O$31)</f>
        <v>345.30744018354636</v>
      </c>
      <c r="P5" s="6"/>
    </row>
    <row r="6" spans="1:133">
      <c r="A6" s="12"/>
      <c r="B6" s="42">
        <v>511</v>
      </c>
      <c r="C6" s="19" t="s">
        <v>19</v>
      </c>
      <c r="D6" s="43">
        <v>29120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29120</v>
      </c>
      <c r="O6" s="44">
        <f t="shared" si="2"/>
        <v>4.7722058341527367</v>
      </c>
      <c r="P6" s="9"/>
    </row>
    <row r="7" spans="1:133">
      <c r="A7" s="12"/>
      <c r="B7" s="42">
        <v>513</v>
      </c>
      <c r="C7" s="19" t="s">
        <v>20</v>
      </c>
      <c r="D7" s="43">
        <v>823749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823749</v>
      </c>
      <c r="O7" s="44">
        <f t="shared" si="2"/>
        <v>134.99655850540807</v>
      </c>
      <c r="P7" s="9"/>
    </row>
    <row r="8" spans="1:133">
      <c r="A8" s="12"/>
      <c r="B8" s="42">
        <v>515</v>
      </c>
      <c r="C8" s="19" t="s">
        <v>21</v>
      </c>
      <c r="D8" s="43">
        <v>232431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232431</v>
      </c>
      <c r="O8" s="44">
        <f t="shared" si="2"/>
        <v>38.090953785644054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253281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253281</v>
      </c>
      <c r="O9" s="44">
        <f t="shared" si="2"/>
        <v>41.507866273353002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212996</v>
      </c>
      <c r="L10" s="43">
        <v>0</v>
      </c>
      <c r="M10" s="43">
        <v>0</v>
      </c>
      <c r="N10" s="43">
        <f t="shared" si="1"/>
        <v>212996</v>
      </c>
      <c r="O10" s="44">
        <f t="shared" si="2"/>
        <v>34.905932481153719</v>
      </c>
      <c r="P10" s="9"/>
    </row>
    <row r="11" spans="1:133">
      <c r="A11" s="12"/>
      <c r="B11" s="42">
        <v>519</v>
      </c>
      <c r="C11" s="19" t="s">
        <v>23</v>
      </c>
      <c r="D11" s="43">
        <v>520420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35069</v>
      </c>
      <c r="N11" s="43">
        <f t="shared" si="1"/>
        <v>555489</v>
      </c>
      <c r="O11" s="44">
        <f t="shared" si="2"/>
        <v>91.033923303834811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2495467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2495467</v>
      </c>
      <c r="O12" s="41">
        <f t="shared" si="2"/>
        <v>408.95886594559158</v>
      </c>
      <c r="P12" s="10"/>
    </row>
    <row r="13" spans="1:133">
      <c r="A13" s="12"/>
      <c r="B13" s="42">
        <v>521</v>
      </c>
      <c r="C13" s="19" t="s">
        <v>25</v>
      </c>
      <c r="D13" s="43">
        <v>1211194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1211194</v>
      </c>
      <c r="O13" s="44">
        <f t="shared" si="2"/>
        <v>198.49131432317273</v>
      </c>
      <c r="P13" s="9"/>
    </row>
    <row r="14" spans="1:133">
      <c r="A14" s="12"/>
      <c r="B14" s="42">
        <v>522</v>
      </c>
      <c r="C14" s="19" t="s">
        <v>26</v>
      </c>
      <c r="D14" s="43">
        <v>1284273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1284273</v>
      </c>
      <c r="O14" s="44">
        <f t="shared" si="2"/>
        <v>210.46755162241888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217191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6189889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6407080</v>
      </c>
      <c r="O15" s="41">
        <f t="shared" si="2"/>
        <v>1049.9967223861029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1648317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1648317</v>
      </c>
      <c r="O16" s="44">
        <f t="shared" si="2"/>
        <v>270.12733529990169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1158436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1158436</v>
      </c>
      <c r="O17" s="44">
        <f t="shared" si="2"/>
        <v>189.84529662405768</v>
      </c>
      <c r="P17" s="9"/>
    </row>
    <row r="18" spans="1:119">
      <c r="A18" s="12"/>
      <c r="B18" s="42">
        <v>534</v>
      </c>
      <c r="C18" s="19" t="s">
        <v>30</v>
      </c>
      <c r="D18" s="43">
        <v>217191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217191</v>
      </c>
      <c r="O18" s="44">
        <f t="shared" si="2"/>
        <v>35.593411996066862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3383136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3383136</v>
      </c>
      <c r="O19" s="44">
        <f t="shared" si="2"/>
        <v>554.43067846607664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1792255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602207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2394462</v>
      </c>
      <c r="O20" s="41">
        <f t="shared" si="2"/>
        <v>392.4060963618486</v>
      </c>
      <c r="P20" s="10"/>
    </row>
    <row r="21" spans="1:119">
      <c r="A21" s="12"/>
      <c r="B21" s="42">
        <v>541</v>
      </c>
      <c r="C21" s="19" t="s">
        <v>33</v>
      </c>
      <c r="D21" s="43">
        <v>1792255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1792255</v>
      </c>
      <c r="O21" s="44">
        <f t="shared" si="2"/>
        <v>293.71599475581775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602207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602207</v>
      </c>
      <c r="O22" s="44">
        <f t="shared" si="2"/>
        <v>98.690101606030808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11176291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11176291</v>
      </c>
      <c r="O23" s="41">
        <f t="shared" si="2"/>
        <v>1831.5783349721403</v>
      </c>
      <c r="P23" s="10"/>
    </row>
    <row r="24" spans="1:119">
      <c r="A24" s="12"/>
      <c r="B24" s="42">
        <v>562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11176291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11176291</v>
      </c>
      <c r="O24" s="44">
        <f t="shared" si="2"/>
        <v>1831.5783349721403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747320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747320</v>
      </c>
      <c r="O25" s="41">
        <f t="shared" si="2"/>
        <v>122.47132087840052</v>
      </c>
      <c r="P25" s="9"/>
    </row>
    <row r="26" spans="1:119">
      <c r="A26" s="12"/>
      <c r="B26" s="42">
        <v>572</v>
      </c>
      <c r="C26" s="19" t="s">
        <v>38</v>
      </c>
      <c r="D26" s="43">
        <v>747320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747320</v>
      </c>
      <c r="O26" s="44">
        <f t="shared" si="2"/>
        <v>122.47132087840052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241122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1337149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11000</v>
      </c>
      <c r="N27" s="29">
        <f t="shared" si="1"/>
        <v>1589271</v>
      </c>
      <c r="O27" s="41">
        <f t="shared" si="2"/>
        <v>260.45083579154374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241122</v>
      </c>
      <c r="E28" s="43">
        <v>0</v>
      </c>
      <c r="F28" s="43">
        <v>0</v>
      </c>
      <c r="G28" s="43">
        <v>0</v>
      </c>
      <c r="H28" s="43">
        <v>0</v>
      </c>
      <c r="I28" s="43">
        <v>1337149</v>
      </c>
      <c r="J28" s="43">
        <v>0</v>
      </c>
      <c r="K28" s="43">
        <v>0</v>
      </c>
      <c r="L28" s="43">
        <v>0</v>
      </c>
      <c r="M28" s="43">
        <v>11000</v>
      </c>
      <c r="N28" s="43">
        <f t="shared" si="1"/>
        <v>1589271</v>
      </c>
      <c r="O28" s="44">
        <f t="shared" si="2"/>
        <v>260.45083579154374</v>
      </c>
      <c r="P28" s="9"/>
    </row>
    <row r="29" spans="1:119" ht="16.5" thickBot="1">
      <c r="A29" s="13" t="s">
        <v>10</v>
      </c>
      <c r="B29" s="21"/>
      <c r="C29" s="20"/>
      <c r="D29" s="14">
        <f>SUM(D5,D12,D15,D20,D23,D25,D27)</f>
        <v>7099075</v>
      </c>
      <c r="E29" s="14">
        <f t="shared" ref="E29:M29" si="9">SUM(E5,E12,E15,E20,E23,E25,E27)</f>
        <v>0</v>
      </c>
      <c r="F29" s="14">
        <f t="shared" si="9"/>
        <v>253281</v>
      </c>
      <c r="G29" s="14">
        <f t="shared" si="9"/>
        <v>0</v>
      </c>
      <c r="H29" s="14">
        <f t="shared" si="9"/>
        <v>0</v>
      </c>
      <c r="I29" s="14">
        <f t="shared" si="9"/>
        <v>19305536</v>
      </c>
      <c r="J29" s="14">
        <f t="shared" si="9"/>
        <v>0</v>
      </c>
      <c r="K29" s="14">
        <f t="shared" si="9"/>
        <v>212996</v>
      </c>
      <c r="L29" s="14">
        <f t="shared" si="9"/>
        <v>0</v>
      </c>
      <c r="M29" s="14">
        <f t="shared" si="9"/>
        <v>46069</v>
      </c>
      <c r="N29" s="14">
        <f t="shared" si="1"/>
        <v>26916957</v>
      </c>
      <c r="O29" s="35">
        <f t="shared" si="2"/>
        <v>4411.1696165191743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45</v>
      </c>
      <c r="M31" s="163"/>
      <c r="N31" s="163"/>
      <c r="O31" s="39">
        <v>6102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SUM(D6:D10)</f>
        <v>1663342</v>
      </c>
      <c r="E5" s="24">
        <f t="shared" ref="E5:M5" si="0">SUM(E6:E10)</f>
        <v>0</v>
      </c>
      <c r="F5" s="24">
        <f t="shared" si="0"/>
        <v>242165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252226</v>
      </c>
      <c r="M5" s="24">
        <f t="shared" si="0"/>
        <v>61376</v>
      </c>
      <c r="N5" s="25">
        <f t="shared" ref="N5:N28" si="1">SUM(D5:M5)</f>
        <v>2219109</v>
      </c>
      <c r="O5" s="30">
        <f t="shared" ref="O5:O28" si="2">(N5/O$30)</f>
        <v>343.83467616981716</v>
      </c>
      <c r="P5" s="6"/>
    </row>
    <row r="6" spans="1:133">
      <c r="A6" s="12"/>
      <c r="B6" s="42">
        <v>511</v>
      </c>
      <c r="C6" s="19" t="s">
        <v>19</v>
      </c>
      <c r="D6" s="43">
        <v>28559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28559</v>
      </c>
      <c r="O6" s="44">
        <f t="shared" si="2"/>
        <v>4.4250077471335603</v>
      </c>
      <c r="P6" s="9"/>
    </row>
    <row r="7" spans="1:133">
      <c r="A7" s="12"/>
      <c r="B7" s="42">
        <v>513</v>
      </c>
      <c r="C7" s="19" t="s">
        <v>20</v>
      </c>
      <c r="D7" s="43">
        <v>877412</v>
      </c>
      <c r="E7" s="43">
        <v>0</v>
      </c>
      <c r="F7" s="43">
        <v>242165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1119577</v>
      </c>
      <c r="O7" s="44">
        <f t="shared" si="2"/>
        <v>173.47025100712736</v>
      </c>
      <c r="P7" s="9"/>
    </row>
    <row r="8" spans="1:133">
      <c r="A8" s="12"/>
      <c r="B8" s="42">
        <v>515</v>
      </c>
      <c r="C8" s="19" t="s">
        <v>21</v>
      </c>
      <c r="D8" s="43">
        <v>286840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286840</v>
      </c>
      <c r="O8" s="44">
        <f t="shared" si="2"/>
        <v>44.443755810350169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252226</v>
      </c>
      <c r="M9" s="43">
        <v>0</v>
      </c>
      <c r="N9" s="43">
        <f t="shared" si="1"/>
        <v>252226</v>
      </c>
      <c r="O9" s="44">
        <f t="shared" si="2"/>
        <v>39.080570189030055</v>
      </c>
      <c r="P9" s="9"/>
    </row>
    <row r="10" spans="1:133">
      <c r="A10" s="12"/>
      <c r="B10" s="42">
        <v>519</v>
      </c>
      <c r="C10" s="19" t="s">
        <v>23</v>
      </c>
      <c r="D10" s="43">
        <v>470531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61376</v>
      </c>
      <c r="N10" s="43">
        <f t="shared" si="1"/>
        <v>531907</v>
      </c>
      <c r="O10" s="44">
        <f t="shared" si="2"/>
        <v>82.415091416176011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1988268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1988268</v>
      </c>
      <c r="O11" s="41">
        <f t="shared" si="2"/>
        <v>308.06755500464828</v>
      </c>
      <c r="P11" s="10"/>
    </row>
    <row r="12" spans="1:133">
      <c r="A12" s="12"/>
      <c r="B12" s="42">
        <v>521</v>
      </c>
      <c r="C12" s="19" t="s">
        <v>25</v>
      </c>
      <c r="D12" s="43">
        <v>1046343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1046343</v>
      </c>
      <c r="O12" s="44">
        <f t="shared" si="2"/>
        <v>162.12317942361327</v>
      </c>
      <c r="P12" s="9"/>
    </row>
    <row r="13" spans="1:133">
      <c r="A13" s="12"/>
      <c r="B13" s="42">
        <v>522</v>
      </c>
      <c r="C13" s="19" t="s">
        <v>26</v>
      </c>
      <c r="D13" s="43">
        <v>941925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941925</v>
      </c>
      <c r="O13" s="44">
        <f t="shared" si="2"/>
        <v>145.94437558103502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225812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4976246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5202058</v>
      </c>
      <c r="O14" s="41">
        <f t="shared" si="2"/>
        <v>806.0207623179424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1425146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1425146</v>
      </c>
      <c r="O15" s="44">
        <f t="shared" si="2"/>
        <v>220.81592810660055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1047202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1047202</v>
      </c>
      <c r="O16" s="44">
        <f t="shared" si="2"/>
        <v>162.25627517818407</v>
      </c>
      <c r="P16" s="9"/>
    </row>
    <row r="17" spans="1:119">
      <c r="A17" s="12"/>
      <c r="B17" s="42">
        <v>534</v>
      </c>
      <c r="C17" s="19" t="s">
        <v>30</v>
      </c>
      <c r="D17" s="43">
        <v>225812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225812</v>
      </c>
      <c r="O17" s="44">
        <f t="shared" si="2"/>
        <v>34.987914471645489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2503898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2503898</v>
      </c>
      <c r="O18" s="44">
        <f t="shared" si="2"/>
        <v>387.96064456151225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1656163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659278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2315441</v>
      </c>
      <c r="O19" s="41">
        <f t="shared" si="2"/>
        <v>358.760613572978</v>
      </c>
      <c r="P19" s="10"/>
    </row>
    <row r="20" spans="1:119">
      <c r="A20" s="12"/>
      <c r="B20" s="42">
        <v>541</v>
      </c>
      <c r="C20" s="19" t="s">
        <v>33</v>
      </c>
      <c r="D20" s="43">
        <v>1656163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1656163</v>
      </c>
      <c r="O20" s="44">
        <f t="shared" si="2"/>
        <v>256.6103191819027</v>
      </c>
      <c r="P20" s="9"/>
    </row>
    <row r="21" spans="1:119">
      <c r="A21" s="12"/>
      <c r="B21" s="42">
        <v>542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659278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659278</v>
      </c>
      <c r="O21" s="44">
        <f t="shared" si="2"/>
        <v>102.15029439107531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10311534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10311534</v>
      </c>
      <c r="O22" s="41">
        <f t="shared" si="2"/>
        <v>1597.6966222497676</v>
      </c>
      <c r="P22" s="10"/>
    </row>
    <row r="23" spans="1:119">
      <c r="A23" s="12"/>
      <c r="B23" s="42">
        <v>562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10311534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10311534</v>
      </c>
      <c r="O23" s="44">
        <f t="shared" si="2"/>
        <v>1597.6966222497676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385568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385568</v>
      </c>
      <c r="O24" s="41">
        <f t="shared" si="2"/>
        <v>59.740935853734115</v>
      </c>
      <c r="P24" s="9"/>
    </row>
    <row r="25" spans="1:119">
      <c r="A25" s="12"/>
      <c r="B25" s="42">
        <v>572</v>
      </c>
      <c r="C25" s="19" t="s">
        <v>38</v>
      </c>
      <c r="D25" s="43">
        <v>385568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385568</v>
      </c>
      <c r="O25" s="44">
        <f t="shared" si="2"/>
        <v>59.740935853734115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157081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1327511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11000</v>
      </c>
      <c r="N26" s="29">
        <f t="shared" si="1"/>
        <v>1495592</v>
      </c>
      <c r="O26" s="41">
        <f t="shared" si="2"/>
        <v>231.73101952277656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157081</v>
      </c>
      <c r="E27" s="43">
        <v>0</v>
      </c>
      <c r="F27" s="43">
        <v>0</v>
      </c>
      <c r="G27" s="43">
        <v>0</v>
      </c>
      <c r="H27" s="43">
        <v>0</v>
      </c>
      <c r="I27" s="43">
        <v>1327511</v>
      </c>
      <c r="J27" s="43">
        <v>0</v>
      </c>
      <c r="K27" s="43">
        <v>0</v>
      </c>
      <c r="L27" s="43">
        <v>0</v>
      </c>
      <c r="M27" s="43">
        <v>11000</v>
      </c>
      <c r="N27" s="43">
        <f t="shared" si="1"/>
        <v>1495592</v>
      </c>
      <c r="O27" s="44">
        <f t="shared" si="2"/>
        <v>231.73101952277656</v>
      </c>
      <c r="P27" s="9"/>
    </row>
    <row r="28" spans="1:119" ht="16.5" thickBot="1">
      <c r="A28" s="13" t="s">
        <v>10</v>
      </c>
      <c r="B28" s="21"/>
      <c r="C28" s="20"/>
      <c r="D28" s="14">
        <f>SUM(D5,D11,D14,D19,D22,D24,D26)</f>
        <v>6076234</v>
      </c>
      <c r="E28" s="14">
        <f t="shared" ref="E28:M28" si="9">SUM(E5,E11,E14,E19,E22,E24,E26)</f>
        <v>0</v>
      </c>
      <c r="F28" s="14">
        <f t="shared" si="9"/>
        <v>242165</v>
      </c>
      <c r="G28" s="14">
        <f t="shared" si="9"/>
        <v>0</v>
      </c>
      <c r="H28" s="14">
        <f t="shared" si="9"/>
        <v>0</v>
      </c>
      <c r="I28" s="14">
        <f t="shared" si="9"/>
        <v>17274569</v>
      </c>
      <c r="J28" s="14">
        <f t="shared" si="9"/>
        <v>0</v>
      </c>
      <c r="K28" s="14">
        <f t="shared" si="9"/>
        <v>0</v>
      </c>
      <c r="L28" s="14">
        <f t="shared" si="9"/>
        <v>252226</v>
      </c>
      <c r="M28" s="14">
        <f t="shared" si="9"/>
        <v>72376</v>
      </c>
      <c r="N28" s="14">
        <f t="shared" si="1"/>
        <v>23917570</v>
      </c>
      <c r="O28" s="35">
        <f t="shared" si="2"/>
        <v>3705.8521846916642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41</v>
      </c>
      <c r="M30" s="163"/>
      <c r="N30" s="163"/>
      <c r="O30" s="39">
        <v>6454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1721563</v>
      </c>
      <c r="E5" s="24">
        <f t="shared" si="0"/>
        <v>0</v>
      </c>
      <c r="F5" s="24">
        <f t="shared" si="0"/>
        <v>723637</v>
      </c>
      <c r="G5" s="24">
        <f t="shared" si="0"/>
        <v>0</v>
      </c>
      <c r="H5" s="24">
        <f t="shared" si="0"/>
        <v>0</v>
      </c>
      <c r="I5" s="24">
        <f t="shared" si="0"/>
        <v>866716</v>
      </c>
      <c r="J5" s="24">
        <f t="shared" si="0"/>
        <v>0</v>
      </c>
      <c r="K5" s="24">
        <f t="shared" si="0"/>
        <v>229497</v>
      </c>
      <c r="L5" s="24">
        <f t="shared" si="0"/>
        <v>0</v>
      </c>
      <c r="M5" s="24">
        <f t="shared" si="0"/>
        <v>123284</v>
      </c>
      <c r="N5" s="25">
        <f t="shared" ref="N5:N29" si="1">SUM(D5:M5)</f>
        <v>3664697</v>
      </c>
      <c r="O5" s="30">
        <f t="shared" ref="O5:O29" si="2">(N5/O$31)</f>
        <v>564.40736177421843</v>
      </c>
      <c r="P5" s="6"/>
    </row>
    <row r="6" spans="1:133">
      <c r="A6" s="12"/>
      <c r="B6" s="42">
        <v>511</v>
      </c>
      <c r="C6" s="19" t="s">
        <v>19</v>
      </c>
      <c r="D6" s="43">
        <v>32758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32758</v>
      </c>
      <c r="O6" s="44">
        <f t="shared" si="2"/>
        <v>5.0451255197905436</v>
      </c>
      <c r="P6" s="9"/>
    </row>
    <row r="7" spans="1:133">
      <c r="A7" s="12"/>
      <c r="B7" s="42">
        <v>513</v>
      </c>
      <c r="C7" s="19" t="s">
        <v>20</v>
      </c>
      <c r="D7" s="43">
        <v>914495</v>
      </c>
      <c r="E7" s="43">
        <v>0</v>
      </c>
      <c r="F7" s="43">
        <v>723637</v>
      </c>
      <c r="G7" s="43">
        <v>0</v>
      </c>
      <c r="H7" s="43">
        <v>0</v>
      </c>
      <c r="I7" s="43">
        <v>866716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2504848</v>
      </c>
      <c r="O7" s="44">
        <f t="shared" si="2"/>
        <v>385.77668258124135</v>
      </c>
      <c r="P7" s="9"/>
    </row>
    <row r="8" spans="1:133">
      <c r="A8" s="12"/>
      <c r="B8" s="42">
        <v>515</v>
      </c>
      <c r="C8" s="19" t="s">
        <v>21</v>
      </c>
      <c r="D8" s="43">
        <v>241515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241515</v>
      </c>
      <c r="O8" s="44">
        <f t="shared" si="2"/>
        <v>37.19621130448175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229497</v>
      </c>
      <c r="L9" s="43">
        <v>0</v>
      </c>
      <c r="M9" s="43">
        <v>0</v>
      </c>
      <c r="N9" s="43">
        <f t="shared" si="1"/>
        <v>229497</v>
      </c>
      <c r="O9" s="44">
        <f t="shared" si="2"/>
        <v>35.345294933004773</v>
      </c>
      <c r="P9" s="9"/>
    </row>
    <row r="10" spans="1:133">
      <c r="A10" s="12"/>
      <c r="B10" s="42">
        <v>519</v>
      </c>
      <c r="C10" s="19" t="s">
        <v>23</v>
      </c>
      <c r="D10" s="43">
        <v>532795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123284</v>
      </c>
      <c r="N10" s="43">
        <f t="shared" si="1"/>
        <v>656079</v>
      </c>
      <c r="O10" s="44">
        <f t="shared" si="2"/>
        <v>101.04404743569998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2011655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2011655</v>
      </c>
      <c r="O11" s="41">
        <f t="shared" si="2"/>
        <v>309.81903588479901</v>
      </c>
      <c r="P11" s="10"/>
    </row>
    <row r="12" spans="1:133">
      <c r="A12" s="12"/>
      <c r="B12" s="42">
        <v>521</v>
      </c>
      <c r="C12" s="19" t="s">
        <v>25</v>
      </c>
      <c r="D12" s="43">
        <v>1193829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1193829</v>
      </c>
      <c r="O12" s="44">
        <f t="shared" si="2"/>
        <v>183.86400739257661</v>
      </c>
      <c r="P12" s="9"/>
    </row>
    <row r="13" spans="1:133">
      <c r="A13" s="12"/>
      <c r="B13" s="42">
        <v>522</v>
      </c>
      <c r="C13" s="19" t="s">
        <v>26</v>
      </c>
      <c r="D13" s="43">
        <v>817826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817826</v>
      </c>
      <c r="O13" s="44">
        <f t="shared" si="2"/>
        <v>125.9550284922224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248523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4624743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4873266</v>
      </c>
      <c r="O14" s="41">
        <f t="shared" si="2"/>
        <v>750.54150623748649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2194838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2194838</v>
      </c>
      <c r="O15" s="44">
        <f t="shared" si="2"/>
        <v>338.03141845063914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821668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821668</v>
      </c>
      <c r="O16" s="44">
        <f t="shared" si="2"/>
        <v>126.54674264592639</v>
      </c>
      <c r="P16" s="9"/>
    </row>
    <row r="17" spans="1:119">
      <c r="A17" s="12"/>
      <c r="B17" s="42">
        <v>534</v>
      </c>
      <c r="C17" s="19" t="s">
        <v>30</v>
      </c>
      <c r="D17" s="43">
        <v>248523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248523</v>
      </c>
      <c r="O17" s="44">
        <f t="shared" si="2"/>
        <v>38.27552749114431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1379958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1379958</v>
      </c>
      <c r="O18" s="44">
        <f t="shared" si="2"/>
        <v>212.53010934852918</v>
      </c>
      <c r="P18" s="9"/>
    </row>
    <row r="19" spans="1:119">
      <c r="A19" s="12"/>
      <c r="B19" s="42">
        <v>536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228279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228279</v>
      </c>
      <c r="O19" s="44">
        <f t="shared" si="2"/>
        <v>35.157708301247496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2582225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828952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3411177</v>
      </c>
      <c r="O20" s="41">
        <f t="shared" si="2"/>
        <v>525.3622362544279</v>
      </c>
      <c r="P20" s="10"/>
    </row>
    <row r="21" spans="1:119">
      <c r="A21" s="12"/>
      <c r="B21" s="42">
        <v>541</v>
      </c>
      <c r="C21" s="19" t="s">
        <v>33</v>
      </c>
      <c r="D21" s="43">
        <v>2582225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2582225</v>
      </c>
      <c r="O21" s="44">
        <f t="shared" si="2"/>
        <v>397.69367010626831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828952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828952</v>
      </c>
      <c r="O22" s="44">
        <f t="shared" si="2"/>
        <v>127.66856614815956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10207642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10207642</v>
      </c>
      <c r="O23" s="41">
        <f t="shared" si="2"/>
        <v>1572.0994917603573</v>
      </c>
      <c r="P23" s="10"/>
    </row>
    <row r="24" spans="1:119">
      <c r="A24" s="12"/>
      <c r="B24" s="42">
        <v>562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10207642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10207642</v>
      </c>
      <c r="O24" s="44">
        <f t="shared" si="2"/>
        <v>1572.0994917603573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364166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364166</v>
      </c>
      <c r="O25" s="41">
        <f t="shared" si="2"/>
        <v>56.085938703218851</v>
      </c>
      <c r="P25" s="9"/>
    </row>
    <row r="26" spans="1:119">
      <c r="A26" s="12"/>
      <c r="B26" s="42">
        <v>572</v>
      </c>
      <c r="C26" s="19" t="s">
        <v>38</v>
      </c>
      <c r="D26" s="43">
        <v>364166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364166</v>
      </c>
      <c r="O26" s="44">
        <f t="shared" si="2"/>
        <v>56.085938703218851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537154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1970284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11000</v>
      </c>
      <c r="N27" s="29">
        <f t="shared" si="1"/>
        <v>2518438</v>
      </c>
      <c r="O27" s="41">
        <f t="shared" si="2"/>
        <v>387.86970583705528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537154</v>
      </c>
      <c r="E28" s="43">
        <v>0</v>
      </c>
      <c r="F28" s="43">
        <v>0</v>
      </c>
      <c r="G28" s="43">
        <v>0</v>
      </c>
      <c r="H28" s="43">
        <v>0</v>
      </c>
      <c r="I28" s="43">
        <v>1970284</v>
      </c>
      <c r="J28" s="43">
        <v>0</v>
      </c>
      <c r="K28" s="43">
        <v>0</v>
      </c>
      <c r="L28" s="43">
        <v>0</v>
      </c>
      <c r="M28" s="43">
        <v>11000</v>
      </c>
      <c r="N28" s="43">
        <f t="shared" si="1"/>
        <v>2518438</v>
      </c>
      <c r="O28" s="44">
        <f t="shared" si="2"/>
        <v>387.86970583705528</v>
      </c>
      <c r="P28" s="9"/>
    </row>
    <row r="29" spans="1:119" ht="16.5" thickBot="1">
      <c r="A29" s="13" t="s">
        <v>10</v>
      </c>
      <c r="B29" s="21"/>
      <c r="C29" s="20"/>
      <c r="D29" s="14">
        <f>SUM(D5,D11,D14,D20,D23,D25,D27)</f>
        <v>7465286</v>
      </c>
      <c r="E29" s="14">
        <f t="shared" ref="E29:M29" si="9">SUM(E5,E11,E14,E20,E23,E25,E27)</f>
        <v>0</v>
      </c>
      <c r="F29" s="14">
        <f t="shared" si="9"/>
        <v>723637</v>
      </c>
      <c r="G29" s="14">
        <f t="shared" si="9"/>
        <v>0</v>
      </c>
      <c r="H29" s="14">
        <f t="shared" si="9"/>
        <v>0</v>
      </c>
      <c r="I29" s="14">
        <f t="shared" si="9"/>
        <v>18498337</v>
      </c>
      <c r="J29" s="14">
        <f t="shared" si="9"/>
        <v>0</v>
      </c>
      <c r="K29" s="14">
        <f t="shared" si="9"/>
        <v>229497</v>
      </c>
      <c r="L29" s="14">
        <f t="shared" si="9"/>
        <v>0</v>
      </c>
      <c r="M29" s="14">
        <f t="shared" si="9"/>
        <v>134284</v>
      </c>
      <c r="N29" s="14">
        <f t="shared" si="1"/>
        <v>27051041</v>
      </c>
      <c r="O29" s="35">
        <f t="shared" si="2"/>
        <v>4166.1852764515634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55</v>
      </c>
      <c r="M31" s="163"/>
      <c r="N31" s="163"/>
      <c r="O31" s="39">
        <v>6493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1672900</v>
      </c>
      <c r="E5" s="24">
        <f t="shared" si="0"/>
        <v>0</v>
      </c>
      <c r="F5" s="24">
        <f t="shared" si="0"/>
        <v>334200</v>
      </c>
      <c r="G5" s="24">
        <f t="shared" si="0"/>
        <v>0</v>
      </c>
      <c r="H5" s="24">
        <f t="shared" si="0"/>
        <v>0</v>
      </c>
      <c r="I5" s="24">
        <f t="shared" si="0"/>
        <v>644400</v>
      </c>
      <c r="J5" s="24">
        <f t="shared" si="0"/>
        <v>0</v>
      </c>
      <c r="K5" s="24">
        <f t="shared" si="0"/>
        <v>0</v>
      </c>
      <c r="L5" s="24">
        <f t="shared" si="0"/>
        <v>186700</v>
      </c>
      <c r="M5" s="24">
        <f t="shared" si="0"/>
        <v>0</v>
      </c>
      <c r="N5" s="25">
        <f t="shared" ref="N5:N29" si="1">SUM(D5:M5)</f>
        <v>2838200</v>
      </c>
      <c r="O5" s="30">
        <f t="shared" ref="O5:O29" si="2">(N5/O$31)</f>
        <v>434.57357219415098</v>
      </c>
      <c r="P5" s="6"/>
    </row>
    <row r="6" spans="1:133">
      <c r="A6" s="12"/>
      <c r="B6" s="42">
        <v>511</v>
      </c>
      <c r="C6" s="19" t="s">
        <v>19</v>
      </c>
      <c r="D6" s="43">
        <v>27200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27200</v>
      </c>
      <c r="O6" s="44">
        <f t="shared" si="2"/>
        <v>4.1647527178073798</v>
      </c>
      <c r="P6" s="9"/>
    </row>
    <row r="7" spans="1:133">
      <c r="A7" s="12"/>
      <c r="B7" s="42">
        <v>513</v>
      </c>
      <c r="C7" s="19" t="s">
        <v>20</v>
      </c>
      <c r="D7" s="43">
        <v>866600</v>
      </c>
      <c r="E7" s="43">
        <v>0</v>
      </c>
      <c r="F7" s="43">
        <v>334200</v>
      </c>
      <c r="G7" s="43">
        <v>0</v>
      </c>
      <c r="H7" s="43">
        <v>0</v>
      </c>
      <c r="I7" s="43">
        <v>644400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1845200</v>
      </c>
      <c r="O7" s="44">
        <f t="shared" si="2"/>
        <v>282.52947481243302</v>
      </c>
      <c r="P7" s="9"/>
    </row>
    <row r="8" spans="1:133">
      <c r="A8" s="12"/>
      <c r="B8" s="42">
        <v>515</v>
      </c>
      <c r="C8" s="19" t="s">
        <v>21</v>
      </c>
      <c r="D8" s="43">
        <v>206000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206000</v>
      </c>
      <c r="O8" s="44">
        <f t="shared" si="2"/>
        <v>31.541877201041189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186700</v>
      </c>
      <c r="M9" s="43">
        <v>0</v>
      </c>
      <c r="N9" s="43">
        <f t="shared" si="1"/>
        <v>186700</v>
      </c>
      <c r="O9" s="44">
        <f t="shared" si="2"/>
        <v>28.586740162302863</v>
      </c>
      <c r="P9" s="9"/>
    </row>
    <row r="10" spans="1:133">
      <c r="A10" s="12"/>
      <c r="B10" s="42">
        <v>519</v>
      </c>
      <c r="C10" s="19" t="s">
        <v>23</v>
      </c>
      <c r="D10" s="43">
        <v>573100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573100</v>
      </c>
      <c r="O10" s="44">
        <f t="shared" si="2"/>
        <v>87.750727300566524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1906300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1906300</v>
      </c>
      <c r="O11" s="41">
        <f t="shared" si="2"/>
        <v>291.88485683662532</v>
      </c>
      <c r="P11" s="10"/>
    </row>
    <row r="12" spans="1:133">
      <c r="A12" s="12"/>
      <c r="B12" s="42">
        <v>521</v>
      </c>
      <c r="C12" s="19" t="s">
        <v>25</v>
      </c>
      <c r="D12" s="43">
        <v>1093900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1093900</v>
      </c>
      <c r="O12" s="44">
        <f t="shared" si="2"/>
        <v>167.49349257387843</v>
      </c>
      <c r="P12" s="9"/>
    </row>
    <row r="13" spans="1:133">
      <c r="A13" s="12"/>
      <c r="B13" s="42">
        <v>522</v>
      </c>
      <c r="C13" s="19" t="s">
        <v>26</v>
      </c>
      <c r="D13" s="43">
        <v>812400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812400</v>
      </c>
      <c r="O13" s="44">
        <f t="shared" si="2"/>
        <v>124.3913642627469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323700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4207700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4531400</v>
      </c>
      <c r="O14" s="41">
        <f t="shared" si="2"/>
        <v>693.82942887766035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1827500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1827500</v>
      </c>
      <c r="O15" s="44">
        <f t="shared" si="2"/>
        <v>279.81932322768336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777700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777700</v>
      </c>
      <c r="O16" s="44">
        <f t="shared" si="2"/>
        <v>119.07824222936763</v>
      </c>
      <c r="P16" s="9"/>
    </row>
    <row r="17" spans="1:119">
      <c r="A17" s="12"/>
      <c r="B17" s="42">
        <v>534</v>
      </c>
      <c r="C17" s="19" t="s">
        <v>30</v>
      </c>
      <c r="D17" s="43">
        <v>323700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323700</v>
      </c>
      <c r="O17" s="44">
        <f t="shared" si="2"/>
        <v>49.563619660082679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1352400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1352400</v>
      </c>
      <c r="O18" s="44">
        <f t="shared" si="2"/>
        <v>207.07395498392282</v>
      </c>
      <c r="P18" s="9"/>
    </row>
    <row r="19" spans="1:119">
      <c r="A19" s="12"/>
      <c r="B19" s="42">
        <v>536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250100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250100</v>
      </c>
      <c r="O19" s="44">
        <f t="shared" si="2"/>
        <v>38.294288776603892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1956800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674900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2631700</v>
      </c>
      <c r="O20" s="41">
        <f t="shared" si="2"/>
        <v>402.95513703873831</v>
      </c>
      <c r="P20" s="10"/>
    </row>
    <row r="21" spans="1:119">
      <c r="A21" s="12"/>
      <c r="B21" s="42">
        <v>541</v>
      </c>
      <c r="C21" s="19" t="s">
        <v>33</v>
      </c>
      <c r="D21" s="43">
        <v>1956800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1956800</v>
      </c>
      <c r="O21" s="44">
        <f t="shared" si="2"/>
        <v>299.61721022814271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674900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674900</v>
      </c>
      <c r="O22" s="44">
        <f t="shared" si="2"/>
        <v>103.33792681059562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9634200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9634200</v>
      </c>
      <c r="O23" s="41">
        <f t="shared" si="2"/>
        <v>1475.1492880110243</v>
      </c>
      <c r="P23" s="10"/>
    </row>
    <row r="24" spans="1:119">
      <c r="A24" s="12"/>
      <c r="B24" s="42">
        <v>562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9634200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9634200</v>
      </c>
      <c r="O24" s="44">
        <f t="shared" si="2"/>
        <v>1475.1492880110243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724500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724500</v>
      </c>
      <c r="O25" s="41">
        <f t="shared" si="2"/>
        <v>110.93247588424437</v>
      </c>
      <c r="P25" s="9"/>
    </row>
    <row r="26" spans="1:119">
      <c r="A26" s="12"/>
      <c r="B26" s="42">
        <v>572</v>
      </c>
      <c r="C26" s="19" t="s">
        <v>38</v>
      </c>
      <c r="D26" s="43">
        <v>724500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724500</v>
      </c>
      <c r="O26" s="44">
        <f t="shared" si="2"/>
        <v>110.93247588424437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170100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1516200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1686300</v>
      </c>
      <c r="O27" s="41">
        <f t="shared" si="2"/>
        <v>258.19935691318329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170100</v>
      </c>
      <c r="E28" s="43">
        <v>0</v>
      </c>
      <c r="F28" s="43">
        <v>0</v>
      </c>
      <c r="G28" s="43">
        <v>0</v>
      </c>
      <c r="H28" s="43">
        <v>0</v>
      </c>
      <c r="I28" s="43">
        <v>1516200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1686300</v>
      </c>
      <c r="O28" s="44">
        <f t="shared" si="2"/>
        <v>258.19935691318329</v>
      </c>
      <c r="P28" s="9"/>
    </row>
    <row r="29" spans="1:119" ht="16.5" thickBot="1">
      <c r="A29" s="13" t="s">
        <v>10</v>
      </c>
      <c r="B29" s="21"/>
      <c r="C29" s="20"/>
      <c r="D29" s="14">
        <f>SUM(D5,D11,D14,D20,D23,D25,D27)</f>
        <v>6754300</v>
      </c>
      <c r="E29" s="14">
        <f t="shared" ref="E29:M29" si="9">SUM(E5,E11,E14,E20,E23,E25,E27)</f>
        <v>0</v>
      </c>
      <c r="F29" s="14">
        <f t="shared" si="9"/>
        <v>334200</v>
      </c>
      <c r="G29" s="14">
        <f t="shared" si="9"/>
        <v>0</v>
      </c>
      <c r="H29" s="14">
        <f t="shared" si="9"/>
        <v>0</v>
      </c>
      <c r="I29" s="14">
        <f t="shared" si="9"/>
        <v>16677400</v>
      </c>
      <c r="J29" s="14">
        <f t="shared" si="9"/>
        <v>0</v>
      </c>
      <c r="K29" s="14">
        <f t="shared" si="9"/>
        <v>0</v>
      </c>
      <c r="L29" s="14">
        <f t="shared" si="9"/>
        <v>186700</v>
      </c>
      <c r="M29" s="14">
        <f t="shared" si="9"/>
        <v>0</v>
      </c>
      <c r="N29" s="14">
        <f t="shared" si="1"/>
        <v>23952600</v>
      </c>
      <c r="O29" s="35">
        <f t="shared" si="2"/>
        <v>3667.524115755627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68</v>
      </c>
      <c r="M31" s="163"/>
      <c r="N31" s="163"/>
      <c r="O31" s="39">
        <v>6531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2679013</v>
      </c>
      <c r="E5" s="24">
        <f t="shared" si="0"/>
        <v>17518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396626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3093157</v>
      </c>
      <c r="P5" s="30">
        <f t="shared" ref="P5:P31" si="1">(O5/P$33)</f>
        <v>439.68116560056859</v>
      </c>
      <c r="Q5" s="6"/>
    </row>
    <row r="6" spans="1:134">
      <c r="A6" s="12"/>
      <c r="B6" s="42">
        <v>511</v>
      </c>
      <c r="C6" s="19" t="s">
        <v>19</v>
      </c>
      <c r="D6" s="43">
        <v>37837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37837</v>
      </c>
      <c r="P6" s="44">
        <f t="shared" si="1"/>
        <v>5.3783937455579247</v>
      </c>
      <c r="Q6" s="9"/>
    </row>
    <row r="7" spans="1:134">
      <c r="A7" s="12"/>
      <c r="B7" s="42">
        <v>512</v>
      </c>
      <c r="C7" s="19" t="s">
        <v>81</v>
      </c>
      <c r="D7" s="43">
        <v>222963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222963</v>
      </c>
      <c r="P7" s="44">
        <f t="shared" si="1"/>
        <v>31.693390191897656</v>
      </c>
      <c r="Q7" s="9"/>
    </row>
    <row r="8" spans="1:134">
      <c r="A8" s="12"/>
      <c r="B8" s="42">
        <v>513</v>
      </c>
      <c r="C8" s="19" t="s">
        <v>20</v>
      </c>
      <c r="D8" s="43">
        <v>180028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180028</v>
      </c>
      <c r="P8" s="44">
        <f t="shared" si="1"/>
        <v>25.590334044065386</v>
      </c>
      <c r="Q8" s="9"/>
    </row>
    <row r="9" spans="1:134">
      <c r="A9" s="12"/>
      <c r="B9" s="42">
        <v>515</v>
      </c>
      <c r="C9" s="19" t="s">
        <v>21</v>
      </c>
      <c r="D9" s="43">
        <v>284772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284772</v>
      </c>
      <c r="P9" s="44">
        <f t="shared" si="1"/>
        <v>40.479317697228147</v>
      </c>
      <c r="Q9" s="9"/>
    </row>
    <row r="10" spans="1:134">
      <c r="A10" s="12"/>
      <c r="B10" s="42">
        <v>516</v>
      </c>
      <c r="C10" s="19" t="s">
        <v>82</v>
      </c>
      <c r="D10" s="43">
        <v>91874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91874</v>
      </c>
      <c r="P10" s="44">
        <f t="shared" si="1"/>
        <v>13.059559346126511</v>
      </c>
      <c r="Q10" s="9"/>
    </row>
    <row r="11" spans="1:134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396626</v>
      </c>
      <c r="L11" s="43">
        <v>0</v>
      </c>
      <c r="M11" s="43">
        <v>0</v>
      </c>
      <c r="N11" s="43">
        <v>0</v>
      </c>
      <c r="O11" s="43">
        <f t="shared" si="2"/>
        <v>396626</v>
      </c>
      <c r="P11" s="44">
        <f t="shared" si="1"/>
        <v>56.378962331201137</v>
      </c>
      <c r="Q11" s="9"/>
    </row>
    <row r="12" spans="1:134">
      <c r="A12" s="12"/>
      <c r="B12" s="42">
        <v>519</v>
      </c>
      <c r="C12" s="19" t="s">
        <v>23</v>
      </c>
      <c r="D12" s="43">
        <v>1861539</v>
      </c>
      <c r="E12" s="43">
        <v>17518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1879057</v>
      </c>
      <c r="P12" s="44">
        <f t="shared" si="1"/>
        <v>267.10120824449183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SUM(D14:D15)</f>
        <v>2492298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2492298</v>
      </c>
      <c r="P13" s="41">
        <f t="shared" si="1"/>
        <v>354.27121535181237</v>
      </c>
      <c r="Q13" s="10"/>
    </row>
    <row r="14" spans="1:134">
      <c r="A14" s="12"/>
      <c r="B14" s="42">
        <v>521</v>
      </c>
      <c r="C14" s="19" t="s">
        <v>25</v>
      </c>
      <c r="D14" s="43">
        <v>1428260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1428260</v>
      </c>
      <c r="P14" s="44">
        <f t="shared" si="1"/>
        <v>203.02203269367448</v>
      </c>
      <c r="Q14" s="9"/>
    </row>
    <row r="15" spans="1:134">
      <c r="A15" s="12"/>
      <c r="B15" s="42">
        <v>522</v>
      </c>
      <c r="C15" s="19" t="s">
        <v>26</v>
      </c>
      <c r="D15" s="43">
        <v>1064038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1064038</v>
      </c>
      <c r="P15" s="44">
        <f t="shared" si="1"/>
        <v>151.24918265813787</v>
      </c>
      <c r="Q15" s="9"/>
    </row>
    <row r="16" spans="1:134" ht="15.75">
      <c r="A16" s="26" t="s">
        <v>27</v>
      </c>
      <c r="B16" s="27"/>
      <c r="C16" s="28"/>
      <c r="D16" s="29">
        <f t="shared" ref="D16:N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7673054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7673054</v>
      </c>
      <c r="P16" s="41">
        <f t="shared" si="1"/>
        <v>1090.6970859985786</v>
      </c>
      <c r="Q16" s="10"/>
    </row>
    <row r="17" spans="1:120">
      <c r="A17" s="12"/>
      <c r="B17" s="42">
        <v>532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1786234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1786234</v>
      </c>
      <c r="P17" s="44">
        <f t="shared" si="1"/>
        <v>253.90675195451314</v>
      </c>
      <c r="Q17" s="9"/>
    </row>
    <row r="18" spans="1:120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2386776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8" si="6">SUM(D18:N18)</f>
        <v>2386776</v>
      </c>
      <c r="P18" s="44">
        <f t="shared" si="1"/>
        <v>339.27164179104477</v>
      </c>
      <c r="Q18" s="9"/>
    </row>
    <row r="19" spans="1:120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3500044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3500044</v>
      </c>
      <c r="P19" s="44">
        <f t="shared" si="1"/>
        <v>497.51869225302062</v>
      </c>
      <c r="Q19" s="9"/>
    </row>
    <row r="20" spans="1:120" ht="15.75">
      <c r="A20" s="26" t="s">
        <v>32</v>
      </c>
      <c r="B20" s="27"/>
      <c r="C20" s="28"/>
      <c r="D20" s="29">
        <f t="shared" ref="D20:N20" si="7">SUM(D21:D22)</f>
        <v>2395881</v>
      </c>
      <c r="E20" s="29">
        <f t="shared" si="7"/>
        <v>0</v>
      </c>
      <c r="F20" s="29">
        <f t="shared" si="7"/>
        <v>330456</v>
      </c>
      <c r="G20" s="29">
        <f t="shared" si="7"/>
        <v>0</v>
      </c>
      <c r="H20" s="29">
        <f t="shared" si="7"/>
        <v>0</v>
      </c>
      <c r="I20" s="29">
        <f t="shared" si="7"/>
        <v>1523321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4249658</v>
      </c>
      <c r="P20" s="41">
        <f t="shared" si="1"/>
        <v>604.073631840796</v>
      </c>
      <c r="Q20" s="10"/>
    </row>
    <row r="21" spans="1:120">
      <c r="A21" s="12"/>
      <c r="B21" s="42">
        <v>541</v>
      </c>
      <c r="C21" s="19" t="s">
        <v>33</v>
      </c>
      <c r="D21" s="43">
        <v>2395881</v>
      </c>
      <c r="E21" s="43">
        <v>0</v>
      </c>
      <c r="F21" s="43">
        <v>330456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2726337</v>
      </c>
      <c r="P21" s="44">
        <f t="shared" si="1"/>
        <v>387.53901918976544</v>
      </c>
      <c r="Q21" s="9"/>
    </row>
    <row r="22" spans="1:120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1523321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1523321</v>
      </c>
      <c r="P22" s="44">
        <f t="shared" si="1"/>
        <v>216.53461265103056</v>
      </c>
      <c r="Q22" s="9"/>
    </row>
    <row r="23" spans="1:120" ht="15.75">
      <c r="A23" s="26" t="s">
        <v>89</v>
      </c>
      <c r="B23" s="27"/>
      <c r="C23" s="28"/>
      <c r="D23" s="29">
        <f t="shared" ref="D23:N23" si="8">SUM(D24:D24)</f>
        <v>64312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6"/>
        <v>64312</v>
      </c>
      <c r="P23" s="41">
        <f t="shared" si="1"/>
        <v>9.1417199715707174</v>
      </c>
      <c r="Q23" s="10"/>
    </row>
    <row r="24" spans="1:120">
      <c r="A24" s="90"/>
      <c r="B24" s="91">
        <v>552</v>
      </c>
      <c r="C24" s="92" t="s">
        <v>90</v>
      </c>
      <c r="D24" s="43">
        <v>64312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64312</v>
      </c>
      <c r="P24" s="44">
        <f t="shared" si="1"/>
        <v>9.1417199715707174</v>
      </c>
      <c r="Q24" s="9"/>
    </row>
    <row r="25" spans="1:120" ht="15.75">
      <c r="A25" s="26" t="s">
        <v>35</v>
      </c>
      <c r="B25" s="27"/>
      <c r="C25" s="28"/>
      <c r="D25" s="29">
        <f t="shared" ref="D25:N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15694946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 t="shared" si="6"/>
        <v>15694946</v>
      </c>
      <c r="P25" s="41">
        <f t="shared" si="1"/>
        <v>2230.9802416488983</v>
      </c>
      <c r="Q25" s="10"/>
    </row>
    <row r="26" spans="1:120">
      <c r="A26" s="12"/>
      <c r="B26" s="42">
        <v>562</v>
      </c>
      <c r="C26" s="19" t="s">
        <v>36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15694946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15694946</v>
      </c>
      <c r="P26" s="44">
        <f t="shared" si="1"/>
        <v>2230.9802416488983</v>
      </c>
      <c r="Q26" s="9"/>
    </row>
    <row r="27" spans="1:120" ht="15.75">
      <c r="A27" s="26" t="s">
        <v>37</v>
      </c>
      <c r="B27" s="27"/>
      <c r="C27" s="28"/>
      <c r="D27" s="29">
        <f t="shared" ref="D27:N27" si="10">SUM(D28:D28)</f>
        <v>552350</v>
      </c>
      <c r="E27" s="29">
        <f t="shared" si="10"/>
        <v>0</v>
      </c>
      <c r="F27" s="29">
        <f t="shared" si="10"/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 t="shared" si="10"/>
        <v>0</v>
      </c>
      <c r="L27" s="29">
        <f t="shared" si="10"/>
        <v>0</v>
      </c>
      <c r="M27" s="29">
        <f t="shared" si="10"/>
        <v>0</v>
      </c>
      <c r="N27" s="29">
        <f t="shared" si="10"/>
        <v>0</v>
      </c>
      <c r="O27" s="29">
        <f>SUM(D27:N27)</f>
        <v>552350</v>
      </c>
      <c r="P27" s="41">
        <f t="shared" si="1"/>
        <v>78.514570007107324</v>
      </c>
      <c r="Q27" s="9"/>
    </row>
    <row r="28" spans="1:120">
      <c r="A28" s="12"/>
      <c r="B28" s="42">
        <v>572</v>
      </c>
      <c r="C28" s="19" t="s">
        <v>38</v>
      </c>
      <c r="D28" s="43">
        <v>552350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552350</v>
      </c>
      <c r="P28" s="44">
        <f t="shared" si="1"/>
        <v>78.514570007107324</v>
      </c>
      <c r="Q28" s="9"/>
    </row>
    <row r="29" spans="1:120" ht="15.75">
      <c r="A29" s="26" t="s">
        <v>40</v>
      </c>
      <c r="B29" s="27"/>
      <c r="C29" s="28"/>
      <c r="D29" s="29">
        <f t="shared" ref="D29:N29" si="11">SUM(D30:D30)</f>
        <v>1150001</v>
      </c>
      <c r="E29" s="29">
        <f t="shared" si="11"/>
        <v>35870</v>
      </c>
      <c r="F29" s="29">
        <f t="shared" si="11"/>
        <v>0</v>
      </c>
      <c r="G29" s="29">
        <f t="shared" si="11"/>
        <v>0</v>
      </c>
      <c r="H29" s="29">
        <f t="shared" si="11"/>
        <v>0</v>
      </c>
      <c r="I29" s="29">
        <f t="shared" si="11"/>
        <v>1098691</v>
      </c>
      <c r="J29" s="29">
        <f t="shared" si="11"/>
        <v>0</v>
      </c>
      <c r="K29" s="29">
        <f t="shared" si="11"/>
        <v>0</v>
      </c>
      <c r="L29" s="29">
        <f t="shared" si="11"/>
        <v>0</v>
      </c>
      <c r="M29" s="29">
        <f t="shared" si="11"/>
        <v>0</v>
      </c>
      <c r="N29" s="29">
        <f t="shared" si="11"/>
        <v>0</v>
      </c>
      <c r="O29" s="29">
        <f>SUM(D29:N29)</f>
        <v>2284562</v>
      </c>
      <c r="P29" s="41">
        <f t="shared" si="1"/>
        <v>324.74228855721395</v>
      </c>
      <c r="Q29" s="9"/>
    </row>
    <row r="30" spans="1:120" ht="15.75" thickBot="1">
      <c r="A30" s="12"/>
      <c r="B30" s="42">
        <v>581</v>
      </c>
      <c r="C30" s="19" t="s">
        <v>91</v>
      </c>
      <c r="D30" s="43">
        <v>1150001</v>
      </c>
      <c r="E30" s="43">
        <v>35870</v>
      </c>
      <c r="F30" s="43">
        <v>0</v>
      </c>
      <c r="G30" s="43">
        <v>0</v>
      </c>
      <c r="H30" s="43">
        <v>0</v>
      </c>
      <c r="I30" s="43">
        <v>1098691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2284562</v>
      </c>
      <c r="P30" s="44">
        <f t="shared" si="1"/>
        <v>324.74228855721395</v>
      </c>
      <c r="Q30" s="9"/>
    </row>
    <row r="31" spans="1:120" ht="16.5" thickBot="1">
      <c r="A31" s="13" t="s">
        <v>10</v>
      </c>
      <c r="B31" s="21"/>
      <c r="C31" s="20"/>
      <c r="D31" s="14">
        <f>SUM(D5,D13,D16,D20,D23,D25,D27,D29)</f>
        <v>9333855</v>
      </c>
      <c r="E31" s="14">
        <f t="shared" ref="E31:N31" si="12">SUM(E5,E13,E16,E20,E23,E25,E27,E29)</f>
        <v>53388</v>
      </c>
      <c r="F31" s="14">
        <f t="shared" si="12"/>
        <v>330456</v>
      </c>
      <c r="G31" s="14">
        <f t="shared" si="12"/>
        <v>0</v>
      </c>
      <c r="H31" s="14">
        <f t="shared" si="12"/>
        <v>0</v>
      </c>
      <c r="I31" s="14">
        <f t="shared" si="12"/>
        <v>25990012</v>
      </c>
      <c r="J31" s="14">
        <f t="shared" si="12"/>
        <v>0</v>
      </c>
      <c r="K31" s="14">
        <f t="shared" si="12"/>
        <v>396626</v>
      </c>
      <c r="L31" s="14">
        <f t="shared" si="12"/>
        <v>0</v>
      </c>
      <c r="M31" s="14">
        <f t="shared" si="12"/>
        <v>0</v>
      </c>
      <c r="N31" s="14">
        <f t="shared" si="12"/>
        <v>0</v>
      </c>
      <c r="O31" s="14">
        <f>SUM(D31:N31)</f>
        <v>36104337</v>
      </c>
      <c r="P31" s="35">
        <f t="shared" si="1"/>
        <v>5132.1019189765457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3" t="s">
        <v>94</v>
      </c>
      <c r="N33" s="163"/>
      <c r="O33" s="163"/>
      <c r="P33" s="39">
        <v>7035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5006327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342132</v>
      </c>
      <c r="L5" s="24">
        <f t="shared" si="0"/>
        <v>0</v>
      </c>
      <c r="M5" s="24">
        <f t="shared" si="0"/>
        <v>0</v>
      </c>
      <c r="N5" s="24">
        <f t="shared" si="0"/>
        <v>27175</v>
      </c>
      <c r="O5" s="25">
        <f>SUM(D5:N5)</f>
        <v>5375634</v>
      </c>
      <c r="P5" s="30">
        <f t="shared" ref="P5:P31" si="1">(O5/P$33)</f>
        <v>820.83279890059555</v>
      </c>
      <c r="Q5" s="6"/>
    </row>
    <row r="6" spans="1:134">
      <c r="A6" s="12"/>
      <c r="B6" s="42">
        <v>511</v>
      </c>
      <c r="C6" s="19" t="s">
        <v>19</v>
      </c>
      <c r="D6" s="43">
        <v>37339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37339</v>
      </c>
      <c r="P6" s="44">
        <f t="shared" si="1"/>
        <v>5.7014811421591078</v>
      </c>
      <c r="Q6" s="9"/>
    </row>
    <row r="7" spans="1:134">
      <c r="A7" s="12"/>
      <c r="B7" s="42">
        <v>512</v>
      </c>
      <c r="C7" s="19" t="s">
        <v>81</v>
      </c>
      <c r="D7" s="43">
        <v>192754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192754</v>
      </c>
      <c r="P7" s="44">
        <f t="shared" si="1"/>
        <v>29.432585127500381</v>
      </c>
      <c r="Q7" s="9"/>
    </row>
    <row r="8" spans="1:134">
      <c r="A8" s="12"/>
      <c r="B8" s="42">
        <v>513</v>
      </c>
      <c r="C8" s="19" t="s">
        <v>20</v>
      </c>
      <c r="D8" s="43">
        <v>152280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152280</v>
      </c>
      <c r="P8" s="44">
        <f t="shared" si="1"/>
        <v>23.252404947320201</v>
      </c>
      <c r="Q8" s="9"/>
    </row>
    <row r="9" spans="1:134">
      <c r="A9" s="12"/>
      <c r="B9" s="42">
        <v>515</v>
      </c>
      <c r="C9" s="19" t="s">
        <v>21</v>
      </c>
      <c r="D9" s="43">
        <v>315380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315380</v>
      </c>
      <c r="P9" s="44">
        <f t="shared" si="1"/>
        <v>48.156970529851883</v>
      </c>
      <c r="Q9" s="9"/>
    </row>
    <row r="10" spans="1:134">
      <c r="A10" s="12"/>
      <c r="B10" s="42">
        <v>516</v>
      </c>
      <c r="C10" s="19" t="s">
        <v>82</v>
      </c>
      <c r="D10" s="43">
        <v>81427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81427</v>
      </c>
      <c r="P10" s="44">
        <f t="shared" si="1"/>
        <v>12.433501297908078</v>
      </c>
      <c r="Q10" s="9"/>
    </row>
    <row r="11" spans="1:134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342132</v>
      </c>
      <c r="L11" s="43">
        <v>0</v>
      </c>
      <c r="M11" s="43">
        <v>0</v>
      </c>
      <c r="N11" s="43">
        <v>0</v>
      </c>
      <c r="O11" s="43">
        <f t="shared" si="2"/>
        <v>342132</v>
      </c>
      <c r="P11" s="44">
        <f t="shared" si="1"/>
        <v>52.241868987631698</v>
      </c>
      <c r="Q11" s="9"/>
    </row>
    <row r="12" spans="1:134">
      <c r="A12" s="12"/>
      <c r="B12" s="42">
        <v>519</v>
      </c>
      <c r="C12" s="19" t="s">
        <v>23</v>
      </c>
      <c r="D12" s="43">
        <v>4227147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27175</v>
      </c>
      <c r="O12" s="43">
        <f t="shared" si="2"/>
        <v>4254322</v>
      </c>
      <c r="P12" s="44">
        <f t="shared" si="1"/>
        <v>649.61398686822417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SUM(D14:D15)</f>
        <v>2568650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19" si="4">SUM(D13:N13)</f>
        <v>2568650</v>
      </c>
      <c r="P13" s="41">
        <f t="shared" si="1"/>
        <v>392.22018628798293</v>
      </c>
      <c r="Q13" s="10"/>
    </row>
    <row r="14" spans="1:134">
      <c r="A14" s="12"/>
      <c r="B14" s="42">
        <v>521</v>
      </c>
      <c r="C14" s="19" t="s">
        <v>25</v>
      </c>
      <c r="D14" s="43">
        <v>1361855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1361855</v>
      </c>
      <c r="P14" s="44">
        <f t="shared" si="1"/>
        <v>207.94854176210109</v>
      </c>
      <c r="Q14" s="9"/>
    </row>
    <row r="15" spans="1:134">
      <c r="A15" s="12"/>
      <c r="B15" s="42">
        <v>522</v>
      </c>
      <c r="C15" s="19" t="s">
        <v>26</v>
      </c>
      <c r="D15" s="43">
        <v>1206795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1206795</v>
      </c>
      <c r="P15" s="44">
        <f t="shared" si="1"/>
        <v>184.27164452588181</v>
      </c>
      <c r="Q15" s="9"/>
    </row>
    <row r="16" spans="1:134" ht="15.75">
      <c r="A16" s="26" t="s">
        <v>27</v>
      </c>
      <c r="B16" s="27"/>
      <c r="C16" s="28"/>
      <c r="D16" s="29">
        <f t="shared" ref="D16:N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7658804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7658804</v>
      </c>
      <c r="P16" s="41">
        <f t="shared" si="1"/>
        <v>1169.4615971904107</v>
      </c>
      <c r="Q16" s="10"/>
    </row>
    <row r="17" spans="1:120">
      <c r="A17" s="12"/>
      <c r="B17" s="42">
        <v>532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2197782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2197782</v>
      </c>
      <c r="P17" s="44">
        <f t="shared" si="1"/>
        <v>335.59047182775998</v>
      </c>
      <c r="Q17" s="9"/>
    </row>
    <row r="18" spans="1:120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1907691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1907691</v>
      </c>
      <c r="P18" s="44">
        <f t="shared" si="1"/>
        <v>291.29500687127808</v>
      </c>
      <c r="Q18" s="9"/>
    </row>
    <row r="19" spans="1:120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3553331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3553331</v>
      </c>
      <c r="P19" s="44">
        <f t="shared" si="1"/>
        <v>542.57611849137277</v>
      </c>
      <c r="Q19" s="9"/>
    </row>
    <row r="20" spans="1:120" ht="15.75">
      <c r="A20" s="26" t="s">
        <v>32</v>
      </c>
      <c r="B20" s="27"/>
      <c r="C20" s="28"/>
      <c r="D20" s="29">
        <f t="shared" ref="D20:N20" si="6">SUM(D21:D22)</f>
        <v>1565222</v>
      </c>
      <c r="E20" s="29">
        <f t="shared" si="6"/>
        <v>0</v>
      </c>
      <c r="F20" s="29">
        <f t="shared" si="6"/>
        <v>3964328</v>
      </c>
      <c r="G20" s="29">
        <f t="shared" si="6"/>
        <v>0</v>
      </c>
      <c r="H20" s="29">
        <f t="shared" si="6"/>
        <v>0</v>
      </c>
      <c r="I20" s="29">
        <f t="shared" si="6"/>
        <v>1250822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ref="O20:O25" si="7">SUM(D20:N20)</f>
        <v>6780372</v>
      </c>
      <c r="P20" s="41">
        <f t="shared" si="1"/>
        <v>1035.3293632615666</v>
      </c>
      <c r="Q20" s="10"/>
    </row>
    <row r="21" spans="1:120">
      <c r="A21" s="12"/>
      <c r="B21" s="42">
        <v>541</v>
      </c>
      <c r="C21" s="19" t="s">
        <v>33</v>
      </c>
      <c r="D21" s="43">
        <v>1565222</v>
      </c>
      <c r="E21" s="43">
        <v>0</v>
      </c>
      <c r="F21" s="43">
        <v>3964328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7"/>
        <v>5529550</v>
      </c>
      <c r="P21" s="44">
        <f t="shared" si="1"/>
        <v>844.33501297908083</v>
      </c>
      <c r="Q21" s="9"/>
    </row>
    <row r="22" spans="1:120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1250822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7"/>
        <v>1250822</v>
      </c>
      <c r="P22" s="44">
        <f t="shared" si="1"/>
        <v>190.99435028248587</v>
      </c>
      <c r="Q22" s="9"/>
    </row>
    <row r="23" spans="1:120" ht="15.75">
      <c r="A23" s="26" t="s">
        <v>89</v>
      </c>
      <c r="B23" s="27"/>
      <c r="C23" s="28"/>
      <c r="D23" s="29">
        <f t="shared" ref="D23:N23" si="8">SUM(D24:D24)</f>
        <v>57626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7"/>
        <v>57626</v>
      </c>
      <c r="P23" s="41">
        <f t="shared" si="1"/>
        <v>8.7992059856466636</v>
      </c>
      <c r="Q23" s="10"/>
    </row>
    <row r="24" spans="1:120">
      <c r="A24" s="90"/>
      <c r="B24" s="91">
        <v>552</v>
      </c>
      <c r="C24" s="92" t="s">
        <v>90</v>
      </c>
      <c r="D24" s="43">
        <v>57626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7"/>
        <v>57626</v>
      </c>
      <c r="P24" s="44">
        <f t="shared" si="1"/>
        <v>8.7992059856466636</v>
      </c>
      <c r="Q24" s="9"/>
    </row>
    <row r="25" spans="1:120" ht="15.75">
      <c r="A25" s="26" t="s">
        <v>35</v>
      </c>
      <c r="B25" s="27"/>
      <c r="C25" s="28"/>
      <c r="D25" s="29">
        <f t="shared" ref="D25:N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13132481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 t="shared" si="7"/>
        <v>13132481</v>
      </c>
      <c r="P25" s="41">
        <f t="shared" si="1"/>
        <v>2005.26507863796</v>
      </c>
      <c r="Q25" s="10"/>
    </row>
    <row r="26" spans="1:120">
      <c r="A26" s="12"/>
      <c r="B26" s="42">
        <v>562</v>
      </c>
      <c r="C26" s="19" t="s">
        <v>36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13132481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:O31" si="10">SUM(D26:N26)</f>
        <v>13132481</v>
      </c>
      <c r="P26" s="44">
        <f t="shared" si="1"/>
        <v>2005.26507863796</v>
      </c>
      <c r="Q26" s="9"/>
    </row>
    <row r="27" spans="1:120" ht="15.75">
      <c r="A27" s="26" t="s">
        <v>37</v>
      </c>
      <c r="B27" s="27"/>
      <c r="C27" s="28"/>
      <c r="D27" s="29">
        <f t="shared" ref="D27:N27" si="11">SUM(D28:D28)</f>
        <v>392334</v>
      </c>
      <c r="E27" s="29">
        <f t="shared" si="11"/>
        <v>0</v>
      </c>
      <c r="F27" s="29">
        <f t="shared" si="11"/>
        <v>0</v>
      </c>
      <c r="G27" s="29">
        <f t="shared" si="11"/>
        <v>0</v>
      </c>
      <c r="H27" s="29">
        <f t="shared" si="11"/>
        <v>0</v>
      </c>
      <c r="I27" s="29">
        <f t="shared" si="11"/>
        <v>0</v>
      </c>
      <c r="J27" s="29">
        <f t="shared" si="11"/>
        <v>0</v>
      </c>
      <c r="K27" s="29">
        <f t="shared" si="11"/>
        <v>0</v>
      </c>
      <c r="L27" s="29">
        <f t="shared" si="11"/>
        <v>0</v>
      </c>
      <c r="M27" s="29">
        <f t="shared" si="11"/>
        <v>0</v>
      </c>
      <c r="N27" s="29">
        <f t="shared" si="11"/>
        <v>0</v>
      </c>
      <c r="O27" s="29">
        <f t="shared" si="10"/>
        <v>392334</v>
      </c>
      <c r="P27" s="41">
        <f t="shared" si="1"/>
        <v>59.907466788822724</v>
      </c>
      <c r="Q27" s="9"/>
    </row>
    <row r="28" spans="1:120">
      <c r="A28" s="12"/>
      <c r="B28" s="42">
        <v>572</v>
      </c>
      <c r="C28" s="19" t="s">
        <v>38</v>
      </c>
      <c r="D28" s="43">
        <v>392334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0"/>
        <v>392334</v>
      </c>
      <c r="P28" s="44">
        <f t="shared" si="1"/>
        <v>59.907466788822724</v>
      </c>
      <c r="Q28" s="9"/>
    </row>
    <row r="29" spans="1:120" ht="15.75">
      <c r="A29" s="26" t="s">
        <v>40</v>
      </c>
      <c r="B29" s="27"/>
      <c r="C29" s="28"/>
      <c r="D29" s="29">
        <f t="shared" ref="D29:N29" si="12">SUM(D30:D30)</f>
        <v>363834</v>
      </c>
      <c r="E29" s="29">
        <f t="shared" si="12"/>
        <v>0</v>
      </c>
      <c r="F29" s="29">
        <f t="shared" si="12"/>
        <v>203337</v>
      </c>
      <c r="G29" s="29">
        <f t="shared" si="12"/>
        <v>0</v>
      </c>
      <c r="H29" s="29">
        <f t="shared" si="12"/>
        <v>0</v>
      </c>
      <c r="I29" s="29">
        <f t="shared" si="12"/>
        <v>1100174</v>
      </c>
      <c r="J29" s="29">
        <f t="shared" si="12"/>
        <v>0</v>
      </c>
      <c r="K29" s="29">
        <f t="shared" si="12"/>
        <v>0</v>
      </c>
      <c r="L29" s="29">
        <f t="shared" si="12"/>
        <v>0</v>
      </c>
      <c r="M29" s="29">
        <f t="shared" si="12"/>
        <v>0</v>
      </c>
      <c r="N29" s="29">
        <f t="shared" si="12"/>
        <v>137837</v>
      </c>
      <c r="O29" s="29">
        <f t="shared" si="10"/>
        <v>1805182</v>
      </c>
      <c r="P29" s="41">
        <f t="shared" si="1"/>
        <v>275.6423881508627</v>
      </c>
      <c r="Q29" s="9"/>
    </row>
    <row r="30" spans="1:120" ht="15.75" thickBot="1">
      <c r="A30" s="12"/>
      <c r="B30" s="42">
        <v>581</v>
      </c>
      <c r="C30" s="19" t="s">
        <v>91</v>
      </c>
      <c r="D30" s="43">
        <v>363834</v>
      </c>
      <c r="E30" s="43">
        <v>0</v>
      </c>
      <c r="F30" s="43">
        <v>203337</v>
      </c>
      <c r="G30" s="43">
        <v>0</v>
      </c>
      <c r="H30" s="43">
        <v>0</v>
      </c>
      <c r="I30" s="43">
        <v>1100174</v>
      </c>
      <c r="J30" s="43">
        <v>0</v>
      </c>
      <c r="K30" s="43">
        <v>0</v>
      </c>
      <c r="L30" s="43">
        <v>0</v>
      </c>
      <c r="M30" s="43">
        <v>0</v>
      </c>
      <c r="N30" s="43">
        <v>137837</v>
      </c>
      <c r="O30" s="43">
        <f t="shared" si="10"/>
        <v>1805182</v>
      </c>
      <c r="P30" s="44">
        <f t="shared" si="1"/>
        <v>275.6423881508627</v>
      </c>
      <c r="Q30" s="9"/>
    </row>
    <row r="31" spans="1:120" ht="16.5" thickBot="1">
      <c r="A31" s="13" t="s">
        <v>10</v>
      </c>
      <c r="B31" s="21"/>
      <c r="C31" s="20"/>
      <c r="D31" s="14">
        <f>SUM(D5,D13,D16,D20,D23,D25,D27,D29)</f>
        <v>9953993</v>
      </c>
      <c r="E31" s="14">
        <f t="shared" ref="E31:N31" si="13">SUM(E5,E13,E16,E20,E23,E25,E27,E29)</f>
        <v>0</v>
      </c>
      <c r="F31" s="14">
        <f t="shared" si="13"/>
        <v>4167665</v>
      </c>
      <c r="G31" s="14">
        <f t="shared" si="13"/>
        <v>0</v>
      </c>
      <c r="H31" s="14">
        <f t="shared" si="13"/>
        <v>0</v>
      </c>
      <c r="I31" s="14">
        <f t="shared" si="13"/>
        <v>23142281</v>
      </c>
      <c r="J31" s="14">
        <f t="shared" si="13"/>
        <v>0</v>
      </c>
      <c r="K31" s="14">
        <f t="shared" si="13"/>
        <v>342132</v>
      </c>
      <c r="L31" s="14">
        <f t="shared" si="13"/>
        <v>0</v>
      </c>
      <c r="M31" s="14">
        <f t="shared" si="13"/>
        <v>0</v>
      </c>
      <c r="N31" s="14">
        <f t="shared" si="13"/>
        <v>165012</v>
      </c>
      <c r="O31" s="14">
        <f t="shared" si="10"/>
        <v>37771083</v>
      </c>
      <c r="P31" s="35">
        <f t="shared" si="1"/>
        <v>5767.458085203848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3" t="s">
        <v>92</v>
      </c>
      <c r="N33" s="163"/>
      <c r="O33" s="163"/>
      <c r="P33" s="39">
        <v>6549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5230399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399832</v>
      </c>
      <c r="L5" s="24">
        <f t="shared" si="0"/>
        <v>0</v>
      </c>
      <c r="M5" s="24">
        <f t="shared" si="0"/>
        <v>8500</v>
      </c>
      <c r="N5" s="25">
        <f>SUM(D5:M5)</f>
        <v>5638731</v>
      </c>
      <c r="O5" s="30">
        <f t="shared" ref="O5:O30" si="1">(N5/O$32)</f>
        <v>907.27771520514887</v>
      </c>
      <c r="P5" s="6"/>
    </row>
    <row r="6" spans="1:133">
      <c r="A6" s="12"/>
      <c r="B6" s="42">
        <v>511</v>
      </c>
      <c r="C6" s="19" t="s">
        <v>19</v>
      </c>
      <c r="D6" s="43">
        <v>38795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38795</v>
      </c>
      <c r="O6" s="44">
        <f t="shared" si="1"/>
        <v>6.2421560740144812</v>
      </c>
      <c r="P6" s="9"/>
    </row>
    <row r="7" spans="1:133">
      <c r="A7" s="12"/>
      <c r="B7" s="42">
        <v>512</v>
      </c>
      <c r="C7" s="19" t="s">
        <v>81</v>
      </c>
      <c r="D7" s="43">
        <v>243566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243566</v>
      </c>
      <c r="O7" s="44">
        <f t="shared" si="1"/>
        <v>39.190024135156875</v>
      </c>
      <c r="P7" s="9"/>
    </row>
    <row r="8" spans="1:133">
      <c r="A8" s="12"/>
      <c r="B8" s="42">
        <v>513</v>
      </c>
      <c r="C8" s="19" t="s">
        <v>20</v>
      </c>
      <c r="D8" s="43">
        <v>175560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175560</v>
      </c>
      <c r="O8" s="44">
        <f t="shared" si="1"/>
        <v>28.247787610619469</v>
      </c>
      <c r="P8" s="9"/>
    </row>
    <row r="9" spans="1:133">
      <c r="A9" s="12"/>
      <c r="B9" s="42">
        <v>515</v>
      </c>
      <c r="C9" s="19" t="s">
        <v>21</v>
      </c>
      <c r="D9" s="43">
        <v>235902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235902</v>
      </c>
      <c r="O9" s="44">
        <f t="shared" si="1"/>
        <v>37.956878519710379</v>
      </c>
      <c r="P9" s="9"/>
    </row>
    <row r="10" spans="1:133">
      <c r="A10" s="12"/>
      <c r="B10" s="42">
        <v>516</v>
      </c>
      <c r="C10" s="19" t="s">
        <v>82</v>
      </c>
      <c r="D10" s="43">
        <v>114513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114513</v>
      </c>
      <c r="O10" s="44">
        <f t="shared" si="1"/>
        <v>18.425261464199519</v>
      </c>
      <c r="P10" s="9"/>
    </row>
    <row r="11" spans="1:133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399832</v>
      </c>
      <c r="L11" s="43">
        <v>0</v>
      </c>
      <c r="M11" s="43">
        <v>0</v>
      </c>
      <c r="N11" s="43">
        <f t="shared" si="2"/>
        <v>399832</v>
      </c>
      <c r="O11" s="44">
        <f t="shared" si="1"/>
        <v>64.333386967015286</v>
      </c>
      <c r="P11" s="9"/>
    </row>
    <row r="12" spans="1:133">
      <c r="A12" s="12"/>
      <c r="B12" s="42">
        <v>519</v>
      </c>
      <c r="C12" s="19" t="s">
        <v>57</v>
      </c>
      <c r="D12" s="43">
        <v>4422063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8500</v>
      </c>
      <c r="N12" s="43">
        <f t="shared" si="2"/>
        <v>4430563</v>
      </c>
      <c r="O12" s="44">
        <f t="shared" si="1"/>
        <v>712.88222043443284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2652220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2652220</v>
      </c>
      <c r="O13" s="41">
        <f t="shared" si="1"/>
        <v>426.744971842317</v>
      </c>
      <c r="P13" s="10"/>
    </row>
    <row r="14" spans="1:133">
      <c r="A14" s="12"/>
      <c r="B14" s="42">
        <v>521</v>
      </c>
      <c r="C14" s="19" t="s">
        <v>25</v>
      </c>
      <c r="D14" s="43">
        <v>1809628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1809628</v>
      </c>
      <c r="O14" s="44">
        <f t="shared" si="1"/>
        <v>291.17103781174575</v>
      </c>
      <c r="P14" s="9"/>
    </row>
    <row r="15" spans="1:133">
      <c r="A15" s="12"/>
      <c r="B15" s="42">
        <v>522</v>
      </c>
      <c r="C15" s="19" t="s">
        <v>26</v>
      </c>
      <c r="D15" s="43">
        <v>842592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842592</v>
      </c>
      <c r="O15" s="44">
        <f t="shared" si="1"/>
        <v>135.57393403057119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8110080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8110080</v>
      </c>
      <c r="O16" s="41">
        <f t="shared" si="1"/>
        <v>1304.9203539823009</v>
      </c>
      <c r="P16" s="10"/>
    </row>
    <row r="17" spans="1:119">
      <c r="A17" s="12"/>
      <c r="B17" s="42">
        <v>532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2329842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2329842</v>
      </c>
      <c r="O17" s="44">
        <f t="shared" si="1"/>
        <v>374.87401448109415</v>
      </c>
      <c r="P17" s="9"/>
    </row>
    <row r="18" spans="1:119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1881897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1881897</v>
      </c>
      <c r="O18" s="44">
        <f t="shared" si="1"/>
        <v>302.79919549477074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3898341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3898341</v>
      </c>
      <c r="O19" s="44">
        <f t="shared" si="1"/>
        <v>627.24714400643609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1471625</v>
      </c>
      <c r="E20" s="29">
        <f t="shared" si="6"/>
        <v>0</v>
      </c>
      <c r="F20" s="29">
        <f t="shared" si="6"/>
        <v>315666</v>
      </c>
      <c r="G20" s="29">
        <f t="shared" si="6"/>
        <v>0</v>
      </c>
      <c r="H20" s="29">
        <f t="shared" si="6"/>
        <v>0</v>
      </c>
      <c r="I20" s="29">
        <f t="shared" si="6"/>
        <v>1432090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3219381</v>
      </c>
      <c r="O20" s="41">
        <f t="shared" si="1"/>
        <v>518.00176991150443</v>
      </c>
      <c r="P20" s="10"/>
    </row>
    <row r="21" spans="1:119">
      <c r="A21" s="12"/>
      <c r="B21" s="42">
        <v>541</v>
      </c>
      <c r="C21" s="19" t="s">
        <v>59</v>
      </c>
      <c r="D21" s="43">
        <v>1471625</v>
      </c>
      <c r="E21" s="43">
        <v>0</v>
      </c>
      <c r="F21" s="43">
        <v>315666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1787291</v>
      </c>
      <c r="O21" s="44">
        <f t="shared" si="1"/>
        <v>287.5769911504425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850608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850608</v>
      </c>
      <c r="O22" s="44">
        <f t="shared" si="1"/>
        <v>136.86371681415929</v>
      </c>
      <c r="P22" s="9"/>
    </row>
    <row r="23" spans="1:119">
      <c r="A23" s="12"/>
      <c r="B23" s="42">
        <v>543</v>
      </c>
      <c r="C23" s="19" t="s">
        <v>83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581482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581482</v>
      </c>
      <c r="O23" s="44">
        <f t="shared" si="1"/>
        <v>93.561061946902655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17539986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17539986</v>
      </c>
      <c r="O24" s="41">
        <f t="shared" si="1"/>
        <v>2822.202091713596</v>
      </c>
      <c r="P24" s="10"/>
    </row>
    <row r="25" spans="1:119">
      <c r="A25" s="12"/>
      <c r="B25" s="42">
        <v>562</v>
      </c>
      <c r="C25" s="19" t="s">
        <v>60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17539986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17539986</v>
      </c>
      <c r="O25" s="44">
        <f t="shared" si="1"/>
        <v>2822.202091713596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680777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680777</v>
      </c>
      <c r="O26" s="41">
        <f t="shared" si="1"/>
        <v>109.53773129525342</v>
      </c>
      <c r="P26" s="9"/>
    </row>
    <row r="27" spans="1:119">
      <c r="A27" s="12"/>
      <c r="B27" s="42">
        <v>572</v>
      </c>
      <c r="C27" s="19" t="s">
        <v>61</v>
      </c>
      <c r="D27" s="43">
        <v>680777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680777</v>
      </c>
      <c r="O27" s="44">
        <f t="shared" si="1"/>
        <v>109.53773129525342</v>
      </c>
      <c r="P27" s="9"/>
    </row>
    <row r="28" spans="1:119" ht="15.75">
      <c r="A28" s="26" t="s">
        <v>62</v>
      </c>
      <c r="B28" s="27"/>
      <c r="C28" s="28"/>
      <c r="D28" s="29">
        <f t="shared" ref="D28:M28" si="9">SUM(D29:D29)</f>
        <v>349804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1018776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24580</v>
      </c>
      <c r="N28" s="29">
        <f t="shared" si="4"/>
        <v>1393160</v>
      </c>
      <c r="O28" s="41">
        <f t="shared" si="1"/>
        <v>224.1609010458568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349804</v>
      </c>
      <c r="E29" s="43">
        <v>0</v>
      </c>
      <c r="F29" s="43">
        <v>0</v>
      </c>
      <c r="G29" s="43">
        <v>0</v>
      </c>
      <c r="H29" s="43">
        <v>0</v>
      </c>
      <c r="I29" s="43">
        <v>1018776</v>
      </c>
      <c r="J29" s="43">
        <v>0</v>
      </c>
      <c r="K29" s="43">
        <v>0</v>
      </c>
      <c r="L29" s="43">
        <v>0</v>
      </c>
      <c r="M29" s="43">
        <v>24580</v>
      </c>
      <c r="N29" s="43">
        <f t="shared" si="4"/>
        <v>1393160</v>
      </c>
      <c r="O29" s="44">
        <f t="shared" si="1"/>
        <v>224.1609010458568</v>
      </c>
      <c r="P29" s="9"/>
    </row>
    <row r="30" spans="1:119" ht="16.5" thickBot="1">
      <c r="A30" s="13" t="s">
        <v>10</v>
      </c>
      <c r="B30" s="21"/>
      <c r="C30" s="20"/>
      <c r="D30" s="14">
        <f>SUM(D5,D13,D16,D20,D24,D26,D28)</f>
        <v>10384825</v>
      </c>
      <c r="E30" s="14">
        <f t="shared" ref="E30:M30" si="10">SUM(E5,E13,E16,E20,E24,E26,E28)</f>
        <v>0</v>
      </c>
      <c r="F30" s="14">
        <f t="shared" si="10"/>
        <v>315666</v>
      </c>
      <c r="G30" s="14">
        <f t="shared" si="10"/>
        <v>0</v>
      </c>
      <c r="H30" s="14">
        <f t="shared" si="10"/>
        <v>0</v>
      </c>
      <c r="I30" s="14">
        <f t="shared" si="10"/>
        <v>28100932</v>
      </c>
      <c r="J30" s="14">
        <f t="shared" si="10"/>
        <v>0</v>
      </c>
      <c r="K30" s="14">
        <f t="shared" si="10"/>
        <v>399832</v>
      </c>
      <c r="L30" s="14">
        <f t="shared" si="10"/>
        <v>0</v>
      </c>
      <c r="M30" s="14">
        <f t="shared" si="10"/>
        <v>33080</v>
      </c>
      <c r="N30" s="14">
        <f t="shared" si="4"/>
        <v>39234335</v>
      </c>
      <c r="O30" s="35">
        <f t="shared" si="1"/>
        <v>6312.8455349959777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84</v>
      </c>
      <c r="M32" s="163"/>
      <c r="N32" s="163"/>
      <c r="O32" s="39">
        <v>6215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3439402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329664</v>
      </c>
      <c r="L5" s="24">
        <f t="shared" si="0"/>
        <v>0</v>
      </c>
      <c r="M5" s="24">
        <f t="shared" si="0"/>
        <v>379731</v>
      </c>
      <c r="N5" s="25">
        <f t="shared" ref="N5:N27" si="1">SUM(D5:M5)</f>
        <v>4148797</v>
      </c>
      <c r="O5" s="30">
        <f t="shared" ref="O5:O27" si="2">(N5/O$29)</f>
        <v>688.02603648424542</v>
      </c>
      <c r="P5" s="6"/>
    </row>
    <row r="6" spans="1:133">
      <c r="A6" s="12"/>
      <c r="B6" s="42">
        <v>511</v>
      </c>
      <c r="C6" s="19" t="s">
        <v>19</v>
      </c>
      <c r="D6" s="43">
        <v>37817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37817</v>
      </c>
      <c r="O6" s="44">
        <f t="shared" si="2"/>
        <v>6.2714759535655062</v>
      </c>
      <c r="P6" s="9"/>
    </row>
    <row r="7" spans="1:133">
      <c r="A7" s="12"/>
      <c r="B7" s="42">
        <v>513</v>
      </c>
      <c r="C7" s="19" t="s">
        <v>20</v>
      </c>
      <c r="D7" s="43">
        <v>2054138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2054138</v>
      </c>
      <c r="O7" s="44">
        <f t="shared" si="2"/>
        <v>340.65306799336651</v>
      </c>
      <c r="P7" s="9"/>
    </row>
    <row r="8" spans="1:133">
      <c r="A8" s="12"/>
      <c r="B8" s="42">
        <v>515</v>
      </c>
      <c r="C8" s="19" t="s">
        <v>21</v>
      </c>
      <c r="D8" s="43">
        <v>225599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225599</v>
      </c>
      <c r="O8" s="44">
        <f t="shared" si="2"/>
        <v>37.412769485903816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329664</v>
      </c>
      <c r="L9" s="43">
        <v>0</v>
      </c>
      <c r="M9" s="43">
        <v>0</v>
      </c>
      <c r="N9" s="43">
        <f t="shared" si="1"/>
        <v>329664</v>
      </c>
      <c r="O9" s="44">
        <f t="shared" si="2"/>
        <v>54.670646766169156</v>
      </c>
      <c r="P9" s="9"/>
    </row>
    <row r="10" spans="1:133">
      <c r="A10" s="12"/>
      <c r="B10" s="42">
        <v>519</v>
      </c>
      <c r="C10" s="19" t="s">
        <v>57</v>
      </c>
      <c r="D10" s="43">
        <v>1121848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379731</v>
      </c>
      <c r="N10" s="43">
        <f t="shared" si="1"/>
        <v>1501579</v>
      </c>
      <c r="O10" s="44">
        <f t="shared" si="2"/>
        <v>249.01807628524045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2384562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2384562</v>
      </c>
      <c r="O11" s="41">
        <f t="shared" si="2"/>
        <v>395.44975124378112</v>
      </c>
      <c r="P11" s="10"/>
    </row>
    <row r="12" spans="1:133">
      <c r="A12" s="12"/>
      <c r="B12" s="42">
        <v>521</v>
      </c>
      <c r="C12" s="19" t="s">
        <v>25</v>
      </c>
      <c r="D12" s="43">
        <v>1364079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1364079</v>
      </c>
      <c r="O12" s="44">
        <f t="shared" si="2"/>
        <v>226.21542288557214</v>
      </c>
      <c r="P12" s="9"/>
    </row>
    <row r="13" spans="1:133">
      <c r="A13" s="12"/>
      <c r="B13" s="42">
        <v>522</v>
      </c>
      <c r="C13" s="19" t="s">
        <v>26</v>
      </c>
      <c r="D13" s="43">
        <v>1020483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1020483</v>
      </c>
      <c r="O13" s="44">
        <f t="shared" si="2"/>
        <v>169.23432835820896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6850123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6850123</v>
      </c>
      <c r="O14" s="41">
        <f t="shared" si="2"/>
        <v>1136.0071310116086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1776271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1776271</v>
      </c>
      <c r="O15" s="44">
        <f t="shared" si="2"/>
        <v>294.57230514096187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1727043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1727043</v>
      </c>
      <c r="O16" s="44">
        <f t="shared" si="2"/>
        <v>286.40845771144279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3346809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3346809</v>
      </c>
      <c r="O17" s="44">
        <f t="shared" si="2"/>
        <v>555.02636815920403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2220029</v>
      </c>
      <c r="E18" s="29">
        <f t="shared" si="5"/>
        <v>0</v>
      </c>
      <c r="F18" s="29">
        <f t="shared" si="5"/>
        <v>313771</v>
      </c>
      <c r="G18" s="29">
        <f t="shared" si="5"/>
        <v>0</v>
      </c>
      <c r="H18" s="29">
        <f t="shared" si="5"/>
        <v>0</v>
      </c>
      <c r="I18" s="29">
        <f t="shared" si="5"/>
        <v>754513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3288313</v>
      </c>
      <c r="O18" s="41">
        <f t="shared" si="2"/>
        <v>545.32553897180765</v>
      </c>
      <c r="P18" s="10"/>
    </row>
    <row r="19" spans="1:119">
      <c r="A19" s="12"/>
      <c r="B19" s="42">
        <v>541</v>
      </c>
      <c r="C19" s="19" t="s">
        <v>59</v>
      </c>
      <c r="D19" s="43">
        <v>2220029</v>
      </c>
      <c r="E19" s="43">
        <v>0</v>
      </c>
      <c r="F19" s="43">
        <v>313771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2533800</v>
      </c>
      <c r="O19" s="44">
        <f t="shared" si="2"/>
        <v>420.19900497512435</v>
      </c>
      <c r="P19" s="9"/>
    </row>
    <row r="20" spans="1:119">
      <c r="A20" s="12"/>
      <c r="B20" s="42">
        <v>542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754513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754513</v>
      </c>
      <c r="O20" s="44">
        <f t="shared" si="2"/>
        <v>125.12653399668325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18045107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18045107</v>
      </c>
      <c r="O21" s="41">
        <f t="shared" si="2"/>
        <v>2992.5550580431177</v>
      </c>
      <c r="P21" s="10"/>
    </row>
    <row r="22" spans="1:119">
      <c r="A22" s="12"/>
      <c r="B22" s="42">
        <v>562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18045107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18045107</v>
      </c>
      <c r="O22" s="44">
        <f t="shared" si="2"/>
        <v>2992.5550580431177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1737633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1737633</v>
      </c>
      <c r="O23" s="41">
        <f t="shared" si="2"/>
        <v>288.16467661691541</v>
      </c>
      <c r="P23" s="9"/>
    </row>
    <row r="24" spans="1:119">
      <c r="A24" s="12"/>
      <c r="B24" s="42">
        <v>572</v>
      </c>
      <c r="C24" s="19" t="s">
        <v>61</v>
      </c>
      <c r="D24" s="43">
        <v>1737633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1737633</v>
      </c>
      <c r="O24" s="44">
        <f t="shared" si="2"/>
        <v>288.16467661691541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SUM(D26:D26)</f>
        <v>377813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1086395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11000</v>
      </c>
      <c r="N25" s="29">
        <f t="shared" si="1"/>
        <v>1475208</v>
      </c>
      <c r="O25" s="41">
        <f t="shared" si="2"/>
        <v>244.64477611940299</v>
      </c>
      <c r="P25" s="9"/>
    </row>
    <row r="26" spans="1:119" ht="15.75" thickBot="1">
      <c r="A26" s="12"/>
      <c r="B26" s="42">
        <v>581</v>
      </c>
      <c r="C26" s="19" t="s">
        <v>63</v>
      </c>
      <c r="D26" s="43">
        <v>377813</v>
      </c>
      <c r="E26" s="43">
        <v>0</v>
      </c>
      <c r="F26" s="43">
        <v>0</v>
      </c>
      <c r="G26" s="43">
        <v>0</v>
      </c>
      <c r="H26" s="43">
        <v>0</v>
      </c>
      <c r="I26" s="43">
        <v>1086395</v>
      </c>
      <c r="J26" s="43">
        <v>0</v>
      </c>
      <c r="K26" s="43">
        <v>0</v>
      </c>
      <c r="L26" s="43">
        <v>0</v>
      </c>
      <c r="M26" s="43">
        <v>11000</v>
      </c>
      <c r="N26" s="43">
        <f t="shared" si="1"/>
        <v>1475208</v>
      </c>
      <c r="O26" s="44">
        <f t="shared" si="2"/>
        <v>244.64477611940299</v>
      </c>
      <c r="P26" s="9"/>
    </row>
    <row r="27" spans="1:119" ht="16.5" thickBot="1">
      <c r="A27" s="13" t="s">
        <v>10</v>
      </c>
      <c r="B27" s="21"/>
      <c r="C27" s="20"/>
      <c r="D27" s="14">
        <f>SUM(D5,D11,D14,D18,D21,D23,D25)</f>
        <v>10159439</v>
      </c>
      <c r="E27" s="14">
        <f t="shared" ref="E27:M27" si="9">SUM(E5,E11,E14,E18,E21,E23,E25)</f>
        <v>0</v>
      </c>
      <c r="F27" s="14">
        <f t="shared" si="9"/>
        <v>313771</v>
      </c>
      <c r="G27" s="14">
        <f t="shared" si="9"/>
        <v>0</v>
      </c>
      <c r="H27" s="14">
        <f t="shared" si="9"/>
        <v>0</v>
      </c>
      <c r="I27" s="14">
        <f t="shared" si="9"/>
        <v>26736138</v>
      </c>
      <c r="J27" s="14">
        <f t="shared" si="9"/>
        <v>0</v>
      </c>
      <c r="K27" s="14">
        <f t="shared" si="9"/>
        <v>329664</v>
      </c>
      <c r="L27" s="14">
        <f t="shared" si="9"/>
        <v>0</v>
      </c>
      <c r="M27" s="14">
        <f t="shared" si="9"/>
        <v>390731</v>
      </c>
      <c r="N27" s="14">
        <f t="shared" si="1"/>
        <v>37929743</v>
      </c>
      <c r="O27" s="35">
        <f t="shared" si="2"/>
        <v>6290.1729684908787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79</v>
      </c>
      <c r="M29" s="163"/>
      <c r="N29" s="163"/>
      <c r="O29" s="39">
        <v>6030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1706906</v>
      </c>
      <c r="E5" s="24">
        <f t="shared" si="0"/>
        <v>0</v>
      </c>
      <c r="F5" s="24">
        <f t="shared" si="0"/>
        <v>318487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330706</v>
      </c>
      <c r="L5" s="24">
        <f t="shared" si="0"/>
        <v>0</v>
      </c>
      <c r="M5" s="24">
        <f t="shared" si="0"/>
        <v>117414</v>
      </c>
      <c r="N5" s="25">
        <f t="shared" ref="N5:N32" si="1">SUM(D5:M5)</f>
        <v>2473513</v>
      </c>
      <c r="O5" s="30">
        <f t="shared" ref="O5:O32" si="2">(N5/O$34)</f>
        <v>324.56541136333817</v>
      </c>
      <c r="P5" s="6"/>
    </row>
    <row r="6" spans="1:133">
      <c r="A6" s="12"/>
      <c r="B6" s="42">
        <v>511</v>
      </c>
      <c r="C6" s="19" t="s">
        <v>19</v>
      </c>
      <c r="D6" s="43">
        <v>34969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34969</v>
      </c>
      <c r="O6" s="44">
        <f t="shared" si="2"/>
        <v>4.5885054454795959</v>
      </c>
      <c r="P6" s="9"/>
    </row>
    <row r="7" spans="1:133">
      <c r="A7" s="12"/>
      <c r="B7" s="42">
        <v>513</v>
      </c>
      <c r="C7" s="19" t="s">
        <v>20</v>
      </c>
      <c r="D7" s="43">
        <v>384497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384497</v>
      </c>
      <c r="O7" s="44">
        <f t="shared" si="2"/>
        <v>50.452302847395352</v>
      </c>
      <c r="P7" s="9"/>
    </row>
    <row r="8" spans="1:133">
      <c r="A8" s="12"/>
      <c r="B8" s="42">
        <v>515</v>
      </c>
      <c r="C8" s="19" t="s">
        <v>21</v>
      </c>
      <c r="D8" s="43">
        <v>771766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771766</v>
      </c>
      <c r="O8" s="44">
        <f t="shared" si="2"/>
        <v>101.26833748851857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318487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318487</v>
      </c>
      <c r="O9" s="44">
        <f t="shared" si="2"/>
        <v>41.790709880593099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330706</v>
      </c>
      <c r="L10" s="43">
        <v>0</v>
      </c>
      <c r="M10" s="43">
        <v>0</v>
      </c>
      <c r="N10" s="43">
        <f t="shared" si="1"/>
        <v>330706</v>
      </c>
      <c r="O10" s="44">
        <f t="shared" si="2"/>
        <v>43.394042776538512</v>
      </c>
      <c r="P10" s="9"/>
    </row>
    <row r="11" spans="1:133">
      <c r="A11" s="12"/>
      <c r="B11" s="42">
        <v>519</v>
      </c>
      <c r="C11" s="19" t="s">
        <v>57</v>
      </c>
      <c r="D11" s="43">
        <v>515674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117414</v>
      </c>
      <c r="N11" s="43">
        <f t="shared" si="1"/>
        <v>633088</v>
      </c>
      <c r="O11" s="44">
        <f t="shared" si="2"/>
        <v>83.071512924813021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3618124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3618124</v>
      </c>
      <c r="O12" s="41">
        <f t="shared" si="2"/>
        <v>474.75711848838733</v>
      </c>
      <c r="P12" s="10"/>
    </row>
    <row r="13" spans="1:133">
      <c r="A13" s="12"/>
      <c r="B13" s="42">
        <v>521</v>
      </c>
      <c r="C13" s="19" t="s">
        <v>25</v>
      </c>
      <c r="D13" s="43">
        <v>1357654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1357654</v>
      </c>
      <c r="O13" s="44">
        <f t="shared" si="2"/>
        <v>178.14643747539694</v>
      </c>
      <c r="P13" s="9"/>
    </row>
    <row r="14" spans="1:133">
      <c r="A14" s="12"/>
      <c r="B14" s="42">
        <v>522</v>
      </c>
      <c r="C14" s="19" t="s">
        <v>26</v>
      </c>
      <c r="D14" s="43">
        <v>1942840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1942840</v>
      </c>
      <c r="O14" s="44">
        <f t="shared" si="2"/>
        <v>254.9324235664611</v>
      </c>
      <c r="P14" s="9"/>
    </row>
    <row r="15" spans="1:133">
      <c r="A15" s="12"/>
      <c r="B15" s="42">
        <v>529</v>
      </c>
      <c r="C15" s="19" t="s">
        <v>74</v>
      </c>
      <c r="D15" s="43">
        <v>317630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317630</v>
      </c>
      <c r="O15" s="44">
        <f t="shared" si="2"/>
        <v>41.678257446529329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SUM(D17:D21)</f>
        <v>851262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6524135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7375397</v>
      </c>
      <c r="O16" s="41">
        <f t="shared" si="2"/>
        <v>967.77286445348375</v>
      </c>
      <c r="P16" s="10"/>
    </row>
    <row r="17" spans="1:119">
      <c r="A17" s="12"/>
      <c r="B17" s="42">
        <v>532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1854730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1854730</v>
      </c>
      <c r="O17" s="44">
        <f t="shared" si="2"/>
        <v>243.37094869439707</v>
      </c>
      <c r="P17" s="9"/>
    </row>
    <row r="18" spans="1:119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1580873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1580873</v>
      </c>
      <c r="O18" s="44">
        <f t="shared" si="2"/>
        <v>207.43642566592311</v>
      </c>
      <c r="P18" s="9"/>
    </row>
    <row r="19" spans="1:119">
      <c r="A19" s="12"/>
      <c r="B19" s="42">
        <v>534</v>
      </c>
      <c r="C19" s="19" t="s">
        <v>58</v>
      </c>
      <c r="D19" s="43">
        <v>240548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240548</v>
      </c>
      <c r="O19" s="44">
        <f t="shared" si="2"/>
        <v>31.563836766828501</v>
      </c>
      <c r="P19" s="9"/>
    </row>
    <row r="20" spans="1:119">
      <c r="A20" s="12"/>
      <c r="B20" s="42">
        <v>535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3088532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3088532</v>
      </c>
      <c r="O20" s="44">
        <f t="shared" si="2"/>
        <v>405.26597559375409</v>
      </c>
      <c r="P20" s="9"/>
    </row>
    <row r="21" spans="1:119">
      <c r="A21" s="12"/>
      <c r="B21" s="42">
        <v>539</v>
      </c>
      <c r="C21" s="19" t="s">
        <v>75</v>
      </c>
      <c r="D21" s="43">
        <v>610714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610714</v>
      </c>
      <c r="O21" s="44">
        <f t="shared" si="2"/>
        <v>80.13567773258103</v>
      </c>
      <c r="P21" s="9"/>
    </row>
    <row r="22" spans="1:119" ht="15.75">
      <c r="A22" s="26" t="s">
        <v>32</v>
      </c>
      <c r="B22" s="27"/>
      <c r="C22" s="28"/>
      <c r="D22" s="29">
        <f t="shared" ref="D22:M22" si="5">SUM(D23:D24)</f>
        <v>1136840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669283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1806123</v>
      </c>
      <c r="O22" s="41">
        <f t="shared" si="2"/>
        <v>236.9929143157066</v>
      </c>
      <c r="P22" s="10"/>
    </row>
    <row r="23" spans="1:119">
      <c r="A23" s="12"/>
      <c r="B23" s="42">
        <v>541</v>
      </c>
      <c r="C23" s="19" t="s">
        <v>59</v>
      </c>
      <c r="D23" s="43">
        <v>1136840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1136840</v>
      </c>
      <c r="O23" s="44">
        <f t="shared" si="2"/>
        <v>149.17202466867866</v>
      </c>
      <c r="P23" s="9"/>
    </row>
    <row r="24" spans="1:119">
      <c r="A24" s="12"/>
      <c r="B24" s="42">
        <v>542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669283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669283</v>
      </c>
      <c r="O24" s="44">
        <f t="shared" si="2"/>
        <v>87.820889647027954</v>
      </c>
      <c r="P24" s="9"/>
    </row>
    <row r="25" spans="1:119" ht="15.75">
      <c r="A25" s="26" t="s">
        <v>35</v>
      </c>
      <c r="B25" s="27"/>
      <c r="C25" s="28"/>
      <c r="D25" s="29">
        <f t="shared" ref="D25:M25" si="6">SUM(D26:D26)</f>
        <v>0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16263017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16263017</v>
      </c>
      <c r="O25" s="41">
        <f t="shared" si="2"/>
        <v>2133.9741503739665</v>
      </c>
      <c r="P25" s="10"/>
    </row>
    <row r="26" spans="1:119">
      <c r="A26" s="12"/>
      <c r="B26" s="42">
        <v>562</v>
      </c>
      <c r="C26" s="19" t="s">
        <v>60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16263017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16263017</v>
      </c>
      <c r="O26" s="44">
        <f t="shared" si="2"/>
        <v>2133.9741503739665</v>
      </c>
      <c r="P26" s="9"/>
    </row>
    <row r="27" spans="1:119" ht="15.75">
      <c r="A27" s="26" t="s">
        <v>37</v>
      </c>
      <c r="B27" s="27"/>
      <c r="C27" s="28"/>
      <c r="D27" s="29">
        <f t="shared" ref="D27:M27" si="7">SUM(D28:D29)</f>
        <v>523941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523941</v>
      </c>
      <c r="O27" s="41">
        <f t="shared" si="2"/>
        <v>68.749639154966545</v>
      </c>
      <c r="P27" s="9"/>
    </row>
    <row r="28" spans="1:119">
      <c r="A28" s="12"/>
      <c r="B28" s="42">
        <v>572</v>
      </c>
      <c r="C28" s="19" t="s">
        <v>61</v>
      </c>
      <c r="D28" s="43">
        <v>493963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493963</v>
      </c>
      <c r="O28" s="44">
        <f t="shared" si="2"/>
        <v>64.81603464112321</v>
      </c>
      <c r="P28" s="9"/>
    </row>
    <row r="29" spans="1:119">
      <c r="A29" s="12"/>
      <c r="B29" s="42">
        <v>579</v>
      </c>
      <c r="C29" s="19" t="s">
        <v>76</v>
      </c>
      <c r="D29" s="43">
        <v>29978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29978</v>
      </c>
      <c r="O29" s="44">
        <f t="shared" si="2"/>
        <v>3.9336045138433278</v>
      </c>
      <c r="P29" s="9"/>
    </row>
    <row r="30" spans="1:119" ht="15.75">
      <c r="A30" s="26" t="s">
        <v>62</v>
      </c>
      <c r="B30" s="27"/>
      <c r="C30" s="28"/>
      <c r="D30" s="29">
        <f t="shared" ref="D30:M30" si="8">SUM(D31:D31)</f>
        <v>376421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1086384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11000</v>
      </c>
      <c r="N30" s="29">
        <f t="shared" si="1"/>
        <v>1473805</v>
      </c>
      <c r="O30" s="41">
        <f t="shared" si="2"/>
        <v>193.38735074137253</v>
      </c>
      <c r="P30" s="9"/>
    </row>
    <row r="31" spans="1:119" ht="15.75" thickBot="1">
      <c r="A31" s="12"/>
      <c r="B31" s="42">
        <v>581</v>
      </c>
      <c r="C31" s="19" t="s">
        <v>63</v>
      </c>
      <c r="D31" s="43">
        <v>376421</v>
      </c>
      <c r="E31" s="43">
        <v>0</v>
      </c>
      <c r="F31" s="43">
        <v>0</v>
      </c>
      <c r="G31" s="43">
        <v>0</v>
      </c>
      <c r="H31" s="43">
        <v>0</v>
      </c>
      <c r="I31" s="43">
        <v>1086384</v>
      </c>
      <c r="J31" s="43">
        <v>0</v>
      </c>
      <c r="K31" s="43">
        <v>0</v>
      </c>
      <c r="L31" s="43">
        <v>0</v>
      </c>
      <c r="M31" s="43">
        <v>11000</v>
      </c>
      <c r="N31" s="43">
        <f t="shared" si="1"/>
        <v>1473805</v>
      </c>
      <c r="O31" s="44">
        <f t="shared" si="2"/>
        <v>193.38735074137253</v>
      </c>
      <c r="P31" s="9"/>
    </row>
    <row r="32" spans="1:119" ht="16.5" thickBot="1">
      <c r="A32" s="13" t="s">
        <v>10</v>
      </c>
      <c r="B32" s="21"/>
      <c r="C32" s="20"/>
      <c r="D32" s="14">
        <f>SUM(D5,D12,D16,D22,D25,D27,D30)</f>
        <v>8213494</v>
      </c>
      <c r="E32" s="14">
        <f t="shared" ref="E32:M32" si="9">SUM(E5,E12,E16,E22,E25,E27,E30)</f>
        <v>0</v>
      </c>
      <c r="F32" s="14">
        <f t="shared" si="9"/>
        <v>318487</v>
      </c>
      <c r="G32" s="14">
        <f t="shared" si="9"/>
        <v>0</v>
      </c>
      <c r="H32" s="14">
        <f t="shared" si="9"/>
        <v>0</v>
      </c>
      <c r="I32" s="14">
        <f t="shared" si="9"/>
        <v>24542819</v>
      </c>
      <c r="J32" s="14">
        <f t="shared" si="9"/>
        <v>0</v>
      </c>
      <c r="K32" s="14">
        <f t="shared" si="9"/>
        <v>330706</v>
      </c>
      <c r="L32" s="14">
        <f t="shared" si="9"/>
        <v>0</v>
      </c>
      <c r="M32" s="14">
        <f t="shared" si="9"/>
        <v>128414</v>
      </c>
      <c r="N32" s="14">
        <f t="shared" si="1"/>
        <v>33533920</v>
      </c>
      <c r="O32" s="35">
        <f t="shared" si="2"/>
        <v>4400.1994488912214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77</v>
      </c>
      <c r="M34" s="163"/>
      <c r="N34" s="163"/>
      <c r="O34" s="39">
        <v>7621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48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1560211</v>
      </c>
      <c r="E5" s="24">
        <f t="shared" si="0"/>
        <v>0</v>
      </c>
      <c r="F5" s="24">
        <f t="shared" si="0"/>
        <v>313117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373129</v>
      </c>
      <c r="L5" s="24">
        <f t="shared" si="0"/>
        <v>0</v>
      </c>
      <c r="M5" s="24">
        <f t="shared" si="0"/>
        <v>54398</v>
      </c>
      <c r="N5" s="25">
        <f t="shared" ref="N5:N29" si="1">SUM(D5:M5)</f>
        <v>2300855</v>
      </c>
      <c r="O5" s="30">
        <f t="shared" ref="O5:O29" si="2">(N5/O$31)</f>
        <v>297.99961144929415</v>
      </c>
      <c r="P5" s="6"/>
    </row>
    <row r="6" spans="1:133">
      <c r="A6" s="12"/>
      <c r="B6" s="42">
        <v>511</v>
      </c>
      <c r="C6" s="19" t="s">
        <v>19</v>
      </c>
      <c r="D6" s="43">
        <v>36006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36006</v>
      </c>
      <c r="O6" s="44">
        <f t="shared" si="2"/>
        <v>4.6633855718171224</v>
      </c>
      <c r="P6" s="9"/>
    </row>
    <row r="7" spans="1:133">
      <c r="A7" s="12"/>
      <c r="B7" s="42">
        <v>513</v>
      </c>
      <c r="C7" s="19" t="s">
        <v>20</v>
      </c>
      <c r="D7" s="43">
        <v>885085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885085</v>
      </c>
      <c r="O7" s="44">
        <f t="shared" si="2"/>
        <v>114.63346716746535</v>
      </c>
      <c r="P7" s="9"/>
    </row>
    <row r="8" spans="1:133">
      <c r="A8" s="12"/>
      <c r="B8" s="42">
        <v>515</v>
      </c>
      <c r="C8" s="19" t="s">
        <v>21</v>
      </c>
      <c r="D8" s="43">
        <v>233724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233724</v>
      </c>
      <c r="O8" s="44">
        <f t="shared" si="2"/>
        <v>30.271208392695247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313117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313117</v>
      </c>
      <c r="O9" s="44">
        <f t="shared" si="2"/>
        <v>40.553943789664551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373129</v>
      </c>
      <c r="L10" s="43">
        <v>0</v>
      </c>
      <c r="M10" s="43">
        <v>0</v>
      </c>
      <c r="N10" s="43">
        <f t="shared" si="1"/>
        <v>373129</v>
      </c>
      <c r="O10" s="44">
        <f t="shared" si="2"/>
        <v>48.326512109830333</v>
      </c>
      <c r="P10" s="9"/>
    </row>
    <row r="11" spans="1:133">
      <c r="A11" s="12"/>
      <c r="B11" s="42">
        <v>519</v>
      </c>
      <c r="C11" s="19" t="s">
        <v>57</v>
      </c>
      <c r="D11" s="43">
        <v>405396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54398</v>
      </c>
      <c r="N11" s="43">
        <f t="shared" si="1"/>
        <v>459794</v>
      </c>
      <c r="O11" s="44">
        <f t="shared" si="2"/>
        <v>59.551094417821524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2325971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2325971</v>
      </c>
      <c r="O12" s="41">
        <f t="shared" si="2"/>
        <v>301.25255795881361</v>
      </c>
      <c r="P12" s="10"/>
    </row>
    <row r="13" spans="1:133">
      <c r="A13" s="12"/>
      <c r="B13" s="42">
        <v>521</v>
      </c>
      <c r="C13" s="19" t="s">
        <v>25</v>
      </c>
      <c r="D13" s="43">
        <v>1288871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1288871</v>
      </c>
      <c r="O13" s="44">
        <f t="shared" si="2"/>
        <v>166.93057894055175</v>
      </c>
      <c r="P13" s="9"/>
    </row>
    <row r="14" spans="1:133">
      <c r="A14" s="12"/>
      <c r="B14" s="42">
        <v>522</v>
      </c>
      <c r="C14" s="19" t="s">
        <v>26</v>
      </c>
      <c r="D14" s="43">
        <v>1037100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1037100</v>
      </c>
      <c r="O14" s="44">
        <f t="shared" si="2"/>
        <v>134.32197901826189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233076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6292687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6525763</v>
      </c>
      <c r="O15" s="41">
        <f t="shared" si="2"/>
        <v>845.19660665716879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1722370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1722370</v>
      </c>
      <c r="O16" s="44">
        <f t="shared" si="2"/>
        <v>223.07602642144801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1641293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1641293</v>
      </c>
      <c r="O17" s="44">
        <f t="shared" si="2"/>
        <v>212.57518456158527</v>
      </c>
      <c r="P17" s="9"/>
    </row>
    <row r="18" spans="1:119">
      <c r="A18" s="12"/>
      <c r="B18" s="42">
        <v>534</v>
      </c>
      <c r="C18" s="19" t="s">
        <v>58</v>
      </c>
      <c r="D18" s="43">
        <v>233076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233076</v>
      </c>
      <c r="O18" s="44">
        <f t="shared" si="2"/>
        <v>30.187281440227949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2929024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2929024</v>
      </c>
      <c r="O19" s="44">
        <f t="shared" si="2"/>
        <v>379.35811423390754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2358661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677892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3036553</v>
      </c>
      <c r="O20" s="41">
        <f t="shared" si="2"/>
        <v>393.28493718430258</v>
      </c>
      <c r="P20" s="10"/>
    </row>
    <row r="21" spans="1:119">
      <c r="A21" s="12"/>
      <c r="B21" s="42">
        <v>541</v>
      </c>
      <c r="C21" s="19" t="s">
        <v>59</v>
      </c>
      <c r="D21" s="43">
        <v>2358661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2358661</v>
      </c>
      <c r="O21" s="44">
        <f t="shared" si="2"/>
        <v>305.48646548374563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677892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677892</v>
      </c>
      <c r="O22" s="44">
        <f t="shared" si="2"/>
        <v>87.798471700556917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15224174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15224174</v>
      </c>
      <c r="O23" s="41">
        <f t="shared" si="2"/>
        <v>1971.7878513145965</v>
      </c>
      <c r="P23" s="10"/>
    </row>
    <row r="24" spans="1:119">
      <c r="A24" s="12"/>
      <c r="B24" s="42">
        <v>562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15224174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15224174</v>
      </c>
      <c r="O24" s="44">
        <f t="shared" si="2"/>
        <v>1971.7878513145965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476965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476965</v>
      </c>
      <c r="O25" s="41">
        <f t="shared" si="2"/>
        <v>61.775029141302937</v>
      </c>
      <c r="P25" s="9"/>
    </row>
    <row r="26" spans="1:119">
      <c r="A26" s="12"/>
      <c r="B26" s="42">
        <v>572</v>
      </c>
      <c r="C26" s="19" t="s">
        <v>61</v>
      </c>
      <c r="D26" s="43">
        <v>476965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476965</v>
      </c>
      <c r="O26" s="44">
        <f t="shared" si="2"/>
        <v>61.775029141302937</v>
      </c>
      <c r="P26" s="9"/>
    </row>
    <row r="27" spans="1:119" ht="15.75">
      <c r="A27" s="26" t="s">
        <v>62</v>
      </c>
      <c r="B27" s="27"/>
      <c r="C27" s="28"/>
      <c r="D27" s="29">
        <f t="shared" ref="D27:M27" si="8">SUM(D28:D28)</f>
        <v>378200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1123134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11000</v>
      </c>
      <c r="N27" s="29">
        <f t="shared" si="1"/>
        <v>1512334</v>
      </c>
      <c r="O27" s="41">
        <f t="shared" si="2"/>
        <v>195.87281440227949</v>
      </c>
      <c r="P27" s="9"/>
    </row>
    <row r="28" spans="1:119" ht="15.75" thickBot="1">
      <c r="A28" s="12"/>
      <c r="B28" s="42">
        <v>581</v>
      </c>
      <c r="C28" s="19" t="s">
        <v>63</v>
      </c>
      <c r="D28" s="43">
        <v>378200</v>
      </c>
      <c r="E28" s="43">
        <v>0</v>
      </c>
      <c r="F28" s="43">
        <v>0</v>
      </c>
      <c r="G28" s="43">
        <v>0</v>
      </c>
      <c r="H28" s="43">
        <v>0</v>
      </c>
      <c r="I28" s="43">
        <v>1123134</v>
      </c>
      <c r="J28" s="43">
        <v>0</v>
      </c>
      <c r="K28" s="43">
        <v>0</v>
      </c>
      <c r="L28" s="43">
        <v>0</v>
      </c>
      <c r="M28" s="43">
        <v>11000</v>
      </c>
      <c r="N28" s="43">
        <f t="shared" si="1"/>
        <v>1512334</v>
      </c>
      <c r="O28" s="44">
        <f t="shared" si="2"/>
        <v>195.87281440227949</v>
      </c>
      <c r="P28" s="9"/>
    </row>
    <row r="29" spans="1:119" ht="16.5" thickBot="1">
      <c r="A29" s="13" t="s">
        <v>10</v>
      </c>
      <c r="B29" s="21"/>
      <c r="C29" s="20"/>
      <c r="D29" s="14">
        <f>SUM(D5,D12,D15,D20,D23,D25,D27)</f>
        <v>7333084</v>
      </c>
      <c r="E29" s="14">
        <f t="shared" ref="E29:M29" si="9">SUM(E5,E12,E15,E20,E23,E25,E27)</f>
        <v>0</v>
      </c>
      <c r="F29" s="14">
        <f t="shared" si="9"/>
        <v>313117</v>
      </c>
      <c r="G29" s="14">
        <f t="shared" si="9"/>
        <v>0</v>
      </c>
      <c r="H29" s="14">
        <f t="shared" si="9"/>
        <v>0</v>
      </c>
      <c r="I29" s="14">
        <f t="shared" si="9"/>
        <v>23317887</v>
      </c>
      <c r="J29" s="14">
        <f t="shared" si="9"/>
        <v>0</v>
      </c>
      <c r="K29" s="14">
        <f t="shared" si="9"/>
        <v>373129</v>
      </c>
      <c r="L29" s="14">
        <f t="shared" si="9"/>
        <v>0</v>
      </c>
      <c r="M29" s="14">
        <f t="shared" si="9"/>
        <v>65398</v>
      </c>
      <c r="N29" s="14">
        <f t="shared" si="1"/>
        <v>31402615</v>
      </c>
      <c r="O29" s="35">
        <f t="shared" si="2"/>
        <v>4067.169408107758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72</v>
      </c>
      <c r="M31" s="163"/>
      <c r="N31" s="163"/>
      <c r="O31" s="39">
        <v>7721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1876123</v>
      </c>
      <c r="E5" s="24">
        <f t="shared" si="0"/>
        <v>0</v>
      </c>
      <c r="F5" s="24">
        <f t="shared" si="0"/>
        <v>314985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331060</v>
      </c>
      <c r="L5" s="24">
        <f t="shared" si="0"/>
        <v>0</v>
      </c>
      <c r="M5" s="24">
        <f t="shared" si="0"/>
        <v>324443</v>
      </c>
      <c r="N5" s="25">
        <f t="shared" ref="N5:N29" si="1">SUM(D5:M5)</f>
        <v>2846611</v>
      </c>
      <c r="O5" s="30">
        <f t="shared" ref="O5:O29" si="2">(N5/O$31)</f>
        <v>368.92314670813892</v>
      </c>
      <c r="P5" s="6"/>
    </row>
    <row r="6" spans="1:133">
      <c r="A6" s="12"/>
      <c r="B6" s="42">
        <v>511</v>
      </c>
      <c r="C6" s="19" t="s">
        <v>19</v>
      </c>
      <c r="D6" s="43">
        <v>43700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43700</v>
      </c>
      <c r="O6" s="44">
        <f t="shared" si="2"/>
        <v>5.6635562467599794</v>
      </c>
      <c r="P6" s="9"/>
    </row>
    <row r="7" spans="1:133">
      <c r="A7" s="12"/>
      <c r="B7" s="42">
        <v>513</v>
      </c>
      <c r="C7" s="19" t="s">
        <v>20</v>
      </c>
      <c r="D7" s="43">
        <v>811122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811122</v>
      </c>
      <c r="O7" s="44">
        <f t="shared" si="2"/>
        <v>105.12208398133748</v>
      </c>
      <c r="P7" s="9"/>
    </row>
    <row r="8" spans="1:133">
      <c r="A8" s="12"/>
      <c r="B8" s="42">
        <v>515</v>
      </c>
      <c r="C8" s="19" t="s">
        <v>21</v>
      </c>
      <c r="D8" s="43">
        <v>213149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213149</v>
      </c>
      <c r="O8" s="44">
        <f t="shared" si="2"/>
        <v>27.62428719543805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314985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314985</v>
      </c>
      <c r="O9" s="44">
        <f t="shared" si="2"/>
        <v>40.822317262830481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331060</v>
      </c>
      <c r="L10" s="43">
        <v>0</v>
      </c>
      <c r="M10" s="43">
        <v>0</v>
      </c>
      <c r="N10" s="43">
        <f t="shared" si="1"/>
        <v>331060</v>
      </c>
      <c r="O10" s="44">
        <f t="shared" si="2"/>
        <v>42.905650596163817</v>
      </c>
      <c r="P10" s="9"/>
    </row>
    <row r="11" spans="1:133">
      <c r="A11" s="12"/>
      <c r="B11" s="42">
        <v>519</v>
      </c>
      <c r="C11" s="19" t="s">
        <v>57</v>
      </c>
      <c r="D11" s="43">
        <v>808152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324443</v>
      </c>
      <c r="N11" s="43">
        <f t="shared" si="1"/>
        <v>1132595</v>
      </c>
      <c r="O11" s="44">
        <f t="shared" si="2"/>
        <v>146.78525142560912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2251198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2251198</v>
      </c>
      <c r="O12" s="41">
        <f t="shared" si="2"/>
        <v>291.75712804561948</v>
      </c>
      <c r="P12" s="10"/>
    </row>
    <row r="13" spans="1:133">
      <c r="A13" s="12"/>
      <c r="B13" s="42">
        <v>521</v>
      </c>
      <c r="C13" s="19" t="s">
        <v>25</v>
      </c>
      <c r="D13" s="43">
        <v>1286274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1286274</v>
      </c>
      <c r="O13" s="44">
        <f t="shared" si="2"/>
        <v>166.70217729393468</v>
      </c>
      <c r="P13" s="9"/>
    </row>
    <row r="14" spans="1:133">
      <c r="A14" s="12"/>
      <c r="B14" s="42">
        <v>522</v>
      </c>
      <c r="C14" s="19" t="s">
        <v>26</v>
      </c>
      <c r="D14" s="43">
        <v>964924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964924</v>
      </c>
      <c r="O14" s="44">
        <f t="shared" si="2"/>
        <v>125.05495075168481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221975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6128270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6350245</v>
      </c>
      <c r="O15" s="41">
        <f t="shared" si="2"/>
        <v>822.99701918092273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1456155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1456155</v>
      </c>
      <c r="O16" s="44">
        <f t="shared" si="2"/>
        <v>188.71889580093313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1736843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1736843</v>
      </c>
      <c r="O17" s="44">
        <f t="shared" si="2"/>
        <v>225.09629341627786</v>
      </c>
      <c r="P17" s="9"/>
    </row>
    <row r="18" spans="1:119">
      <c r="A18" s="12"/>
      <c r="B18" s="42">
        <v>534</v>
      </c>
      <c r="C18" s="19" t="s">
        <v>58</v>
      </c>
      <c r="D18" s="43">
        <v>221975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221975</v>
      </c>
      <c r="O18" s="44">
        <f t="shared" si="2"/>
        <v>28.768144116122343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2935272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2935272</v>
      </c>
      <c r="O19" s="44">
        <f t="shared" si="2"/>
        <v>380.41368584758942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1309989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607310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1917299</v>
      </c>
      <c r="O20" s="41">
        <f t="shared" si="2"/>
        <v>248.48354069466043</v>
      </c>
      <c r="P20" s="10"/>
    </row>
    <row r="21" spans="1:119">
      <c r="A21" s="12"/>
      <c r="B21" s="42">
        <v>541</v>
      </c>
      <c r="C21" s="19" t="s">
        <v>59</v>
      </c>
      <c r="D21" s="43">
        <v>1309989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1309989</v>
      </c>
      <c r="O21" s="44">
        <f t="shared" si="2"/>
        <v>169.77566096423018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607310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607310</v>
      </c>
      <c r="O22" s="44">
        <f t="shared" si="2"/>
        <v>78.707879730430278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13942952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13942952</v>
      </c>
      <c r="O23" s="41">
        <f t="shared" si="2"/>
        <v>1807.0181441161224</v>
      </c>
      <c r="P23" s="10"/>
    </row>
    <row r="24" spans="1:119">
      <c r="A24" s="12"/>
      <c r="B24" s="42">
        <v>562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13942952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13942952</v>
      </c>
      <c r="O24" s="44">
        <f t="shared" si="2"/>
        <v>1807.0181441161224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985167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985167</v>
      </c>
      <c r="O25" s="41">
        <f t="shared" si="2"/>
        <v>127.6784603421462</v>
      </c>
      <c r="P25" s="9"/>
    </row>
    <row r="26" spans="1:119">
      <c r="A26" s="12"/>
      <c r="B26" s="42">
        <v>572</v>
      </c>
      <c r="C26" s="19" t="s">
        <v>61</v>
      </c>
      <c r="D26" s="43">
        <v>985167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985167</v>
      </c>
      <c r="O26" s="44">
        <f t="shared" si="2"/>
        <v>127.6784603421462</v>
      </c>
      <c r="P26" s="9"/>
    </row>
    <row r="27" spans="1:119" ht="15.75">
      <c r="A27" s="26" t="s">
        <v>62</v>
      </c>
      <c r="B27" s="27"/>
      <c r="C27" s="28"/>
      <c r="D27" s="29">
        <f t="shared" ref="D27:M27" si="8">SUM(D28:D28)</f>
        <v>377054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1086350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11000</v>
      </c>
      <c r="N27" s="29">
        <f t="shared" si="1"/>
        <v>1474404</v>
      </c>
      <c r="O27" s="41">
        <f t="shared" si="2"/>
        <v>191.08398133748057</v>
      </c>
      <c r="P27" s="9"/>
    </row>
    <row r="28" spans="1:119" ht="15.75" thickBot="1">
      <c r="A28" s="12"/>
      <c r="B28" s="42">
        <v>581</v>
      </c>
      <c r="C28" s="19" t="s">
        <v>63</v>
      </c>
      <c r="D28" s="43">
        <v>377054</v>
      </c>
      <c r="E28" s="43">
        <v>0</v>
      </c>
      <c r="F28" s="43">
        <v>0</v>
      </c>
      <c r="G28" s="43">
        <v>0</v>
      </c>
      <c r="H28" s="43">
        <v>0</v>
      </c>
      <c r="I28" s="43">
        <v>1086350</v>
      </c>
      <c r="J28" s="43">
        <v>0</v>
      </c>
      <c r="K28" s="43">
        <v>0</v>
      </c>
      <c r="L28" s="43">
        <v>0</v>
      </c>
      <c r="M28" s="43">
        <v>11000</v>
      </c>
      <c r="N28" s="43">
        <f t="shared" si="1"/>
        <v>1474404</v>
      </c>
      <c r="O28" s="44">
        <f t="shared" si="2"/>
        <v>191.08398133748057</v>
      </c>
      <c r="P28" s="9"/>
    </row>
    <row r="29" spans="1:119" ht="16.5" thickBot="1">
      <c r="A29" s="13" t="s">
        <v>10</v>
      </c>
      <c r="B29" s="21"/>
      <c r="C29" s="20"/>
      <c r="D29" s="14">
        <f>SUM(D5,D12,D15,D20,D23,D25,D27)</f>
        <v>7021506</v>
      </c>
      <c r="E29" s="14">
        <f t="shared" ref="E29:M29" si="9">SUM(E5,E12,E15,E20,E23,E25,E27)</f>
        <v>0</v>
      </c>
      <c r="F29" s="14">
        <f t="shared" si="9"/>
        <v>314985</v>
      </c>
      <c r="G29" s="14">
        <f t="shared" si="9"/>
        <v>0</v>
      </c>
      <c r="H29" s="14">
        <f t="shared" si="9"/>
        <v>0</v>
      </c>
      <c r="I29" s="14">
        <f t="shared" si="9"/>
        <v>21764882</v>
      </c>
      <c r="J29" s="14">
        <f t="shared" si="9"/>
        <v>0</v>
      </c>
      <c r="K29" s="14">
        <f t="shared" si="9"/>
        <v>331060</v>
      </c>
      <c r="L29" s="14">
        <f t="shared" si="9"/>
        <v>0</v>
      </c>
      <c r="M29" s="14">
        <f t="shared" si="9"/>
        <v>335443</v>
      </c>
      <c r="N29" s="14">
        <f t="shared" si="1"/>
        <v>29767876</v>
      </c>
      <c r="O29" s="35">
        <f t="shared" si="2"/>
        <v>3857.9414204250907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70</v>
      </c>
      <c r="M31" s="163"/>
      <c r="N31" s="163"/>
      <c r="O31" s="39">
        <v>7716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1919419</v>
      </c>
      <c r="E5" s="24">
        <f t="shared" si="0"/>
        <v>0</v>
      </c>
      <c r="F5" s="24">
        <f t="shared" si="0"/>
        <v>316165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292477</v>
      </c>
      <c r="L5" s="24">
        <f t="shared" si="0"/>
        <v>0</v>
      </c>
      <c r="M5" s="24">
        <f t="shared" si="0"/>
        <v>51811</v>
      </c>
      <c r="N5" s="25">
        <f t="shared" ref="N5:N29" si="1">SUM(D5:M5)</f>
        <v>2579872</v>
      </c>
      <c r="O5" s="30">
        <f t="shared" ref="O5:O29" si="2">(N5/O$31)</f>
        <v>333.87757214960527</v>
      </c>
      <c r="P5" s="6"/>
    </row>
    <row r="6" spans="1:133">
      <c r="A6" s="12"/>
      <c r="B6" s="42">
        <v>511</v>
      </c>
      <c r="C6" s="19" t="s">
        <v>19</v>
      </c>
      <c r="D6" s="43">
        <v>29142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29142</v>
      </c>
      <c r="O6" s="44">
        <f t="shared" si="2"/>
        <v>3.7714507570855442</v>
      </c>
      <c r="P6" s="9"/>
    </row>
    <row r="7" spans="1:133">
      <c r="A7" s="12"/>
      <c r="B7" s="42">
        <v>513</v>
      </c>
      <c r="C7" s="19" t="s">
        <v>20</v>
      </c>
      <c r="D7" s="43">
        <v>829084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829084</v>
      </c>
      <c r="O7" s="44">
        <f t="shared" si="2"/>
        <v>107.29701048272292</v>
      </c>
      <c r="P7" s="9"/>
    </row>
    <row r="8" spans="1:133">
      <c r="A8" s="12"/>
      <c r="B8" s="42">
        <v>515</v>
      </c>
      <c r="C8" s="19" t="s">
        <v>21</v>
      </c>
      <c r="D8" s="43">
        <v>229805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229805</v>
      </c>
      <c r="O8" s="44">
        <f t="shared" si="2"/>
        <v>29.740520253656012</v>
      </c>
      <c r="P8" s="9"/>
    </row>
    <row r="9" spans="1:133">
      <c r="A9" s="12"/>
      <c r="B9" s="42">
        <v>517</v>
      </c>
      <c r="C9" s="19" t="s">
        <v>44</v>
      </c>
      <c r="D9" s="43">
        <v>0</v>
      </c>
      <c r="E9" s="43">
        <v>0</v>
      </c>
      <c r="F9" s="43">
        <v>316165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316165</v>
      </c>
      <c r="O9" s="44">
        <f t="shared" si="2"/>
        <v>40.916914714636988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292477</v>
      </c>
      <c r="L10" s="43">
        <v>0</v>
      </c>
      <c r="M10" s="43">
        <v>0</v>
      </c>
      <c r="N10" s="43">
        <f t="shared" si="1"/>
        <v>292477</v>
      </c>
      <c r="O10" s="44">
        <f t="shared" si="2"/>
        <v>37.851300634140031</v>
      </c>
      <c r="P10" s="9"/>
    </row>
    <row r="11" spans="1:133">
      <c r="A11" s="12"/>
      <c r="B11" s="42">
        <v>519</v>
      </c>
      <c r="C11" s="19" t="s">
        <v>57</v>
      </c>
      <c r="D11" s="43">
        <v>831388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51811</v>
      </c>
      <c r="N11" s="43">
        <f t="shared" si="1"/>
        <v>883199</v>
      </c>
      <c r="O11" s="44">
        <f t="shared" si="2"/>
        <v>114.30037530736379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2411372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2411372</v>
      </c>
      <c r="O12" s="41">
        <f t="shared" si="2"/>
        <v>312.07092015012296</v>
      </c>
      <c r="P12" s="10"/>
    </row>
    <row r="13" spans="1:133">
      <c r="A13" s="12"/>
      <c r="B13" s="42">
        <v>521</v>
      </c>
      <c r="C13" s="19" t="s">
        <v>25</v>
      </c>
      <c r="D13" s="43">
        <v>1309865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1309865</v>
      </c>
      <c r="O13" s="44">
        <f t="shared" si="2"/>
        <v>169.51792416202926</v>
      </c>
      <c r="P13" s="9"/>
    </row>
    <row r="14" spans="1:133">
      <c r="A14" s="12"/>
      <c r="B14" s="42">
        <v>522</v>
      </c>
      <c r="C14" s="19" t="s">
        <v>26</v>
      </c>
      <c r="D14" s="43">
        <v>1101507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1101507</v>
      </c>
      <c r="O14" s="44">
        <f t="shared" si="2"/>
        <v>142.5529959880937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221527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6034672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6256199</v>
      </c>
      <c r="O15" s="41">
        <f t="shared" si="2"/>
        <v>809.65432897631683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1788826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1788826</v>
      </c>
      <c r="O16" s="44">
        <f t="shared" si="2"/>
        <v>231.50330011647469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1525806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1525806</v>
      </c>
      <c r="O17" s="44">
        <f t="shared" si="2"/>
        <v>197.46421638410769</v>
      </c>
      <c r="P17" s="9"/>
    </row>
    <row r="18" spans="1:119">
      <c r="A18" s="12"/>
      <c r="B18" s="42">
        <v>534</v>
      </c>
      <c r="C18" s="19" t="s">
        <v>58</v>
      </c>
      <c r="D18" s="43">
        <v>221527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221527</v>
      </c>
      <c r="O18" s="44">
        <f t="shared" si="2"/>
        <v>28.669211854536041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2720040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2720040</v>
      </c>
      <c r="O19" s="44">
        <f t="shared" si="2"/>
        <v>352.01760062119837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2414829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531590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2946419</v>
      </c>
      <c r="O20" s="41">
        <f t="shared" si="2"/>
        <v>381.31474052025368</v>
      </c>
      <c r="P20" s="10"/>
    </row>
    <row r="21" spans="1:119">
      <c r="A21" s="12"/>
      <c r="B21" s="42">
        <v>541</v>
      </c>
      <c r="C21" s="19" t="s">
        <v>59</v>
      </c>
      <c r="D21" s="43">
        <v>2414829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2414829</v>
      </c>
      <c r="O21" s="44">
        <f t="shared" si="2"/>
        <v>312.51831241102627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531590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531590</v>
      </c>
      <c r="O22" s="44">
        <f t="shared" si="2"/>
        <v>68.796428109227378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13700598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13700598</v>
      </c>
      <c r="O23" s="41">
        <f t="shared" si="2"/>
        <v>1773.0811440403779</v>
      </c>
      <c r="P23" s="10"/>
    </row>
    <row r="24" spans="1:119">
      <c r="A24" s="12"/>
      <c r="B24" s="42">
        <v>562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13700598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13700598</v>
      </c>
      <c r="O24" s="44">
        <f t="shared" si="2"/>
        <v>1773.0811440403779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458125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458125</v>
      </c>
      <c r="O25" s="41">
        <f t="shared" si="2"/>
        <v>59.28885725378543</v>
      </c>
      <c r="P25" s="9"/>
    </row>
    <row r="26" spans="1:119">
      <c r="A26" s="12"/>
      <c r="B26" s="42">
        <v>572</v>
      </c>
      <c r="C26" s="19" t="s">
        <v>61</v>
      </c>
      <c r="D26" s="43">
        <v>458125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458125</v>
      </c>
      <c r="O26" s="44">
        <f t="shared" si="2"/>
        <v>59.28885725378543</v>
      </c>
      <c r="P26" s="9"/>
    </row>
    <row r="27" spans="1:119" ht="15.75">
      <c r="A27" s="26" t="s">
        <v>62</v>
      </c>
      <c r="B27" s="27"/>
      <c r="C27" s="28"/>
      <c r="D27" s="29">
        <f t="shared" ref="D27:M27" si="8">SUM(D28:D28)</f>
        <v>374463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1186368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11000</v>
      </c>
      <c r="N27" s="29">
        <f t="shared" si="1"/>
        <v>1571831</v>
      </c>
      <c r="O27" s="41">
        <f t="shared" si="2"/>
        <v>203.42060308010872</v>
      </c>
      <c r="P27" s="9"/>
    </row>
    <row r="28" spans="1:119" ht="15.75" thickBot="1">
      <c r="A28" s="12"/>
      <c r="B28" s="42">
        <v>581</v>
      </c>
      <c r="C28" s="19" t="s">
        <v>63</v>
      </c>
      <c r="D28" s="43">
        <v>374463</v>
      </c>
      <c r="E28" s="43">
        <v>0</v>
      </c>
      <c r="F28" s="43">
        <v>0</v>
      </c>
      <c r="G28" s="43">
        <v>0</v>
      </c>
      <c r="H28" s="43">
        <v>0</v>
      </c>
      <c r="I28" s="43">
        <v>1186368</v>
      </c>
      <c r="J28" s="43">
        <v>0</v>
      </c>
      <c r="K28" s="43">
        <v>0</v>
      </c>
      <c r="L28" s="43">
        <v>0</v>
      </c>
      <c r="M28" s="43">
        <v>11000</v>
      </c>
      <c r="N28" s="43">
        <f t="shared" si="1"/>
        <v>1571831</v>
      </c>
      <c r="O28" s="44">
        <f t="shared" si="2"/>
        <v>203.42060308010872</v>
      </c>
      <c r="P28" s="9"/>
    </row>
    <row r="29" spans="1:119" ht="16.5" thickBot="1">
      <c r="A29" s="13" t="s">
        <v>10</v>
      </c>
      <c r="B29" s="21"/>
      <c r="C29" s="20"/>
      <c r="D29" s="14">
        <f>SUM(D5,D12,D15,D20,D23,D25,D27)</f>
        <v>7799735</v>
      </c>
      <c r="E29" s="14">
        <f t="shared" ref="E29:M29" si="9">SUM(E5,E12,E15,E20,E23,E25,E27)</f>
        <v>0</v>
      </c>
      <c r="F29" s="14">
        <f t="shared" si="9"/>
        <v>316165</v>
      </c>
      <c r="G29" s="14">
        <f t="shared" si="9"/>
        <v>0</v>
      </c>
      <c r="H29" s="14">
        <f t="shared" si="9"/>
        <v>0</v>
      </c>
      <c r="I29" s="14">
        <f t="shared" si="9"/>
        <v>21453228</v>
      </c>
      <c r="J29" s="14">
        <f t="shared" si="9"/>
        <v>0</v>
      </c>
      <c r="K29" s="14">
        <f t="shared" si="9"/>
        <v>292477</v>
      </c>
      <c r="L29" s="14">
        <f t="shared" si="9"/>
        <v>0</v>
      </c>
      <c r="M29" s="14">
        <f t="shared" si="9"/>
        <v>62811</v>
      </c>
      <c r="N29" s="14">
        <f t="shared" si="1"/>
        <v>29924416</v>
      </c>
      <c r="O29" s="35">
        <f t="shared" si="2"/>
        <v>3872.7081661705706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66</v>
      </c>
      <c r="M31" s="163"/>
      <c r="N31" s="163"/>
      <c r="O31" s="39">
        <v>7727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2024-10-30T20:38:06Z</cp:lastPrinted>
  <dcterms:created xsi:type="dcterms:W3CDTF">2000-08-31T21:26:31Z</dcterms:created>
  <dcterms:modified xsi:type="dcterms:W3CDTF">2024-10-30T20:38:11Z</dcterms:modified>
</cp:coreProperties>
</file>