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55" documentId="11_72F83A67B5D98D4702041661D1538701C30925C7" xr6:coauthVersionLast="47" xr6:coauthVersionMax="47" xr10:uidLastSave="{FF83B68A-0B8C-4BF4-BC44-6F0ED3A793A3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'2008'!$A$1:$O$59</definedName>
    <definedName name="_xlnm.Print_Area" localSheetId="14">'2009'!$A$1:$O$59</definedName>
    <definedName name="_xlnm.Print_Area" localSheetId="13">'2010'!$A$1:$O$59</definedName>
    <definedName name="_xlnm.Print_Area" localSheetId="12">'2011'!$A$1:$O$63</definedName>
    <definedName name="_xlnm.Print_Area" localSheetId="11">'2012'!$A$1:$O$63</definedName>
    <definedName name="_xlnm.Print_Area" localSheetId="10">'2013'!$A$1:$O$69</definedName>
    <definedName name="_xlnm.Print_Area" localSheetId="9">'2014'!$A$1:$O$67</definedName>
    <definedName name="_xlnm.Print_Area" localSheetId="8">'2015'!$A$1:$O$74</definedName>
    <definedName name="_xlnm.Print_Area" localSheetId="7">'2016'!$A$1:$O$77</definedName>
    <definedName name="_xlnm.Print_Area" localSheetId="6">'2017'!$A$1:$O$75</definedName>
    <definedName name="_xlnm.Print_Area" localSheetId="5">'2018'!$A$1:$O$73</definedName>
    <definedName name="_xlnm.Print_Area" localSheetId="4">'2019'!$A$1:$O$75</definedName>
    <definedName name="_xlnm.Print_Area" localSheetId="3">'2020'!$A$1:$O$80</definedName>
    <definedName name="_xlnm.Print_Area" localSheetId="2">'2021'!$A$1:$P$79</definedName>
    <definedName name="_xlnm.Print_Area" localSheetId="1">'2022'!$A$1:$P$82</definedName>
    <definedName name="_xlnm.Print_Area" localSheetId="0">'2023'!$A$1:$P$81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6" i="48" l="1"/>
  <c r="P76" i="48" s="1"/>
  <c r="O75" i="48"/>
  <c r="P75" i="48" s="1"/>
  <c r="O74" i="48"/>
  <c r="P74" i="48" s="1"/>
  <c r="N73" i="48"/>
  <c r="M73" i="48"/>
  <c r="L73" i="48"/>
  <c r="K73" i="48"/>
  <c r="J73" i="48"/>
  <c r="I73" i="48"/>
  <c r="H73" i="48"/>
  <c r="G73" i="48"/>
  <c r="F73" i="48"/>
  <c r="E73" i="48"/>
  <c r="D73" i="48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N66" i="48"/>
  <c r="M66" i="48"/>
  <c r="L66" i="48"/>
  <c r="K66" i="48"/>
  <c r="J66" i="48"/>
  <c r="I66" i="48"/>
  <c r="H66" i="48"/>
  <c r="G66" i="48"/>
  <c r="F66" i="48"/>
  <c r="E66" i="48"/>
  <c r="D66" i="48"/>
  <c r="O65" i="48"/>
  <c r="P65" i="48" s="1"/>
  <c r="O64" i="48"/>
  <c r="P64" i="48" s="1"/>
  <c r="O63" i="48"/>
  <c r="P63" i="48" s="1"/>
  <c r="O62" i="48"/>
  <c r="P62" i="48" s="1"/>
  <c r="O61" i="48"/>
  <c r="P61" i="48" s="1"/>
  <c r="N60" i="48"/>
  <c r="M60" i="48"/>
  <c r="L60" i="48"/>
  <c r="K60" i="48"/>
  <c r="J60" i="48"/>
  <c r="I60" i="48"/>
  <c r="H60" i="48"/>
  <c r="G60" i="48"/>
  <c r="F60" i="48"/>
  <c r="E60" i="48"/>
  <c r="D60" i="48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7" i="47"/>
  <c r="P77" i="47" s="1"/>
  <c r="O76" i="47"/>
  <c r="P76" i="47" s="1"/>
  <c r="N75" i="47"/>
  <c r="M75" i="47"/>
  <c r="L75" i="47"/>
  <c r="K75" i="47"/>
  <c r="J75" i="47"/>
  <c r="I75" i="47"/>
  <c r="H75" i="47"/>
  <c r="G75" i="47"/>
  <c r="F75" i="47"/>
  <c r="E75" i="47"/>
  <c r="D75" i="47"/>
  <c r="O74" i="47"/>
  <c r="P74" i="47" s="1"/>
  <c r="O73" i="47"/>
  <c r="P73" i="47" s="1"/>
  <c r="O72" i="47"/>
  <c r="P72" i="47" s="1"/>
  <c r="O71" i="47"/>
  <c r="P71" i="47" s="1"/>
  <c r="O70" i="47"/>
  <c r="P70" i="47" s="1"/>
  <c r="O69" i="47"/>
  <c r="P69" i="47" s="1"/>
  <c r="N68" i="47"/>
  <c r="M68" i="47"/>
  <c r="L68" i="47"/>
  <c r="K68" i="47"/>
  <c r="J68" i="47"/>
  <c r="I68" i="47"/>
  <c r="H68" i="47"/>
  <c r="G68" i="47"/>
  <c r="F68" i="47"/>
  <c r="E68" i="47"/>
  <c r="D68" i="47"/>
  <c r="O67" i="47"/>
  <c r="P67" i="47" s="1"/>
  <c r="O66" i="47"/>
  <c r="P66" i="47" s="1"/>
  <c r="O65" i="47"/>
  <c r="P65" i="47" s="1"/>
  <c r="O64" i="47"/>
  <c r="P64" i="47" s="1"/>
  <c r="O63" i="47"/>
  <c r="P63" i="47" s="1"/>
  <c r="N62" i="47"/>
  <c r="M62" i="47"/>
  <c r="L62" i="47"/>
  <c r="K62" i="47"/>
  <c r="J62" i="47"/>
  <c r="I62" i="47"/>
  <c r="H62" i="47"/>
  <c r="G62" i="47"/>
  <c r="F62" i="47"/>
  <c r="E62" i="47"/>
  <c r="D62" i="47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3" i="48" l="1"/>
  <c r="P73" i="48" s="1"/>
  <c r="J77" i="48"/>
  <c r="M77" i="48"/>
  <c r="N77" i="48"/>
  <c r="F77" i="48"/>
  <c r="O66" i="48"/>
  <c r="P66" i="48" s="1"/>
  <c r="G77" i="48"/>
  <c r="O28" i="48"/>
  <c r="P28" i="48" s="1"/>
  <c r="O14" i="48"/>
  <c r="P14" i="48" s="1"/>
  <c r="E77" i="48"/>
  <c r="O45" i="48"/>
  <c r="P45" i="48" s="1"/>
  <c r="O5" i="48"/>
  <c r="P5" i="48" s="1"/>
  <c r="D77" i="48"/>
  <c r="H77" i="48"/>
  <c r="I77" i="48"/>
  <c r="K77" i="48"/>
  <c r="O60" i="48"/>
  <c r="P60" i="48" s="1"/>
  <c r="L77" i="48"/>
  <c r="O75" i="47"/>
  <c r="P75" i="47" s="1"/>
  <c r="O68" i="47"/>
  <c r="P68" i="47" s="1"/>
  <c r="O62" i="47"/>
  <c r="P62" i="47" s="1"/>
  <c r="O47" i="47"/>
  <c r="P47" i="47" s="1"/>
  <c r="O29" i="47"/>
  <c r="P29" i="47" s="1"/>
  <c r="M78" i="47"/>
  <c r="K78" i="47"/>
  <c r="L78" i="47"/>
  <c r="J78" i="47"/>
  <c r="D78" i="47"/>
  <c r="E78" i="47"/>
  <c r="H78" i="47"/>
  <c r="G78" i="47"/>
  <c r="I78" i="47"/>
  <c r="N78" i="47"/>
  <c r="F78" i="47"/>
  <c r="O14" i="47"/>
  <c r="P14" i="47" s="1"/>
  <c r="O5" i="47"/>
  <c r="P5" i="47" s="1"/>
  <c r="O74" i="46"/>
  <c r="P74" i="46"/>
  <c r="O73" i="46"/>
  <c r="P73" i="46" s="1"/>
  <c r="O72" i="46"/>
  <c r="P72" i="46" s="1"/>
  <c r="N71" i="46"/>
  <c r="M71" i="46"/>
  <c r="L71" i="46"/>
  <c r="K71" i="46"/>
  <c r="J71" i="46"/>
  <c r="I71" i="46"/>
  <c r="H71" i="46"/>
  <c r="G71" i="46"/>
  <c r="F71" i="46"/>
  <c r="E71" i="46"/>
  <c r="D71" i="46"/>
  <c r="O70" i="46"/>
  <c r="P70" i="46" s="1"/>
  <c r="O69" i="46"/>
  <c r="P69" i="46"/>
  <c r="O68" i="46"/>
  <c r="P68" i="46" s="1"/>
  <c r="O67" i="46"/>
  <c r="P67" i="46" s="1"/>
  <c r="O66" i="46"/>
  <c r="P66" i="46" s="1"/>
  <c r="O65" i="46"/>
  <c r="P65" i="46"/>
  <c r="N64" i="46"/>
  <c r="M64" i="46"/>
  <c r="L64" i="46"/>
  <c r="K64" i="46"/>
  <c r="J64" i="46"/>
  <c r="I64" i="46"/>
  <c r="H64" i="46"/>
  <c r="G64" i="46"/>
  <c r="F64" i="46"/>
  <c r="E64" i="46"/>
  <c r="D64" i="46"/>
  <c r="O63" i="46"/>
  <c r="P63" i="46" s="1"/>
  <c r="O62" i="46"/>
  <c r="P62" i="46"/>
  <c r="O61" i="46"/>
  <c r="P61" i="46" s="1"/>
  <c r="O60" i="46"/>
  <c r="P60" i="46" s="1"/>
  <c r="O59" i="46"/>
  <c r="P59" i="46"/>
  <c r="N58" i="46"/>
  <c r="M58" i="46"/>
  <c r="L58" i="46"/>
  <c r="K58" i="46"/>
  <c r="J58" i="46"/>
  <c r="I58" i="46"/>
  <c r="H58" i="46"/>
  <c r="G58" i="46"/>
  <c r="F58" i="46"/>
  <c r="E58" i="46"/>
  <c r="D58" i="46"/>
  <c r="O57" i="46"/>
  <c r="P57" i="46" s="1"/>
  <c r="O56" i="46"/>
  <c r="P56" i="46"/>
  <c r="O55" i="46"/>
  <c r="P55" i="46" s="1"/>
  <c r="O54" i="46"/>
  <c r="P54" i="46"/>
  <c r="O53" i="46"/>
  <c r="P53" i="46" s="1"/>
  <c r="O52" i="46"/>
  <c r="P52" i="46" s="1"/>
  <c r="O51" i="46"/>
  <c r="P51" i="46" s="1"/>
  <c r="O50" i="46"/>
  <c r="P50" i="46"/>
  <c r="O49" i="46"/>
  <c r="P49" i="46" s="1"/>
  <c r="O48" i="46"/>
  <c r="P48" i="46"/>
  <c r="O47" i="46"/>
  <c r="P47" i="46"/>
  <c r="O46" i="46"/>
  <c r="P46" i="46" s="1"/>
  <c r="O45" i="46"/>
  <c r="P45" i="46" s="1"/>
  <c r="O44" i="46"/>
  <c r="P44" i="46" s="1"/>
  <c r="N43" i="46"/>
  <c r="M43" i="46"/>
  <c r="L43" i="46"/>
  <c r="K43" i="46"/>
  <c r="J43" i="46"/>
  <c r="I43" i="46"/>
  <c r="H43" i="46"/>
  <c r="G43" i="46"/>
  <c r="F43" i="46"/>
  <c r="E43" i="46"/>
  <c r="D43" i="46"/>
  <c r="O42" i="46"/>
  <c r="P42" i="46"/>
  <c r="O41" i="46"/>
  <c r="P41" i="46"/>
  <c r="O40" i="46"/>
  <c r="P40" i="46" s="1"/>
  <c r="O39" i="46"/>
  <c r="P39" i="46"/>
  <c r="O38" i="46"/>
  <c r="P38" i="46" s="1"/>
  <c r="O37" i="46"/>
  <c r="P37" i="46" s="1"/>
  <c r="O36" i="46"/>
  <c r="P36" i="46"/>
  <c r="O35" i="46"/>
  <c r="P35" i="46" s="1"/>
  <c r="O34" i="46"/>
  <c r="P34" i="46" s="1"/>
  <c r="O33" i="46"/>
  <c r="P33" i="46" s="1"/>
  <c r="O32" i="46"/>
  <c r="P32" i="46" s="1"/>
  <c r="O31" i="46"/>
  <c r="P31" i="46" s="1"/>
  <c r="O30" i="46"/>
  <c r="P30" i="46"/>
  <c r="O29" i="46"/>
  <c r="P29" i="46"/>
  <c r="O28" i="46"/>
  <c r="P28" i="46" s="1"/>
  <c r="O27" i="46"/>
  <c r="P27" i="46" s="1"/>
  <c r="N26" i="46"/>
  <c r="M26" i="46"/>
  <c r="L26" i="46"/>
  <c r="K26" i="46"/>
  <c r="J26" i="46"/>
  <c r="I26" i="46"/>
  <c r="H26" i="46"/>
  <c r="G26" i="46"/>
  <c r="F26" i="46"/>
  <c r="E26" i="46"/>
  <c r="D26" i="46"/>
  <c r="O25" i="46"/>
  <c r="P25" i="46" s="1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 s="1"/>
  <c r="O18" i="46"/>
  <c r="P18" i="46" s="1"/>
  <c r="O17" i="46"/>
  <c r="P17" i="46" s="1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O11" i="46"/>
  <c r="P11" i="46"/>
  <c r="O10" i="46"/>
  <c r="P10" i="46" s="1"/>
  <c r="O9" i="46"/>
  <c r="P9" i="46"/>
  <c r="O8" i="46"/>
  <c r="P8" i="46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75" i="45"/>
  <c r="O75" i="45" s="1"/>
  <c r="N74" i="45"/>
  <c r="O74" i="45" s="1"/>
  <c r="N73" i="45"/>
  <c r="O73" i="45" s="1"/>
  <c r="M72" i="45"/>
  <c r="L72" i="45"/>
  <c r="K72" i="45"/>
  <c r="J72" i="45"/>
  <c r="I72" i="45"/>
  <c r="H72" i="45"/>
  <c r="G72" i="45"/>
  <c r="F72" i="45"/>
  <c r="E72" i="45"/>
  <c r="D72" i="45"/>
  <c r="N71" i="45"/>
  <c r="O71" i="45" s="1"/>
  <c r="N70" i="45"/>
  <c r="O70" i="45" s="1"/>
  <c r="N69" i="45"/>
  <c r="O69" i="45" s="1"/>
  <c r="N68" i="45"/>
  <c r="O68" i="45"/>
  <c r="N67" i="45"/>
  <c r="O67" i="45" s="1"/>
  <c r="N66" i="45"/>
  <c r="O66" i="45" s="1"/>
  <c r="M65" i="45"/>
  <c r="L65" i="45"/>
  <c r="K65" i="45"/>
  <c r="J65" i="45"/>
  <c r="I65" i="45"/>
  <c r="H65" i="45"/>
  <c r="G65" i="45"/>
  <c r="F65" i="45"/>
  <c r="E65" i="45"/>
  <c r="D65" i="45"/>
  <c r="N64" i="45"/>
  <c r="O64" i="45" s="1"/>
  <c r="N63" i="45"/>
  <c r="O63" i="45" s="1"/>
  <c r="N62" i="45"/>
  <c r="O62" i="45" s="1"/>
  <c r="N61" i="45"/>
  <c r="O61" i="45"/>
  <c r="N60" i="45"/>
  <c r="O60" i="45" s="1"/>
  <c r="M59" i="45"/>
  <c r="L59" i="45"/>
  <c r="K59" i="45"/>
  <c r="J59" i="45"/>
  <c r="I59" i="45"/>
  <c r="H59" i="45"/>
  <c r="G59" i="45"/>
  <c r="F59" i="45"/>
  <c r="E59" i="45"/>
  <c r="D59" i="45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/>
  <c r="N31" i="45"/>
  <c r="O31" i="45" s="1"/>
  <c r="N30" i="45"/>
  <c r="O30" i="45" s="1"/>
  <c r="N29" i="45"/>
  <c r="O29" i="45" s="1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70" i="44"/>
  <c r="O70" i="44" s="1"/>
  <c r="N69" i="44"/>
  <c r="O69" i="44" s="1"/>
  <c r="N68" i="44"/>
  <c r="O68" i="44" s="1"/>
  <c r="M67" i="44"/>
  <c r="L67" i="44"/>
  <c r="K67" i="44"/>
  <c r="J67" i="44"/>
  <c r="I67" i="44"/>
  <c r="H67" i="44"/>
  <c r="G67" i="44"/>
  <c r="F67" i="44"/>
  <c r="E67" i="44"/>
  <c r="D67" i="44"/>
  <c r="N66" i="44"/>
  <c r="O66" i="44"/>
  <c r="N65" i="44"/>
  <c r="O65" i="44" s="1"/>
  <c r="N64" i="44"/>
  <c r="O64" i="44" s="1"/>
  <c r="N63" i="44"/>
  <c r="O63" i="44" s="1"/>
  <c r="N62" i="44"/>
  <c r="O62" i="44" s="1"/>
  <c r="N61" i="44"/>
  <c r="O61" i="44" s="1"/>
  <c r="M60" i="44"/>
  <c r="L60" i="44"/>
  <c r="K60" i="44"/>
  <c r="J60" i="44"/>
  <c r="I60" i="44"/>
  <c r="H60" i="44"/>
  <c r="G60" i="44"/>
  <c r="F60" i="44"/>
  <c r="E60" i="44"/>
  <c r="D60" i="44"/>
  <c r="N59" i="44"/>
  <c r="O59" i="44" s="1"/>
  <c r="N58" i="44"/>
  <c r="O58" i="44" s="1"/>
  <c r="N57" i="44"/>
  <c r="O57" i="44" s="1"/>
  <c r="N56" i="44"/>
  <c r="O56" i="44" s="1"/>
  <c r="M55" i="44"/>
  <c r="L55" i="44"/>
  <c r="K55" i="44"/>
  <c r="J55" i="44"/>
  <c r="I55" i="44"/>
  <c r="H55" i="44"/>
  <c r="G55" i="44"/>
  <c r="F55" i="44"/>
  <c r="E55" i="44"/>
  <c r="D55" i="44"/>
  <c r="N54" i="44"/>
  <c r="O54" i="44" s="1"/>
  <c r="N53" i="44"/>
  <c r="O53" i="44" s="1"/>
  <c r="N52" i="44"/>
  <c r="O52" i="44" s="1"/>
  <c r="N51" i="44"/>
  <c r="O51" i="44" s="1"/>
  <c r="N50" i="44"/>
  <c r="O50" i="44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/>
  <c r="N43" i="44"/>
  <c r="O43" i="44" s="1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8" i="43"/>
  <c r="O68" i="43" s="1"/>
  <c r="N67" i="43"/>
  <c r="O67" i="43" s="1"/>
  <c r="M66" i="43"/>
  <c r="L66" i="43"/>
  <c r="K66" i="43"/>
  <c r="J66" i="43"/>
  <c r="I66" i="43"/>
  <c r="H66" i="43"/>
  <c r="G66" i="43"/>
  <c r="F66" i="43"/>
  <c r="E66" i="43"/>
  <c r="D66" i="43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M59" i="43"/>
  <c r="L59" i="43"/>
  <c r="K59" i="43"/>
  <c r="J59" i="43"/>
  <c r="I59" i="43"/>
  <c r="H59" i="43"/>
  <c r="G59" i="43"/>
  <c r="F59" i="43"/>
  <c r="E59" i="43"/>
  <c r="D59" i="43"/>
  <c r="N58" i="43"/>
  <c r="O58" i="43" s="1"/>
  <c r="N57" i="43"/>
  <c r="O57" i="43" s="1"/>
  <c r="N56" i="43"/>
  <c r="O56" i="43" s="1"/>
  <c r="N55" i="43"/>
  <c r="O55" i="43" s="1"/>
  <c r="M54" i="43"/>
  <c r="L54" i="43"/>
  <c r="K54" i="43"/>
  <c r="J54" i="43"/>
  <c r="I54" i="43"/>
  <c r="H54" i="43"/>
  <c r="G54" i="43"/>
  <c r="F54" i="43"/>
  <c r="E54" i="43"/>
  <c r="D54" i="43"/>
  <c r="N53" i="43"/>
  <c r="O53" i="43" s="1"/>
  <c r="N52" i="43"/>
  <c r="O52" i="43" s="1"/>
  <c r="N51" i="43"/>
  <c r="O51" i="43" s="1"/>
  <c r="N50" i="43"/>
  <c r="O50" i="43" s="1"/>
  <c r="N49" i="43"/>
  <c r="O49" i="43"/>
  <c r="N48" i="43"/>
  <c r="O48" i="43" s="1"/>
  <c r="N47" i="43"/>
  <c r="O47" i="43" s="1"/>
  <c r="N46" i="43"/>
  <c r="O46" i="43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/>
  <c r="M39" i="43"/>
  <c r="L39" i="43"/>
  <c r="K39" i="43"/>
  <c r="J39" i="43"/>
  <c r="I39" i="43"/>
  <c r="H39" i="43"/>
  <c r="G39" i="43"/>
  <c r="F39" i="43"/>
  <c r="E39" i="43"/>
  <c r="D39" i="43"/>
  <c r="N38" i="43"/>
  <c r="O38" i="43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70" i="42"/>
  <c r="O70" i="42" s="1"/>
  <c r="N69" i="42"/>
  <c r="O69" i="42" s="1"/>
  <c r="N68" i="42"/>
  <c r="O68" i="42" s="1"/>
  <c r="M67" i="42"/>
  <c r="L67" i="42"/>
  <c r="K67" i="42"/>
  <c r="J67" i="42"/>
  <c r="I67" i="42"/>
  <c r="H67" i="42"/>
  <c r="G67" i="42"/>
  <c r="F67" i="42"/>
  <c r="E67" i="42"/>
  <c r="D67" i="42"/>
  <c r="N66" i="42"/>
  <c r="O66" i="42" s="1"/>
  <c r="N65" i="42"/>
  <c r="O65" i="42" s="1"/>
  <c r="N64" i="42"/>
  <c r="O64" i="42" s="1"/>
  <c r="N63" i="42"/>
  <c r="O63" i="42" s="1"/>
  <c r="N62" i="42"/>
  <c r="O62" i="42" s="1"/>
  <c r="N61" i="42"/>
  <c r="O61" i="42" s="1"/>
  <c r="M60" i="42"/>
  <c r="L60" i="42"/>
  <c r="K60" i="42"/>
  <c r="J60" i="42"/>
  <c r="I60" i="42"/>
  <c r="H60" i="42"/>
  <c r="G60" i="42"/>
  <c r="F60" i="42"/>
  <c r="E60" i="42"/>
  <c r="D60" i="42"/>
  <c r="N59" i="42"/>
  <c r="O59" i="42" s="1"/>
  <c r="N58" i="42"/>
  <c r="O58" i="42" s="1"/>
  <c r="N57" i="42"/>
  <c r="O57" i="42" s="1"/>
  <c r="N56" i="42"/>
  <c r="O56" i="42" s="1"/>
  <c r="M55" i="42"/>
  <c r="L55" i="42"/>
  <c r="K55" i="42"/>
  <c r="J55" i="42"/>
  <c r="I55" i="42"/>
  <c r="H55" i="42"/>
  <c r="G55" i="42"/>
  <c r="F55" i="42"/>
  <c r="E55" i="42"/>
  <c r="D55" i="42"/>
  <c r="N54" i="42"/>
  <c r="O54" i="42" s="1"/>
  <c r="N53" i="42"/>
  <c r="O53" i="42" s="1"/>
  <c r="N52" i="42"/>
  <c r="O52" i="42" s="1"/>
  <c r="N51" i="42"/>
  <c r="O51" i="42" s="1"/>
  <c r="N50" i="42"/>
  <c r="O50" i="42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72" i="41"/>
  <c r="O72" i="41" s="1"/>
  <c r="N71" i="41"/>
  <c r="O71" i="41" s="1"/>
  <c r="N70" i="41"/>
  <c r="O70" i="41" s="1"/>
  <c r="N69" i="41"/>
  <c r="O69" i="41" s="1"/>
  <c r="M68" i="41"/>
  <c r="L68" i="41"/>
  <c r="K68" i="41"/>
  <c r="J68" i="41"/>
  <c r="I68" i="41"/>
  <c r="H68" i="41"/>
  <c r="G68" i="41"/>
  <c r="F68" i="41"/>
  <c r="E68" i="41"/>
  <c r="D68" i="41"/>
  <c r="N67" i="41"/>
  <c r="O67" i="41" s="1"/>
  <c r="N66" i="41"/>
  <c r="O66" i="41"/>
  <c r="N65" i="41"/>
  <c r="O65" i="41" s="1"/>
  <c r="N64" i="41"/>
  <c r="O64" i="41" s="1"/>
  <c r="N63" i="41"/>
  <c r="O63" i="41" s="1"/>
  <c r="N62" i="41"/>
  <c r="O62" i="41" s="1"/>
  <c r="M61" i="41"/>
  <c r="L61" i="41"/>
  <c r="K61" i="41"/>
  <c r="J61" i="41"/>
  <c r="I61" i="41"/>
  <c r="H61" i="41"/>
  <c r="G61" i="41"/>
  <c r="F61" i="41"/>
  <c r="E61" i="41"/>
  <c r="D61" i="41"/>
  <c r="N60" i="41"/>
  <c r="O60" i="41" s="1"/>
  <c r="N59" i="41"/>
  <c r="O59" i="41" s="1"/>
  <c r="N58" i="41"/>
  <c r="O58" i="41" s="1"/>
  <c r="N57" i="41"/>
  <c r="O57" i="41" s="1"/>
  <c r="N56" i="41"/>
  <c r="O56" i="41" s="1"/>
  <c r="M55" i="41"/>
  <c r="L55" i="41"/>
  <c r="K55" i="41"/>
  <c r="J55" i="41"/>
  <c r="I55" i="41"/>
  <c r="H55" i="41"/>
  <c r="G55" i="41"/>
  <c r="F55" i="41"/>
  <c r="E55" i="41"/>
  <c r="D55" i="41"/>
  <c r="N54" i="41"/>
  <c r="O54" i="41" s="1"/>
  <c r="N53" i="41"/>
  <c r="O53" i="41" s="1"/>
  <c r="N52" i="41"/>
  <c r="O52" i="41" s="1"/>
  <c r="N51" i="41"/>
  <c r="O51" i="41" s="1"/>
  <c r="N50" i="41"/>
  <c r="O50" i="4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/>
  <c r="N43" i="41"/>
  <c r="O43" i="41" s="1"/>
  <c r="N42" i="41"/>
  <c r="O42" i="41" s="1"/>
  <c r="M41" i="41"/>
  <c r="L41" i="41"/>
  <c r="K41" i="41"/>
  <c r="K73" i="41" s="1"/>
  <c r="J41" i="41"/>
  <c r="I41" i="41"/>
  <c r="H41" i="41"/>
  <c r="G41" i="41"/>
  <c r="F41" i="41"/>
  <c r="E41" i="41"/>
  <c r="D41" i="41"/>
  <c r="N40" i="41"/>
  <c r="O40" i="41" s="1"/>
  <c r="N39" i="41"/>
  <c r="O39" i="41" s="1"/>
  <c r="N38" i="41"/>
  <c r="O38" i="41" s="1"/>
  <c r="N37" i="41"/>
  <c r="O37" i="41" s="1"/>
  <c r="N36" i="41"/>
  <c r="O36" i="4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69" i="40"/>
  <c r="O69" i="40" s="1"/>
  <c r="N68" i="40"/>
  <c r="O68" i="40" s="1"/>
  <c r="M67" i="40"/>
  <c r="L67" i="40"/>
  <c r="K67" i="40"/>
  <c r="J67" i="40"/>
  <c r="I67" i="40"/>
  <c r="H67" i="40"/>
  <c r="G67" i="40"/>
  <c r="F67" i="40"/>
  <c r="E67" i="40"/>
  <c r="D67" i="40"/>
  <c r="D70" i="40" s="1"/>
  <c r="N66" i="40"/>
  <c r="O66" i="40" s="1"/>
  <c r="N65" i="40"/>
  <c r="O65" i="40" s="1"/>
  <c r="N64" i="40"/>
  <c r="O64" i="40" s="1"/>
  <c r="N63" i="40"/>
  <c r="O63" i="40"/>
  <c r="N62" i="40"/>
  <c r="O62" i="40" s="1"/>
  <c r="N61" i="40"/>
  <c r="O61" i="40" s="1"/>
  <c r="M60" i="40"/>
  <c r="L60" i="40"/>
  <c r="K60" i="40"/>
  <c r="J60" i="40"/>
  <c r="I60" i="40"/>
  <c r="H60" i="40"/>
  <c r="G60" i="40"/>
  <c r="F60" i="40"/>
  <c r="E60" i="40"/>
  <c r="D60" i="40"/>
  <c r="N59" i="40"/>
  <c r="O59" i="40" s="1"/>
  <c r="N58" i="40"/>
  <c r="O58" i="40" s="1"/>
  <c r="N57" i="40"/>
  <c r="O57" i="40" s="1"/>
  <c r="N56" i="40"/>
  <c r="O56" i="40" s="1"/>
  <c r="N55" i="40"/>
  <c r="O55" i="40" s="1"/>
  <c r="M54" i="40"/>
  <c r="L54" i="40"/>
  <c r="K54" i="40"/>
  <c r="J54" i="40"/>
  <c r="I54" i="40"/>
  <c r="H54" i="40"/>
  <c r="G54" i="40"/>
  <c r="F54" i="40"/>
  <c r="E54" i="40"/>
  <c r="D54" i="40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/>
  <c r="N46" i="40"/>
  <c r="O46" i="40" s="1"/>
  <c r="N45" i="40"/>
  <c r="O45" i="40" s="1"/>
  <c r="N44" i="40"/>
  <c r="O44" i="40" s="1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1" i="40"/>
  <c r="O41" i="40" s="1"/>
  <c r="N40" i="40"/>
  <c r="O40" i="40" s="1"/>
  <c r="N39" i="40"/>
  <c r="O39" i="40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 s="1"/>
  <c r="N20" i="40"/>
  <c r="O20" i="40" s="1"/>
  <c r="N19" i="40"/>
  <c r="O19" i="40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62" i="39"/>
  <c r="O62" i="39" s="1"/>
  <c r="N61" i="39"/>
  <c r="O61" i="39"/>
  <c r="M60" i="39"/>
  <c r="L60" i="39"/>
  <c r="K60" i="39"/>
  <c r="N60" i="39" s="1"/>
  <c r="O60" i="39" s="1"/>
  <c r="J60" i="39"/>
  <c r="I60" i="39"/>
  <c r="H60" i="39"/>
  <c r="G60" i="39"/>
  <c r="F60" i="39"/>
  <c r="E60" i="39"/>
  <c r="D60" i="39"/>
  <c r="N59" i="39"/>
  <c r="O59" i="39"/>
  <c r="N58" i="39"/>
  <c r="O58" i="39" s="1"/>
  <c r="N57" i="39"/>
  <c r="O57" i="39" s="1"/>
  <c r="N56" i="39"/>
  <c r="O56" i="39" s="1"/>
  <c r="N55" i="39"/>
  <c r="O55" i="39" s="1"/>
  <c r="N54" i="39"/>
  <c r="O54" i="39" s="1"/>
  <c r="M53" i="39"/>
  <c r="L53" i="39"/>
  <c r="K53" i="39"/>
  <c r="J53" i="39"/>
  <c r="I53" i="39"/>
  <c r="H53" i="39"/>
  <c r="H63" i="39" s="1"/>
  <c r="G53" i="39"/>
  <c r="F53" i="39"/>
  <c r="E53" i="39"/>
  <c r="D53" i="39"/>
  <c r="N52" i="39"/>
  <c r="O52" i="39" s="1"/>
  <c r="N51" i="39"/>
  <c r="O51" i="39" s="1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/>
  <c r="N42" i="39"/>
  <c r="O42" i="39" s="1"/>
  <c r="N41" i="39"/>
  <c r="O41" i="39" s="1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/>
  <c r="M22" i="39"/>
  <c r="L22" i="39"/>
  <c r="K22" i="39"/>
  <c r="N22" i="39" s="1"/>
  <c r="O22" i="39" s="1"/>
  <c r="J22" i="39"/>
  <c r="I22" i="39"/>
  <c r="H22" i="39"/>
  <c r="G22" i="39"/>
  <c r="F22" i="39"/>
  <c r="E22" i="39"/>
  <c r="D22" i="39"/>
  <c r="N21" i="39"/>
  <c r="O21" i="39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 s="1"/>
  <c r="M13" i="39"/>
  <c r="L13" i="39"/>
  <c r="K13" i="39"/>
  <c r="K63" i="39" s="1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54" i="38"/>
  <c r="O54" i="38" s="1"/>
  <c r="M53" i="38"/>
  <c r="L53" i="38"/>
  <c r="K53" i="38"/>
  <c r="N53" i="38" s="1"/>
  <c r="O53" i="38" s="1"/>
  <c r="J53" i="38"/>
  <c r="I53" i="38"/>
  <c r="H53" i="38"/>
  <c r="G53" i="38"/>
  <c r="F53" i="38"/>
  <c r="E53" i="38"/>
  <c r="D53" i="38"/>
  <c r="N52" i="38"/>
  <c r="O52" i="38" s="1"/>
  <c r="N51" i="38"/>
  <c r="O51" i="38" s="1"/>
  <c r="N50" i="38"/>
  <c r="O50" i="38" s="1"/>
  <c r="N49" i="38"/>
  <c r="O49" i="38" s="1"/>
  <c r="M48" i="38"/>
  <c r="L48" i="38"/>
  <c r="N48" i="38" s="1"/>
  <c r="O48" i="38" s="1"/>
  <c r="K48" i="38"/>
  <c r="J48" i="38"/>
  <c r="I48" i="38"/>
  <c r="H48" i="38"/>
  <c r="G48" i="38"/>
  <c r="F48" i="38"/>
  <c r="E48" i="38"/>
  <c r="D48" i="38"/>
  <c r="N47" i="38"/>
  <c r="O47" i="38" s="1"/>
  <c r="N46" i="38"/>
  <c r="O46" i="38" s="1"/>
  <c r="M45" i="38"/>
  <c r="L45" i="38"/>
  <c r="K45" i="38"/>
  <c r="J45" i="38"/>
  <c r="I45" i="38"/>
  <c r="H45" i="38"/>
  <c r="G45" i="38"/>
  <c r="F45" i="38"/>
  <c r="E45" i="38"/>
  <c r="D45" i="38"/>
  <c r="N45" i="38" s="1"/>
  <c r="O45" i="38" s="1"/>
  <c r="N44" i="38"/>
  <c r="O44" i="38" s="1"/>
  <c r="N43" i="38"/>
  <c r="O43" i="38" s="1"/>
  <c r="N42" i="38"/>
  <c r="O42" i="38" s="1"/>
  <c r="N41" i="38"/>
  <c r="O41" i="38" s="1"/>
  <c r="N40" i="38"/>
  <c r="O40" i="38" s="1"/>
  <c r="N39" i="38"/>
  <c r="O39" i="38" s="1"/>
  <c r="N38" i="38"/>
  <c r="O38" i="38" s="1"/>
  <c r="N37" i="38"/>
  <c r="O37" i="38"/>
  <c r="M36" i="38"/>
  <c r="L36" i="38"/>
  <c r="K36" i="38"/>
  <c r="J36" i="38"/>
  <c r="I36" i="38"/>
  <c r="H36" i="38"/>
  <c r="G36" i="38"/>
  <c r="G55" i="38" s="1"/>
  <c r="F36" i="38"/>
  <c r="F55" i="38" s="1"/>
  <c r="E36" i="38"/>
  <c r="D36" i="38"/>
  <c r="N36" i="38" s="1"/>
  <c r="O36" i="38" s="1"/>
  <c r="N35" i="38"/>
  <c r="O35" i="38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 s="1"/>
  <c r="N16" i="38"/>
  <c r="O16" i="38" s="1"/>
  <c r="N15" i="38"/>
  <c r="O15" i="38"/>
  <c r="N14" i="38"/>
  <c r="O14" i="38" s="1"/>
  <c r="M13" i="38"/>
  <c r="L13" i="38"/>
  <c r="K13" i="38"/>
  <c r="J13" i="38"/>
  <c r="I13" i="38"/>
  <c r="N13" i="38" s="1"/>
  <c r="O13" i="38" s="1"/>
  <c r="H13" i="38"/>
  <c r="G13" i="38"/>
  <c r="F13" i="38"/>
  <c r="E13" i="38"/>
  <c r="D13" i="38"/>
  <c r="N12" i="38"/>
  <c r="O12" i="38" s="1"/>
  <c r="N11" i="38"/>
  <c r="O11" i="38" s="1"/>
  <c r="N10" i="38"/>
  <c r="O10" i="38"/>
  <c r="N9" i="38"/>
  <c r="O9" i="38"/>
  <c r="N8" i="38"/>
  <c r="O8" i="38" s="1"/>
  <c r="N7" i="38"/>
  <c r="O7" i="38"/>
  <c r="N6" i="38"/>
  <c r="O6" i="38" s="1"/>
  <c r="M5" i="38"/>
  <c r="L5" i="38"/>
  <c r="L55" i="38" s="1"/>
  <c r="K5" i="38"/>
  <c r="J5" i="38"/>
  <c r="J55" i="38" s="1"/>
  <c r="I5" i="38"/>
  <c r="N5" i="38" s="1"/>
  <c r="O5" i="38" s="1"/>
  <c r="H5" i="38"/>
  <c r="G5" i="38"/>
  <c r="F5" i="38"/>
  <c r="E5" i="38"/>
  <c r="D5" i="38"/>
  <c r="N64" i="37"/>
  <c r="O64" i="37"/>
  <c r="N63" i="37"/>
  <c r="O63" i="37" s="1"/>
  <c r="N62" i="37"/>
  <c r="O62" i="37" s="1"/>
  <c r="N61" i="37"/>
  <c r="O61" i="37"/>
  <c r="N60" i="37"/>
  <c r="O60" i="37" s="1"/>
  <c r="M59" i="37"/>
  <c r="L59" i="37"/>
  <c r="K59" i="37"/>
  <c r="J59" i="37"/>
  <c r="I59" i="37"/>
  <c r="H59" i="37"/>
  <c r="G59" i="37"/>
  <c r="F59" i="37"/>
  <c r="E59" i="37"/>
  <c r="D59" i="37"/>
  <c r="N58" i="37"/>
  <c r="O58" i="37" s="1"/>
  <c r="N57" i="37"/>
  <c r="O57" i="37"/>
  <c r="N56" i="37"/>
  <c r="O56" i="37"/>
  <c r="N55" i="37"/>
  <c r="O55" i="37" s="1"/>
  <c r="N54" i="37"/>
  <c r="O54" i="37" s="1"/>
  <c r="N53" i="37"/>
  <c r="O53" i="37" s="1"/>
  <c r="M52" i="37"/>
  <c r="L52" i="37"/>
  <c r="K52" i="37"/>
  <c r="J52" i="37"/>
  <c r="I52" i="37"/>
  <c r="I65" i="37" s="1"/>
  <c r="H52" i="37"/>
  <c r="G52" i="37"/>
  <c r="F52" i="37"/>
  <c r="E52" i="37"/>
  <c r="D52" i="37"/>
  <c r="N51" i="37"/>
  <c r="O51" i="37" s="1"/>
  <c r="N50" i="37"/>
  <c r="O50" i="37"/>
  <c r="N49" i="37"/>
  <c r="O49" i="37"/>
  <c r="N48" i="37"/>
  <c r="O48" i="37"/>
  <c r="M47" i="37"/>
  <c r="L47" i="37"/>
  <c r="K47" i="37"/>
  <c r="J47" i="37"/>
  <c r="I47" i="37"/>
  <c r="H47" i="37"/>
  <c r="G47" i="37"/>
  <c r="F47" i="37"/>
  <c r="E47" i="37"/>
  <c r="D47" i="37"/>
  <c r="N47" i="37" s="1"/>
  <c r="O47" i="37" s="1"/>
  <c r="N46" i="37"/>
  <c r="O46" i="37" s="1"/>
  <c r="N45" i="37"/>
  <c r="O45" i="37" s="1"/>
  <c r="N44" i="37"/>
  <c r="O44" i="37" s="1"/>
  <c r="N43" i="37"/>
  <c r="O43" i="37"/>
  <c r="N42" i="37"/>
  <c r="O42" i="37"/>
  <c r="N41" i="37"/>
  <c r="O41" i="37" s="1"/>
  <c r="N40" i="37"/>
  <c r="O40" i="37" s="1"/>
  <c r="N39" i="37"/>
  <c r="O39" i="37" s="1"/>
  <c r="N38" i="37"/>
  <c r="O38" i="37" s="1"/>
  <c r="M37" i="37"/>
  <c r="L37" i="37"/>
  <c r="K37" i="37"/>
  <c r="J37" i="37"/>
  <c r="I37" i="37"/>
  <c r="H37" i="37"/>
  <c r="G37" i="37"/>
  <c r="N37" i="37" s="1"/>
  <c r="O37" i="37" s="1"/>
  <c r="F37" i="37"/>
  <c r="E37" i="37"/>
  <c r="D37" i="37"/>
  <c r="N36" i="37"/>
  <c r="O36" i="37" s="1"/>
  <c r="N35" i="37"/>
  <c r="O35" i="37"/>
  <c r="N34" i="37"/>
  <c r="O34" i="37"/>
  <c r="N33" i="37"/>
  <c r="O33" i="37" s="1"/>
  <c r="N32" i="37"/>
  <c r="O32" i="37" s="1"/>
  <c r="N31" i="37"/>
  <c r="O31" i="37" s="1"/>
  <c r="N30" i="37"/>
  <c r="O30" i="37" s="1"/>
  <c r="N29" i="37"/>
  <c r="O29" i="37"/>
  <c r="N28" i="37"/>
  <c r="O28" i="37"/>
  <c r="N27" i="37"/>
  <c r="O27" i="37" s="1"/>
  <c r="N26" i="37"/>
  <c r="O26" i="37"/>
  <c r="N25" i="37"/>
  <c r="O25" i="37" s="1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/>
  <c r="M5" i="37"/>
  <c r="L5" i="37"/>
  <c r="L65" i="37" s="1"/>
  <c r="K5" i="37"/>
  <c r="J5" i="37"/>
  <c r="I5" i="37"/>
  <c r="H5" i="37"/>
  <c r="G5" i="37"/>
  <c r="F5" i="37"/>
  <c r="E5" i="37"/>
  <c r="D5" i="37"/>
  <c r="N58" i="36"/>
  <c r="O58" i="36" s="1"/>
  <c r="N57" i="36"/>
  <c r="O57" i="36" s="1"/>
  <c r="N56" i="36"/>
  <c r="O56" i="36"/>
  <c r="M55" i="36"/>
  <c r="L55" i="36"/>
  <c r="K55" i="36"/>
  <c r="N55" i="36" s="1"/>
  <c r="O55" i="36" s="1"/>
  <c r="J55" i="36"/>
  <c r="I55" i="36"/>
  <c r="H55" i="36"/>
  <c r="G55" i="36"/>
  <c r="F55" i="36"/>
  <c r="E55" i="36"/>
  <c r="D55" i="36"/>
  <c r="N54" i="36"/>
  <c r="O54" i="36" s="1"/>
  <c r="N53" i="36"/>
  <c r="O53" i="36" s="1"/>
  <c r="N52" i="36"/>
  <c r="O52" i="36" s="1"/>
  <c r="M51" i="36"/>
  <c r="L51" i="36"/>
  <c r="K51" i="36"/>
  <c r="J51" i="36"/>
  <c r="I51" i="36"/>
  <c r="H51" i="36"/>
  <c r="G51" i="36"/>
  <c r="F51" i="36"/>
  <c r="E51" i="36"/>
  <c r="D51" i="36"/>
  <c r="N50" i="36"/>
  <c r="O50" i="36" s="1"/>
  <c r="N49" i="36"/>
  <c r="O49" i="36"/>
  <c r="N48" i="36"/>
  <c r="O48" i="36" s="1"/>
  <c r="N47" i="36"/>
  <c r="O47" i="36" s="1"/>
  <c r="M46" i="36"/>
  <c r="M59" i="36" s="1"/>
  <c r="L46" i="36"/>
  <c r="K46" i="36"/>
  <c r="J46" i="36"/>
  <c r="J59" i="36" s="1"/>
  <c r="I46" i="36"/>
  <c r="I59" i="36" s="1"/>
  <c r="H46" i="36"/>
  <c r="G46" i="36"/>
  <c r="F46" i="36"/>
  <c r="E46" i="36"/>
  <c r="D46" i="36"/>
  <c r="N45" i="36"/>
  <c r="O45" i="36" s="1"/>
  <c r="N44" i="36"/>
  <c r="O44" i="36" s="1"/>
  <c r="N43" i="36"/>
  <c r="O43" i="36" s="1"/>
  <c r="N42" i="36"/>
  <c r="O42" i="36" s="1"/>
  <c r="N41" i="36"/>
  <c r="O41" i="36"/>
  <c r="N40" i="36"/>
  <c r="O40" i="36" s="1"/>
  <c r="N39" i="36"/>
  <c r="O39" i="36" s="1"/>
  <c r="N38" i="36"/>
  <c r="O38" i="36" s="1"/>
  <c r="N37" i="36"/>
  <c r="O37" i="36" s="1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4" i="36"/>
  <c r="O34" i="36" s="1"/>
  <c r="N33" i="36"/>
  <c r="O33" i="36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/>
  <c r="M20" i="36"/>
  <c r="L20" i="36"/>
  <c r="K20" i="36"/>
  <c r="J20" i="36"/>
  <c r="I20" i="36"/>
  <c r="H20" i="36"/>
  <c r="G20" i="36"/>
  <c r="F20" i="36"/>
  <c r="E20" i="36"/>
  <c r="E59" i="36" s="1"/>
  <c r="D20" i="36"/>
  <c r="N19" i="36"/>
  <c r="O19" i="36"/>
  <c r="N18" i="36"/>
  <c r="O18" i="36" s="1"/>
  <c r="N17" i="36"/>
  <c r="O17" i="36" s="1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D59" i="36" s="1"/>
  <c r="N58" i="35"/>
  <c r="O58" i="35" s="1"/>
  <c r="N57" i="35"/>
  <c r="O57" i="35"/>
  <c r="N56" i="35"/>
  <c r="O56" i="35" s="1"/>
  <c r="M55" i="35"/>
  <c r="L55" i="35"/>
  <c r="K55" i="35"/>
  <c r="J55" i="35"/>
  <c r="I55" i="35"/>
  <c r="H55" i="35"/>
  <c r="G55" i="35"/>
  <c r="F55" i="35"/>
  <c r="E55" i="35"/>
  <c r="D55" i="35"/>
  <c r="N54" i="35"/>
  <c r="O54" i="35"/>
  <c r="N53" i="35"/>
  <c r="O53" i="35" s="1"/>
  <c r="N52" i="35"/>
  <c r="O52" i="35"/>
  <c r="M51" i="35"/>
  <c r="L51" i="35"/>
  <c r="K51" i="35"/>
  <c r="J51" i="35"/>
  <c r="I51" i="35"/>
  <c r="H51" i="35"/>
  <c r="G51" i="35"/>
  <c r="F51" i="35"/>
  <c r="E51" i="35"/>
  <c r="D51" i="35"/>
  <c r="N50" i="35"/>
  <c r="O50" i="35" s="1"/>
  <c r="N49" i="35"/>
  <c r="O49" i="35" s="1"/>
  <c r="N48" i="35"/>
  <c r="O48" i="35" s="1"/>
  <c r="N47" i="35"/>
  <c r="O47" i="35"/>
  <c r="M46" i="35"/>
  <c r="L46" i="35"/>
  <c r="K46" i="35"/>
  <c r="J46" i="35"/>
  <c r="I46" i="35"/>
  <c r="H46" i="35"/>
  <c r="G46" i="35"/>
  <c r="F46" i="35"/>
  <c r="E46" i="35"/>
  <c r="D46" i="35"/>
  <c r="N45" i="35"/>
  <c r="O45" i="35"/>
  <c r="N44" i="35"/>
  <c r="O44" i="35" s="1"/>
  <c r="N43" i="35"/>
  <c r="O43" i="35" s="1"/>
  <c r="N42" i="35"/>
  <c r="O42" i="35"/>
  <c r="N41" i="35"/>
  <c r="O41" i="35" s="1"/>
  <c r="N40" i="35"/>
  <c r="O40" i="35" s="1"/>
  <c r="N39" i="35"/>
  <c r="O39" i="35"/>
  <c r="N38" i="35"/>
  <c r="O38" i="35"/>
  <c r="N37" i="35"/>
  <c r="O37" i="35" s="1"/>
  <c r="N36" i="35"/>
  <c r="O36" i="35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 s="1"/>
  <c r="N32" i="35"/>
  <c r="O32" i="35" s="1"/>
  <c r="N31" i="35"/>
  <c r="O31" i="35" s="1"/>
  <c r="N30" i="35"/>
  <c r="O30" i="35"/>
  <c r="N29" i="35"/>
  <c r="O29" i="35" s="1"/>
  <c r="N28" i="35"/>
  <c r="O28" i="35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 s="1"/>
  <c r="M13" i="35"/>
  <c r="L13" i="35"/>
  <c r="L59" i="35" s="1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G59" i="35" s="1"/>
  <c r="F5" i="35"/>
  <c r="E5" i="35"/>
  <c r="D5" i="35"/>
  <c r="N54" i="34"/>
  <c r="O54" i="34"/>
  <c r="N53" i="34"/>
  <c r="O53" i="34" s="1"/>
  <c r="N52" i="34"/>
  <c r="O52" i="34" s="1"/>
  <c r="M51" i="34"/>
  <c r="L51" i="34"/>
  <c r="K51" i="34"/>
  <c r="J51" i="34"/>
  <c r="I51" i="34"/>
  <c r="H51" i="34"/>
  <c r="G51" i="34"/>
  <c r="F51" i="34"/>
  <c r="E51" i="34"/>
  <c r="D51" i="34"/>
  <c r="N50" i="34"/>
  <c r="O50" i="34"/>
  <c r="N49" i="34"/>
  <c r="O49" i="34" s="1"/>
  <c r="N48" i="34"/>
  <c r="O48" i="34" s="1"/>
  <c r="M47" i="34"/>
  <c r="M55" i="34" s="1"/>
  <c r="L47" i="34"/>
  <c r="K47" i="34"/>
  <c r="J47" i="34"/>
  <c r="I47" i="34"/>
  <c r="H47" i="34"/>
  <c r="G47" i="34"/>
  <c r="F47" i="34"/>
  <c r="E47" i="34"/>
  <c r="D47" i="34"/>
  <c r="N46" i="34"/>
  <c r="O46" i="34" s="1"/>
  <c r="N45" i="34"/>
  <c r="O45" i="34" s="1"/>
  <c r="M44" i="34"/>
  <c r="L44" i="34"/>
  <c r="K44" i="34"/>
  <c r="J44" i="34"/>
  <c r="I44" i="34"/>
  <c r="H44" i="34"/>
  <c r="G44" i="34"/>
  <c r="F44" i="34"/>
  <c r="F55" i="34" s="1"/>
  <c r="E44" i="34"/>
  <c r="D44" i="34"/>
  <c r="N43" i="34"/>
  <c r="O43" i="34" s="1"/>
  <c r="N42" i="34"/>
  <c r="O42" i="34" s="1"/>
  <c r="N41" i="34"/>
  <c r="O41" i="34" s="1"/>
  <c r="N40" i="34"/>
  <c r="O40" i="34"/>
  <c r="N39" i="34"/>
  <c r="O39" i="34" s="1"/>
  <c r="N38" i="34"/>
  <c r="O38" i="34" s="1"/>
  <c r="N37" i="34"/>
  <c r="O37" i="34" s="1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N32" i="34"/>
  <c r="O32" i="34" s="1"/>
  <c r="N31" i="34"/>
  <c r="O31" i="34"/>
  <c r="N30" i="34"/>
  <c r="O30" i="34" s="1"/>
  <c r="N29" i="34"/>
  <c r="O29" i="34" s="1"/>
  <c r="N28" i="34"/>
  <c r="O28" i="34"/>
  <c r="N27" i="34"/>
  <c r="O27" i="34"/>
  <c r="N26" i="34"/>
  <c r="O26" i="34" s="1"/>
  <c r="N25" i="34"/>
  <c r="O25" i="34"/>
  <c r="N24" i="34"/>
  <c r="O24" i="34" s="1"/>
  <c r="N23" i="34"/>
  <c r="O23" i="34" s="1"/>
  <c r="N22" i="34"/>
  <c r="O22" i="34" s="1"/>
  <c r="N21" i="34"/>
  <c r="O21" i="34"/>
  <c r="M20" i="34"/>
  <c r="L20" i="34"/>
  <c r="K20" i="34"/>
  <c r="J20" i="34"/>
  <c r="I20" i="34"/>
  <c r="I55" i="34" s="1"/>
  <c r="H20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N36" i="33"/>
  <c r="O36" i="33"/>
  <c r="N54" i="33"/>
  <c r="O54" i="33" s="1"/>
  <c r="N37" i="33"/>
  <c r="O37" i="33" s="1"/>
  <c r="N38" i="33"/>
  <c r="O38" i="33" s="1"/>
  <c r="N39" i="33"/>
  <c r="O39" i="33" s="1"/>
  <c r="N40" i="33"/>
  <c r="O40" i="33" s="1"/>
  <c r="N41" i="33"/>
  <c r="O41" i="33" s="1"/>
  <c r="N42" i="33"/>
  <c r="O42" i="33" s="1"/>
  <c r="N43" i="33"/>
  <c r="O43" i="33" s="1"/>
  <c r="N21" i="33"/>
  <c r="O21" i="33"/>
  <c r="N22" i="33"/>
  <c r="O22" i="33" s="1"/>
  <c r="N23" i="33"/>
  <c r="O23" i="33"/>
  <c r="N24" i="33"/>
  <c r="O24" i="33" s="1"/>
  <c r="N25" i="33"/>
  <c r="O25" i="33" s="1"/>
  <c r="N26" i="33"/>
  <c r="O26" i="33" s="1"/>
  <c r="N27" i="33"/>
  <c r="O27" i="33"/>
  <c r="N28" i="33"/>
  <c r="O28" i="33" s="1"/>
  <c r="N29" i="33"/>
  <c r="O29" i="33"/>
  <c r="N30" i="33"/>
  <c r="O30" i="33" s="1"/>
  <c r="N31" i="33"/>
  <c r="O31" i="33" s="1"/>
  <c r="N32" i="33"/>
  <c r="O32" i="33" s="1"/>
  <c r="N33" i="33"/>
  <c r="O33" i="33"/>
  <c r="N34" i="33"/>
  <c r="O34" i="33" s="1"/>
  <c r="E35" i="33"/>
  <c r="F35" i="33"/>
  <c r="G35" i="33"/>
  <c r="H35" i="33"/>
  <c r="I35" i="33"/>
  <c r="J35" i="33"/>
  <c r="K35" i="33"/>
  <c r="L35" i="33"/>
  <c r="M35" i="33"/>
  <c r="D35" i="33"/>
  <c r="N35" i="33" s="1"/>
  <c r="O35" i="33" s="1"/>
  <c r="E20" i="33"/>
  <c r="F20" i="33"/>
  <c r="G20" i="33"/>
  <c r="H20" i="33"/>
  <c r="I20" i="33"/>
  <c r="J20" i="33"/>
  <c r="K20" i="33"/>
  <c r="L20" i="33"/>
  <c r="M20" i="33"/>
  <c r="D20" i="33"/>
  <c r="E13" i="33"/>
  <c r="F13" i="33"/>
  <c r="G13" i="33"/>
  <c r="H13" i="33"/>
  <c r="I13" i="33"/>
  <c r="J13" i="33"/>
  <c r="K13" i="33"/>
  <c r="L13" i="33"/>
  <c r="M13" i="33"/>
  <c r="D13" i="33"/>
  <c r="E5" i="33"/>
  <c r="E55" i="33" s="1"/>
  <c r="F5" i="33"/>
  <c r="G5" i="33"/>
  <c r="H5" i="33"/>
  <c r="I5" i="33"/>
  <c r="J5" i="33"/>
  <c r="K5" i="33"/>
  <c r="L5" i="33"/>
  <c r="M5" i="33"/>
  <c r="D5" i="33"/>
  <c r="E52" i="33"/>
  <c r="F52" i="33"/>
  <c r="G52" i="33"/>
  <c r="H52" i="33"/>
  <c r="N52" i="33" s="1"/>
  <c r="O52" i="33" s="1"/>
  <c r="I52" i="33"/>
  <c r="J52" i="33"/>
  <c r="K52" i="33"/>
  <c r="L52" i="33"/>
  <c r="M52" i="33"/>
  <c r="D52" i="33"/>
  <c r="N53" i="33"/>
  <c r="O53" i="33" s="1"/>
  <c r="N49" i="33"/>
  <c r="O49" i="33"/>
  <c r="N50" i="33"/>
  <c r="O50" i="33" s="1"/>
  <c r="N51" i="33"/>
  <c r="O51" i="33" s="1"/>
  <c r="N48" i="33"/>
  <c r="O48" i="33" s="1"/>
  <c r="E47" i="33"/>
  <c r="F47" i="33"/>
  <c r="G47" i="33"/>
  <c r="H47" i="33"/>
  <c r="I47" i="33"/>
  <c r="J47" i="33"/>
  <c r="K47" i="33"/>
  <c r="L47" i="33"/>
  <c r="M47" i="33"/>
  <c r="D47" i="33"/>
  <c r="E44" i="33"/>
  <c r="F44" i="33"/>
  <c r="G44" i="33"/>
  <c r="H44" i="33"/>
  <c r="I44" i="33"/>
  <c r="J44" i="33"/>
  <c r="K44" i="33"/>
  <c r="L44" i="33"/>
  <c r="M44" i="33"/>
  <c r="D44" i="33"/>
  <c r="N45" i="33"/>
  <c r="O45" i="33"/>
  <c r="N46" i="33"/>
  <c r="O46" i="33" s="1"/>
  <c r="N15" i="33"/>
  <c r="O15" i="33" s="1"/>
  <c r="N16" i="33"/>
  <c r="O16" i="33"/>
  <c r="N17" i="33"/>
  <c r="O17" i="33" s="1"/>
  <c r="N18" i="33"/>
  <c r="O18" i="33" s="1"/>
  <c r="N19" i="33"/>
  <c r="O19" i="33" s="1"/>
  <c r="N7" i="33"/>
  <c r="O7" i="33"/>
  <c r="N8" i="33"/>
  <c r="O8" i="33" s="1"/>
  <c r="N9" i="33"/>
  <c r="O9" i="33"/>
  <c r="N10" i="33"/>
  <c r="O10" i="33" s="1"/>
  <c r="N11" i="33"/>
  <c r="O11" i="33" s="1"/>
  <c r="N12" i="33"/>
  <c r="O12" i="33" s="1"/>
  <c r="N6" i="33"/>
  <c r="O6" i="33" s="1"/>
  <c r="N14" i="33"/>
  <c r="O14" i="33" s="1"/>
  <c r="N13" i="37"/>
  <c r="O13" i="37" s="1"/>
  <c r="M65" i="37"/>
  <c r="E65" i="37"/>
  <c r="H55" i="38"/>
  <c r="K55" i="38"/>
  <c r="M55" i="38"/>
  <c r="E55" i="38"/>
  <c r="N20" i="38"/>
  <c r="O20" i="38"/>
  <c r="D55" i="38"/>
  <c r="L63" i="39"/>
  <c r="J63" i="39"/>
  <c r="G63" i="39"/>
  <c r="F63" i="39"/>
  <c r="E63" i="39"/>
  <c r="D63" i="39"/>
  <c r="E55" i="34"/>
  <c r="N5" i="40"/>
  <c r="O5" i="40"/>
  <c r="M70" i="40"/>
  <c r="J70" i="40"/>
  <c r="L70" i="40"/>
  <c r="I70" i="40"/>
  <c r="N54" i="40"/>
  <c r="O54" i="40"/>
  <c r="F70" i="40"/>
  <c r="N60" i="40"/>
  <c r="O60" i="40" s="1"/>
  <c r="N42" i="40"/>
  <c r="O42" i="40" s="1"/>
  <c r="N24" i="40"/>
  <c r="O24" i="40" s="1"/>
  <c r="E70" i="40"/>
  <c r="I73" i="41"/>
  <c r="L73" i="41"/>
  <c r="H73" i="41"/>
  <c r="J73" i="41"/>
  <c r="N55" i="41"/>
  <c r="O55" i="41" s="1"/>
  <c r="N68" i="41"/>
  <c r="O68" i="41" s="1"/>
  <c r="N61" i="41"/>
  <c r="O61" i="41" s="1"/>
  <c r="G73" i="41"/>
  <c r="F73" i="41"/>
  <c r="N23" i="41"/>
  <c r="O23" i="41" s="1"/>
  <c r="D73" i="41"/>
  <c r="N5" i="41"/>
  <c r="O5" i="41" s="1"/>
  <c r="E73" i="41"/>
  <c r="N67" i="42"/>
  <c r="O67" i="42" s="1"/>
  <c r="K71" i="42"/>
  <c r="M71" i="42"/>
  <c r="L71" i="42"/>
  <c r="J71" i="42"/>
  <c r="I71" i="42"/>
  <c r="G71" i="42"/>
  <c r="H71" i="42"/>
  <c r="N60" i="42"/>
  <c r="O60" i="42"/>
  <c r="N55" i="42"/>
  <c r="O55" i="42" s="1"/>
  <c r="E71" i="42"/>
  <c r="F71" i="42"/>
  <c r="N40" i="42"/>
  <c r="O40" i="42"/>
  <c r="N23" i="42"/>
  <c r="O23" i="42" s="1"/>
  <c r="N5" i="42"/>
  <c r="O5" i="42" s="1"/>
  <c r="L69" i="43"/>
  <c r="M69" i="43"/>
  <c r="K69" i="43"/>
  <c r="N66" i="43"/>
  <c r="O66" i="43" s="1"/>
  <c r="N14" i="43"/>
  <c r="O14" i="43" s="1"/>
  <c r="N5" i="43"/>
  <c r="O5" i="43" s="1"/>
  <c r="J69" i="43"/>
  <c r="N59" i="43"/>
  <c r="O59" i="43" s="1"/>
  <c r="F69" i="43"/>
  <c r="G69" i="43"/>
  <c r="I69" i="43"/>
  <c r="N54" i="43"/>
  <c r="O54" i="43"/>
  <c r="E69" i="43"/>
  <c r="N39" i="43"/>
  <c r="O39" i="43" s="1"/>
  <c r="N23" i="43"/>
  <c r="O23" i="43" s="1"/>
  <c r="D69" i="43"/>
  <c r="K71" i="44"/>
  <c r="L71" i="44"/>
  <c r="M71" i="44"/>
  <c r="J71" i="44"/>
  <c r="N5" i="44"/>
  <c r="O5" i="44" s="1"/>
  <c r="N14" i="44"/>
  <c r="O14" i="44" s="1"/>
  <c r="N55" i="44"/>
  <c r="O55" i="44" s="1"/>
  <c r="N67" i="44"/>
  <c r="O67" i="44" s="1"/>
  <c r="I71" i="44"/>
  <c r="N60" i="44"/>
  <c r="O60" i="44"/>
  <c r="H71" i="44"/>
  <c r="G71" i="44"/>
  <c r="F71" i="44"/>
  <c r="N40" i="44"/>
  <c r="O40" i="44" s="1"/>
  <c r="N23" i="44"/>
  <c r="O23" i="44"/>
  <c r="E71" i="44"/>
  <c r="D71" i="44"/>
  <c r="L76" i="45"/>
  <c r="M76" i="45"/>
  <c r="K76" i="45"/>
  <c r="H76" i="45"/>
  <c r="N72" i="45"/>
  <c r="O72" i="45" s="1"/>
  <c r="J76" i="45"/>
  <c r="N59" i="45"/>
  <c r="O59" i="45" s="1"/>
  <c r="G76" i="45"/>
  <c r="N44" i="45"/>
  <c r="O44" i="45" s="1"/>
  <c r="D76" i="45"/>
  <c r="N26" i="45"/>
  <c r="O26" i="45" s="1"/>
  <c r="I76" i="45"/>
  <c r="N14" i="45"/>
  <c r="O14" i="45" s="1"/>
  <c r="E76" i="45"/>
  <c r="N5" i="45"/>
  <c r="O5" i="45" s="1"/>
  <c r="O64" i="46"/>
  <c r="P64" i="46" s="1"/>
  <c r="O58" i="46"/>
  <c r="P58" i="46"/>
  <c r="F75" i="46"/>
  <c r="O26" i="46"/>
  <c r="P26" i="46" s="1"/>
  <c r="K75" i="46"/>
  <c r="J75" i="46"/>
  <c r="O14" i="46"/>
  <c r="P14" i="46" s="1"/>
  <c r="N75" i="46"/>
  <c r="M75" i="46"/>
  <c r="L75" i="46"/>
  <c r="E75" i="46"/>
  <c r="G75" i="46"/>
  <c r="O5" i="46"/>
  <c r="P5" i="46"/>
  <c r="D75" i="46"/>
  <c r="O77" i="48" l="1"/>
  <c r="P77" i="48" s="1"/>
  <c r="N47" i="33"/>
  <c r="O47" i="33" s="1"/>
  <c r="M55" i="33"/>
  <c r="F59" i="35"/>
  <c r="I59" i="35"/>
  <c r="D65" i="37"/>
  <c r="N65" i="45"/>
  <c r="O65" i="45" s="1"/>
  <c r="H59" i="35"/>
  <c r="I55" i="38"/>
  <c r="J55" i="33"/>
  <c r="N13" i="35"/>
  <c r="O13" i="35" s="1"/>
  <c r="N5" i="36"/>
  <c r="O5" i="36" s="1"/>
  <c r="N13" i="36"/>
  <c r="O13" i="36" s="1"/>
  <c r="L59" i="36"/>
  <c r="G65" i="37"/>
  <c r="N39" i="39"/>
  <c r="O39" i="39" s="1"/>
  <c r="D71" i="42"/>
  <c r="N71" i="42" s="1"/>
  <c r="O71" i="42" s="1"/>
  <c r="E59" i="35"/>
  <c r="N51" i="34"/>
  <c r="O51" i="34" s="1"/>
  <c r="J59" i="35"/>
  <c r="G59" i="36"/>
  <c r="H59" i="36"/>
  <c r="K59" i="35"/>
  <c r="N22" i="37"/>
  <c r="O22" i="37" s="1"/>
  <c r="M63" i="39"/>
  <c r="N53" i="39"/>
  <c r="O53" i="39" s="1"/>
  <c r="N13" i="33"/>
  <c r="O13" i="33" s="1"/>
  <c r="N5" i="34"/>
  <c r="O5" i="34" s="1"/>
  <c r="N20" i="34"/>
  <c r="O20" i="34" s="1"/>
  <c r="N55" i="35"/>
  <c r="O55" i="35" s="1"/>
  <c r="J65" i="37"/>
  <c r="G55" i="34"/>
  <c r="N13" i="34"/>
  <c r="O13" i="34" s="1"/>
  <c r="M59" i="35"/>
  <c r="K65" i="37"/>
  <c r="I63" i="39"/>
  <c r="H69" i="43"/>
  <c r="N69" i="43" s="1"/>
  <c r="O69" i="43" s="1"/>
  <c r="H65" i="37"/>
  <c r="N20" i="33"/>
  <c r="O20" i="33" s="1"/>
  <c r="N47" i="34"/>
  <c r="O47" i="34" s="1"/>
  <c r="G70" i="40"/>
  <c r="K55" i="33"/>
  <c r="N44" i="33"/>
  <c r="O44" i="33" s="1"/>
  <c r="L55" i="33"/>
  <c r="J55" i="34"/>
  <c r="N55" i="38"/>
  <c r="O55" i="38" s="1"/>
  <c r="K55" i="34"/>
  <c r="O71" i="46"/>
  <c r="P71" i="46" s="1"/>
  <c r="N71" i="44"/>
  <c r="O71" i="44" s="1"/>
  <c r="N13" i="39"/>
  <c r="O13" i="39" s="1"/>
  <c r="L55" i="34"/>
  <c r="K59" i="36"/>
  <c r="M73" i="41"/>
  <c r="N46" i="35"/>
  <c r="O46" i="35" s="1"/>
  <c r="K70" i="40"/>
  <c r="N51" i="36"/>
  <c r="O51" i="36" s="1"/>
  <c r="N73" i="41"/>
  <c r="O73" i="41" s="1"/>
  <c r="N5" i="33"/>
  <c r="O5" i="33" s="1"/>
  <c r="H55" i="33"/>
  <c r="N51" i="35"/>
  <c r="O51" i="35" s="1"/>
  <c r="N59" i="37"/>
  <c r="O59" i="37" s="1"/>
  <c r="H70" i="40"/>
  <c r="I55" i="33"/>
  <c r="N34" i="34"/>
  <c r="O34" i="34" s="1"/>
  <c r="N35" i="35"/>
  <c r="O35" i="35" s="1"/>
  <c r="N35" i="36"/>
  <c r="O35" i="36" s="1"/>
  <c r="F55" i="33"/>
  <c r="D55" i="34"/>
  <c r="H55" i="34"/>
  <c r="N46" i="36"/>
  <c r="O46" i="36" s="1"/>
  <c r="F65" i="37"/>
  <c r="N65" i="37" s="1"/>
  <c r="O65" i="37" s="1"/>
  <c r="N52" i="37"/>
  <c r="O52" i="37" s="1"/>
  <c r="H75" i="46"/>
  <c r="O78" i="47"/>
  <c r="P78" i="47" s="1"/>
  <c r="N63" i="39"/>
  <c r="O63" i="39" s="1"/>
  <c r="N70" i="40"/>
  <c r="O70" i="40" s="1"/>
  <c r="N55" i="34"/>
  <c r="O55" i="34" s="1"/>
  <c r="N67" i="40"/>
  <c r="O67" i="40" s="1"/>
  <c r="I75" i="46"/>
  <c r="O75" i="46" s="1"/>
  <c r="P75" i="46" s="1"/>
  <c r="N20" i="36"/>
  <c r="O20" i="36" s="1"/>
  <c r="D59" i="35"/>
  <c r="F76" i="45"/>
  <c r="N76" i="45" s="1"/>
  <c r="O76" i="45" s="1"/>
  <c r="N14" i="42"/>
  <c r="O14" i="42" s="1"/>
  <c r="N44" i="34"/>
  <c r="O44" i="34" s="1"/>
  <c r="F59" i="36"/>
  <c r="G55" i="33"/>
  <c r="N14" i="41"/>
  <c r="O14" i="41" s="1"/>
  <c r="O43" i="46"/>
  <c r="P43" i="46" s="1"/>
  <c r="N41" i="41"/>
  <c r="O41" i="41" s="1"/>
  <c r="N14" i="40"/>
  <c r="O14" i="40" s="1"/>
  <c r="D55" i="33"/>
  <c r="N49" i="39"/>
  <c r="O49" i="39" s="1"/>
  <c r="N5" i="37"/>
  <c r="O5" i="37" s="1"/>
  <c r="N5" i="35"/>
  <c r="O5" i="35" s="1"/>
  <c r="N5" i="39"/>
  <c r="O5" i="39" s="1"/>
  <c r="N55" i="33" l="1"/>
  <c r="O55" i="33" s="1"/>
  <c r="N59" i="35"/>
  <c r="O59" i="35" s="1"/>
  <c r="N59" i="36"/>
  <c r="O59" i="36" s="1"/>
</calcChain>
</file>

<file path=xl/sharedStrings.xml><?xml version="1.0" encoding="utf-8"?>
<sst xmlns="http://schemas.openxmlformats.org/spreadsheetml/2006/main" count="1331" uniqueCount="176">
  <si>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</si>
  <si>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</si>
  <si>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</si>
  <si>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</si>
  <si>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</si>
  <si>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</si>
  <si>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</si>
  <si>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</si>
  <si>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</si>
  <si>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</si>
  <si>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</si>
  <si>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</si>
  <si>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</si>
  <si>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</si>
  <si>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</si>
  <si>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</si>
  <si>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</si>
  <si>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</si>
  <si>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</si>
  <si>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</si>
  <si>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Franchise Fee - Other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</si>
  <si>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</si>
  <si>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</si>
  <si>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</si>
  <si>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</si>
  <si>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Public Safety</t>
  </si>
  <si>
    <t>State Grant - Economic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</si>
  <si>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</si>
  <si>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</si>
  <si>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</si>
  <si>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</si>
  <si>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</si>
  <si>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State Shared Revenues - Physical Environment - Other Physical Environment</t>
  </si>
  <si>
    <t>State Shared Revenues - Transportation - Airport Development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</si>
  <si>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</si>
  <si>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</si>
  <si>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</si>
  <si>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</si>
  <si>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</si>
  <si>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</si>
  <si>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</si>
  <si>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</si>
  <si>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</si>
  <si>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</si>
  <si>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</si>
  <si>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</si>
  <si>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</si>
  <si>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</si>
  <si>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Public Safety - Ambulance Fees</t>
  </si>
  <si>
    <t>Physical Environment - Water / Sewer Combination Utility</t>
  </si>
  <si>
    <t>Physical Environment - Other Physical Environment Charges</t>
  </si>
  <si>
    <t>Culture / Recreation - Parks and Recreation</t>
  </si>
  <si>
    <t>Total - All Account Codes</t>
  </si>
  <si>
    <t>Local Fiscal Year Ended September 30, 2009</t>
  </si>
  <si>
    <t>Fines - Local Ordinance Violations</t>
  </si>
  <si>
    <t>Judgments and Fines - Other Court-Ordered</t>
  </si>
  <si>
    <t>Interest and Other Earnings - Interest</t>
  </si>
  <si>
    <t>Interest and Other Earnings - Net Increase (Decrease) in Fair Value of Investments</t>
  </si>
  <si>
    <t>Disposition of Fixed Assets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</si>
  <si>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</si>
  <si>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</si>
  <si>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</si>
  <si>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</si>
  <si>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</si>
  <si>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</si>
  <si>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</si>
  <si>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</si>
  <si>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</si>
  <si>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</si>
  <si>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Margate Revenues Reported by Account Code and Fund Type</t>
  </si>
  <si>
    <t>Local Fiscal Year Ended September 30, 2010</t>
  </si>
  <si>
    <t>Other Charges for Services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</si>
  <si>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</si>
  <si>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</si>
  <si>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</si>
  <si>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</si>
  <si>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Physical Environment - Other Physical Environment</t>
  </si>
  <si>
    <t>State Shared Revenues - Transportation - Other Transportation</t>
  </si>
  <si>
    <t>Economic Environment - Housing</t>
  </si>
  <si>
    <t>Federal Fines and Forfeits</t>
  </si>
  <si>
    <t>State Fines and Forfeits</t>
  </si>
  <si>
    <t>Proceeds of General Capital Asset Dispositions - Sales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</si>
  <si>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</si>
  <si>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</si>
  <si>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</si>
  <si>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</si>
  <si>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</si>
  <si>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</si>
  <si>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Impact Fees - Residential - Public Safety</t>
  </si>
  <si>
    <t>Impact Fees - Commercial - Public Safety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</si>
  <si>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</si>
  <si>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</si>
  <si>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</si>
  <si>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</si>
  <si>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</si>
  <si>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Internal Service Fund Fees and Charges</t>
  </si>
  <si>
    <t>General Government - Other General Government Charges and Fees</t>
  </si>
  <si>
    <t>Court-Ordered Judgments and Fines - Other Court-Ordered</t>
  </si>
  <si>
    <t>Rents and Royalties</t>
  </si>
  <si>
    <t>Sales - Disposition of Fixed Assets</t>
  </si>
  <si>
    <t>Contributions and Donations from Private Sources</t>
  </si>
  <si>
    <t>Proceeds - Installment Purchases and Capital Lease Proceeds</t>
  </si>
  <si>
    <t>Proceeds - Proceeds from Refunding Bonds</t>
  </si>
  <si>
    <t>Non-Operating - Extraordinary Items (Gain)</t>
  </si>
  <si>
    <t>2013 Municipal Population:</t>
  </si>
  <si>
    <t>Local Fiscal Year Ended September 30, 2008</t>
  </si>
  <si>
    <t>Permits and Franchise Fees</t>
  </si>
  <si>
    <t>Other Permits and Fees</t>
  </si>
  <si>
    <t>State Grant - Culture / Recreation</t>
  </si>
  <si>
    <t>2008 Municipal Population:</t>
  </si>
  <si>
    <t>Local Fiscal Year Ended September 30, 2014</t>
  </si>
  <si>
    <t>Federal Grant - Human Services - Other Human Services</t>
  </si>
  <si>
    <t>State Grant - Human Services - Other Human Services</t>
  </si>
  <si>
    <t>Grants from Other Local Units - Human Services</t>
  </si>
  <si>
    <t>Proprietary Non-Operating - Capital Contributions from Private Source</t>
  </si>
  <si>
    <t>2014 Municipal Population:</t>
  </si>
  <si>
    <t>Local Fiscal Year Ended September 30, 2015</t>
  </si>
  <si>
    <t>Second Local Option Fuel Tax (1 to 5 Cents)</t>
  </si>
  <si>
    <t>Special Assessments - Charges for Public Services</t>
  </si>
  <si>
    <t>State Grant - Physical Environment - Sewer / Wastewater</t>
  </si>
  <si>
    <t>State Shared Revenues - Public Safety - Firefighter Supplemental Compensation</t>
  </si>
  <si>
    <t>State Shared Revenues - Other</t>
  </si>
  <si>
    <t>Grants from Other Local Units - Transportation</t>
  </si>
  <si>
    <t>Public Safety - Other Public Safety Charges and Fees</t>
  </si>
  <si>
    <t>Human Services - Other Human Services Charges</t>
  </si>
  <si>
    <t>Court-Ordered Judgments and Fines - As Decided by County Court Civil</t>
  </si>
  <si>
    <t>Sale of Contraband Property Seized by Law Enforcement</t>
  </si>
  <si>
    <t>Interest and Other Earnings - Gain (Loss) on Sale of Investments</t>
  </si>
  <si>
    <t>2015 Municipal Population:</t>
  </si>
  <si>
    <t>Local Fiscal Year Ended September 30, 2016</t>
  </si>
  <si>
    <t>Federal Grant - General Government</t>
  </si>
  <si>
    <t>General Government - Administrative Service Fees</t>
  </si>
  <si>
    <t>Physical Environment - Garbage / Solid Waste</t>
  </si>
  <si>
    <t>2016 Municipal Population:</t>
  </si>
  <si>
    <t>Local Fiscal Year Ended September 30, 2017</t>
  </si>
  <si>
    <t>Physical Environment - Water Utility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</si>
  <si>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</si>
  <si>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</si>
  <si>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</si>
  <si>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</si>
  <si>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</si>
  <si>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</si>
  <si>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Impact Fees - Residential - Physical Environment</t>
  </si>
  <si>
    <t>Impact Fees - Commercial - Physical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</si>
  <si>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</si>
  <si>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</si>
  <si>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</si>
  <si>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</si>
  <si>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</si>
  <si>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</si>
  <si>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</si>
  <si>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</si>
  <si>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</si>
  <si>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</si>
  <si>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</si>
  <si>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Intergovernmental Revenues</t>
  </si>
  <si>
    <t>Federal Grant - Culture / Recreation</t>
  </si>
  <si>
    <t>State Shared Revenues - General Government - Municipal Revenue Sharing Program</t>
  </si>
  <si>
    <t>State Shared Revenues - General Government - Local Government Half-Cent Sales Tax Program</t>
  </si>
  <si>
    <t>Grants from Other Local Units - Public Safety</t>
  </si>
  <si>
    <t>Grants from Other Local Units - Culture / Recreation</t>
  </si>
  <si>
    <t>Other Charges for Services (Not Court-Related)</t>
  </si>
  <si>
    <t>2021 Municipal Population:</t>
  </si>
  <si>
    <t>Local Fiscal Year Ended September 30, 2022</t>
  </si>
  <si>
    <t>324.XXX</t>
  </si>
  <si>
    <t>Impact Fees - Total</t>
  </si>
  <si>
    <t>Inspection Fee</t>
  </si>
  <si>
    <t>Other Fees and Special Assessments</t>
  </si>
  <si>
    <t>Federal Grant - American Rescue Plan Act Funds</t>
  </si>
  <si>
    <t>Other Financial Assistance - Federal Source</t>
  </si>
  <si>
    <t>State Shared Revenues - Transportation - Fuel Tax Refunds and Credits</t>
  </si>
  <si>
    <t>2022 Municipal Population:</t>
  </si>
  <si>
    <t>Proceeds - Leases</t>
  </si>
  <si>
    <t>Local Fiscal Year Ended September 30, 2023</t>
  </si>
  <si>
    <t>Proprietary Non-Operating Sources - Capital Contributions from Private Source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</si>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</sst>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B10C3-C2EB-4604-B3A7-4AFBE9E02EBA}">
  <sheetPr>
    <pageSetUpPr fitToPage="1"/>
  </sheetPr>
  <dimension ref="A1:ED81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69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173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62</v>
      </c>
      <c r="B3" s="111"/>
      <c r="C3" s="112"/>
      <c r="D3" s="116" t="s">
        <v>36</v>
      </c>
      <c r="E3" s="117"/>
      <c r="F3" s="117"/>
      <c r="G3" s="117"/>
      <c r="H3" s="118"/>
      <c r="I3" s="116" t="s">
        <v>37</v>
      </c>
      <c r="J3" s="118"/>
      <c r="K3" s="116" t="s">
        <v>39</v>
      </c>
      <c r="L3" s="117"/>
      <c r="M3" s="118"/>
      <c r="N3" s="52"/>
      <c r="O3" s="53"/>
      <c r="P3" s="119" t="s">
        <v>146</v>
      </c>
      <c r="Q3" s="54"/>
      <c r="R3"/>
    </row>
    <row r="4" spans="1:134" ht="32.25" customHeight="1" thickBot="1">
      <c r="A4" s="113"/>
      <c r="B4" s="114"/>
      <c r="C4" s="115"/>
      <c r="D4" s="55" t="s">
        <v>4</v>
      </c>
      <c r="E4" s="55" t="s">
        <v>63</v>
      </c>
      <c r="F4" s="55" t="s">
        <v>64</v>
      </c>
      <c r="G4" s="55" t="s">
        <v>65</v>
      </c>
      <c r="H4" s="55" t="s">
        <v>5</v>
      </c>
      <c r="I4" s="55" t="s">
        <v>6</v>
      </c>
      <c r="J4" s="56" t="s">
        <v>66</v>
      </c>
      <c r="K4" s="56" t="s">
        <v>7</v>
      </c>
      <c r="L4" s="56" t="s">
        <v>8</v>
      </c>
      <c r="M4" s="56" t="s">
        <v>147</v>
      </c>
      <c r="N4" s="56" t="s">
        <v>9</v>
      </c>
      <c r="O4" s="56" t="s">
        <v>148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149</v>
      </c>
      <c r="B5" s="60"/>
      <c r="C5" s="60"/>
      <c r="D5" s="61">
        <f>SUM(D6:D13)</f>
        <v>36431090</v>
      </c>
      <c r="E5" s="61">
        <f>SUM(E6:E13)</f>
        <v>11033362</v>
      </c>
      <c r="F5" s="61">
        <f>SUM(F6:F13)</f>
        <v>2121245</v>
      </c>
      <c r="G5" s="61">
        <f>SUM(G6:G13)</f>
        <v>0</v>
      </c>
      <c r="H5" s="61">
        <f>SUM(H6:H13)</f>
        <v>0</v>
      </c>
      <c r="I5" s="61">
        <f>SUM(I6:I13)</f>
        <v>0</v>
      </c>
      <c r="J5" s="61">
        <f>SUM(J6:J13)</f>
        <v>0</v>
      </c>
      <c r="K5" s="61">
        <f>SUM(K6:K13)</f>
        <v>0</v>
      </c>
      <c r="L5" s="61">
        <f>SUM(L6:L13)</f>
        <v>0</v>
      </c>
      <c r="M5" s="61">
        <f>SUM(M6:M13)</f>
        <v>0</v>
      </c>
      <c r="N5" s="61">
        <f>SUM(N6:N13)</f>
        <v>0</v>
      </c>
      <c r="O5" s="62">
        <f>SUM(D5:N5)</f>
        <v>49585697</v>
      </c>
      <c r="P5" s="63">
        <f>(O5/P$79)</f>
        <v>844.37117071094087</v>
      </c>
      <c r="Q5" s="64"/>
    </row>
    <row r="6" spans="1:134">
      <c r="A6" s="66"/>
      <c r="B6" s="67">
        <v>311</v>
      </c>
      <c r="C6" s="68" t="s">
        <v>2</v>
      </c>
      <c r="D6" s="69">
        <v>28283711</v>
      </c>
      <c r="E6" s="69">
        <v>10011585</v>
      </c>
      <c r="F6" s="69">
        <v>2121245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40416541</v>
      </c>
      <c r="P6" s="70">
        <f>(O6/P$79)</f>
        <v>688.2339889314602</v>
      </c>
      <c r="Q6" s="71"/>
    </row>
    <row r="7" spans="1:134">
      <c r="A7" s="66"/>
      <c r="B7" s="67">
        <v>312.41000000000003</v>
      </c>
      <c r="C7" s="68" t="s">
        <v>150</v>
      </c>
      <c r="D7" s="69">
        <v>0</v>
      </c>
      <c r="E7" s="69">
        <v>600070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3" si="0">SUM(D7:N7)</f>
        <v>600070</v>
      </c>
      <c r="P7" s="70">
        <f>(O7/P$79)</f>
        <v>10.218305661983823</v>
      </c>
      <c r="Q7" s="71"/>
    </row>
    <row r="8" spans="1:134">
      <c r="A8" s="66"/>
      <c r="B8" s="67">
        <v>312.43</v>
      </c>
      <c r="C8" s="68" t="s">
        <v>151</v>
      </c>
      <c r="D8" s="69">
        <v>0</v>
      </c>
      <c r="E8" s="69">
        <v>421707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421707</v>
      </c>
      <c r="P8" s="70">
        <f>(O8/P$79)</f>
        <v>7.1810472541507027</v>
      </c>
      <c r="Q8" s="71"/>
    </row>
    <row r="9" spans="1:134">
      <c r="A9" s="66"/>
      <c r="B9" s="67">
        <v>314.10000000000002</v>
      </c>
      <c r="C9" s="68" t="s">
        <v>11</v>
      </c>
      <c r="D9" s="69">
        <v>4839427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4839427</v>
      </c>
      <c r="P9" s="70">
        <f>(O9/P$79)</f>
        <v>82.408292890591738</v>
      </c>
      <c r="Q9" s="71"/>
    </row>
    <row r="10" spans="1:134">
      <c r="A10" s="66"/>
      <c r="B10" s="67">
        <v>314.3</v>
      </c>
      <c r="C10" s="68" t="s">
        <v>12</v>
      </c>
      <c r="D10" s="69">
        <v>1095176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1095176</v>
      </c>
      <c r="P10" s="70">
        <f>(O10/P$79)</f>
        <v>18.649229459344401</v>
      </c>
      <c r="Q10" s="71"/>
    </row>
    <row r="11" spans="1:134">
      <c r="A11" s="66"/>
      <c r="B11" s="67">
        <v>314.8</v>
      </c>
      <c r="C11" s="68" t="s">
        <v>13</v>
      </c>
      <c r="D11" s="69">
        <v>89641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89641</v>
      </c>
      <c r="P11" s="70">
        <f>(O11/P$79)</f>
        <v>1.5264538101319711</v>
      </c>
      <c r="Q11" s="71"/>
    </row>
    <row r="12" spans="1:134">
      <c r="A12" s="66"/>
      <c r="B12" s="67">
        <v>315.10000000000002</v>
      </c>
      <c r="C12" s="68" t="s">
        <v>152</v>
      </c>
      <c r="D12" s="69">
        <v>1810631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1810631</v>
      </c>
      <c r="P12" s="70">
        <f>(O12/P$79)</f>
        <v>30.83237122179651</v>
      </c>
      <c r="Q12" s="71"/>
    </row>
    <row r="13" spans="1:134">
      <c r="A13" s="66"/>
      <c r="B13" s="67">
        <v>316</v>
      </c>
      <c r="C13" s="68" t="s">
        <v>87</v>
      </c>
      <c r="D13" s="69">
        <v>312504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0"/>
        <v>312504</v>
      </c>
      <c r="P13" s="70">
        <f>(O13/P$79)</f>
        <v>5.3214814814814817</v>
      </c>
      <c r="Q13" s="71"/>
    </row>
    <row r="14" spans="1:134" ht="15.75">
      <c r="A14" s="72" t="s">
        <v>16</v>
      </c>
      <c r="B14" s="73"/>
      <c r="C14" s="74"/>
      <c r="D14" s="75">
        <f>SUM(D15:D27)</f>
        <v>15438079</v>
      </c>
      <c r="E14" s="75">
        <f>SUM(E15:E27)</f>
        <v>2669607</v>
      </c>
      <c r="F14" s="75">
        <f>SUM(F15:F27)</f>
        <v>0</v>
      </c>
      <c r="G14" s="75">
        <f>SUM(G15:G27)</f>
        <v>0</v>
      </c>
      <c r="H14" s="75">
        <f>SUM(H15:H27)</f>
        <v>0</v>
      </c>
      <c r="I14" s="75">
        <f>SUM(I15:I27)</f>
        <v>187832</v>
      </c>
      <c r="J14" s="75">
        <f>SUM(J15:J27)</f>
        <v>0</v>
      </c>
      <c r="K14" s="75">
        <f>SUM(K15:K27)</f>
        <v>0</v>
      </c>
      <c r="L14" s="75">
        <f>SUM(L15:L27)</f>
        <v>0</v>
      </c>
      <c r="M14" s="75">
        <f>SUM(M15:M27)</f>
        <v>0</v>
      </c>
      <c r="N14" s="75">
        <f>SUM(N15:N27)</f>
        <v>0</v>
      </c>
      <c r="O14" s="76">
        <f>SUM(D14:N14)</f>
        <v>18295518</v>
      </c>
      <c r="P14" s="77">
        <f>(O14/P$79)</f>
        <v>311.54564495530013</v>
      </c>
      <c r="Q14" s="78"/>
    </row>
    <row r="15" spans="1:134">
      <c r="A15" s="66"/>
      <c r="B15" s="67">
        <v>322</v>
      </c>
      <c r="C15" s="68" t="s">
        <v>153</v>
      </c>
      <c r="D15" s="69">
        <v>0</v>
      </c>
      <c r="E15" s="69">
        <v>2556942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>SUM(D15:N15)</f>
        <v>2556942</v>
      </c>
      <c r="P15" s="70">
        <f>(O15/P$79)</f>
        <v>43.540945083014051</v>
      </c>
      <c r="Q15" s="71"/>
    </row>
    <row r="16" spans="1:134">
      <c r="A16" s="66"/>
      <c r="B16" s="67">
        <v>322.89999999999998</v>
      </c>
      <c r="C16" s="68" t="s">
        <v>154</v>
      </c>
      <c r="D16" s="69">
        <v>111396</v>
      </c>
      <c r="E16" s="69">
        <v>76473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ref="O16:O27" si="1">SUM(D16:N16)</f>
        <v>187869</v>
      </c>
      <c r="P16" s="70">
        <f>(O16/P$79)</f>
        <v>3.1991315453384419</v>
      </c>
      <c r="Q16" s="71"/>
    </row>
    <row r="17" spans="1:17">
      <c r="A17" s="66"/>
      <c r="B17" s="67">
        <v>323.10000000000002</v>
      </c>
      <c r="C17" s="68" t="s">
        <v>17</v>
      </c>
      <c r="D17" s="69">
        <v>4018004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si="1"/>
        <v>4018004</v>
      </c>
      <c r="P17" s="70">
        <f>(O17/P$79)</f>
        <v>68.420672626649633</v>
      </c>
      <c r="Q17" s="71"/>
    </row>
    <row r="18" spans="1:17">
      <c r="A18" s="66"/>
      <c r="B18" s="67">
        <v>323.39999999999998</v>
      </c>
      <c r="C18" s="68" t="s">
        <v>18</v>
      </c>
      <c r="D18" s="69">
        <v>33068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1"/>
        <v>33068</v>
      </c>
      <c r="P18" s="70">
        <f>(O18/P$79)</f>
        <v>0.56309919114516815</v>
      </c>
      <c r="Q18" s="71"/>
    </row>
    <row r="19" spans="1:17">
      <c r="A19" s="66"/>
      <c r="B19" s="67">
        <v>323.7</v>
      </c>
      <c r="C19" s="68" t="s">
        <v>19</v>
      </c>
      <c r="D19" s="69">
        <v>1582538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1"/>
        <v>1582538</v>
      </c>
      <c r="P19" s="70">
        <f>(O19/P$79)</f>
        <v>26.948284376330353</v>
      </c>
      <c r="Q19" s="71"/>
    </row>
    <row r="20" spans="1:17">
      <c r="A20" s="66"/>
      <c r="B20" s="67">
        <v>323.89999999999998</v>
      </c>
      <c r="C20" s="68" t="s">
        <v>20</v>
      </c>
      <c r="D20" s="69">
        <v>85291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85291</v>
      </c>
      <c r="P20" s="70">
        <f>(O20/P$79)</f>
        <v>1.4523797360578969</v>
      </c>
      <c r="Q20" s="71"/>
    </row>
    <row r="21" spans="1:17">
      <c r="A21" s="66"/>
      <c r="B21" s="67">
        <v>324.11</v>
      </c>
      <c r="C21" s="68" t="s">
        <v>88</v>
      </c>
      <c r="D21" s="69">
        <v>0</v>
      </c>
      <c r="E21" s="69">
        <v>30725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1"/>
        <v>30725</v>
      </c>
      <c r="P21" s="70">
        <f>(O21/P$79)</f>
        <v>0.52320136228182201</v>
      </c>
      <c r="Q21" s="71"/>
    </row>
    <row r="22" spans="1:17">
      <c r="A22" s="66"/>
      <c r="B22" s="67">
        <v>324.12</v>
      </c>
      <c r="C22" s="68" t="s">
        <v>89</v>
      </c>
      <c r="D22" s="69">
        <v>0</v>
      </c>
      <c r="E22" s="69">
        <v>5467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1"/>
        <v>5467</v>
      </c>
      <c r="P22" s="70">
        <f>(O22/P$79)</f>
        <v>9.3094934014474245E-2</v>
      </c>
      <c r="Q22" s="71"/>
    </row>
    <row r="23" spans="1:17">
      <c r="A23" s="66"/>
      <c r="B23" s="67">
        <v>324.20999999999998</v>
      </c>
      <c r="C23" s="68" t="s">
        <v>142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54343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1"/>
        <v>54343</v>
      </c>
      <c r="P23" s="70">
        <f>(O23/P$79)</f>
        <v>0.9253810131971052</v>
      </c>
      <c r="Q23" s="71"/>
    </row>
    <row r="24" spans="1:17">
      <c r="A24" s="66"/>
      <c r="B24" s="67">
        <v>324.22000000000003</v>
      </c>
      <c r="C24" s="68" t="s">
        <v>143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133489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1"/>
        <v>133489</v>
      </c>
      <c r="P24" s="70">
        <f>(O24/P$79)</f>
        <v>2.2731204767986379</v>
      </c>
      <c r="Q24" s="71"/>
    </row>
    <row r="25" spans="1:17">
      <c r="A25" s="66"/>
      <c r="B25" s="67">
        <v>325.2</v>
      </c>
      <c r="C25" s="68" t="s">
        <v>118</v>
      </c>
      <c r="D25" s="69">
        <v>9140212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1"/>
        <v>9140212</v>
      </c>
      <c r="P25" s="70">
        <f>(O25/P$79)</f>
        <v>155.64430821626223</v>
      </c>
      <c r="Q25" s="71"/>
    </row>
    <row r="26" spans="1:17">
      <c r="A26" s="66"/>
      <c r="B26" s="67">
        <v>329.1</v>
      </c>
      <c r="C26" s="68" t="s">
        <v>166</v>
      </c>
      <c r="D26" s="69">
        <v>212179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1"/>
        <v>212179</v>
      </c>
      <c r="P26" s="70">
        <f>(O26/P$79)</f>
        <v>3.6130949340144745</v>
      </c>
      <c r="Q26" s="71"/>
    </row>
    <row r="27" spans="1:17">
      <c r="A27" s="66"/>
      <c r="B27" s="67">
        <v>329.5</v>
      </c>
      <c r="C27" s="68" t="s">
        <v>167</v>
      </c>
      <c r="D27" s="69">
        <v>255391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1"/>
        <v>255391</v>
      </c>
      <c r="P27" s="70">
        <f>(O27/P$79)</f>
        <v>4.3489314601958284</v>
      </c>
      <c r="Q27" s="71"/>
    </row>
    <row r="28" spans="1:17" ht="15.75">
      <c r="A28" s="72" t="s">
        <v>155</v>
      </c>
      <c r="B28" s="73"/>
      <c r="C28" s="74"/>
      <c r="D28" s="75">
        <f>SUM(D29:D44)</f>
        <v>18661483</v>
      </c>
      <c r="E28" s="75">
        <f>SUM(E29:E44)</f>
        <v>2113952</v>
      </c>
      <c r="F28" s="75">
        <f>SUM(F29:F44)</f>
        <v>0</v>
      </c>
      <c r="G28" s="75">
        <f>SUM(G29:G44)</f>
        <v>0</v>
      </c>
      <c r="H28" s="75">
        <f>SUM(H29:H44)</f>
        <v>0</v>
      </c>
      <c r="I28" s="75">
        <f>SUM(I29:I44)</f>
        <v>500000</v>
      </c>
      <c r="J28" s="75">
        <f>SUM(J29:J44)</f>
        <v>0</v>
      </c>
      <c r="K28" s="75">
        <f>SUM(K29:K44)</f>
        <v>0</v>
      </c>
      <c r="L28" s="75">
        <f>SUM(L29:L44)</f>
        <v>0</v>
      </c>
      <c r="M28" s="75">
        <f>SUM(M29:M44)</f>
        <v>0</v>
      </c>
      <c r="N28" s="75">
        <f>SUM(N29:N44)</f>
        <v>0</v>
      </c>
      <c r="O28" s="76">
        <f>SUM(D28:N28)</f>
        <v>21275435</v>
      </c>
      <c r="P28" s="77">
        <f>(O28/P$79)</f>
        <v>362.28922945934443</v>
      </c>
      <c r="Q28" s="78"/>
    </row>
    <row r="29" spans="1:17">
      <c r="A29" s="66"/>
      <c r="B29" s="67">
        <v>331.2</v>
      </c>
      <c r="C29" s="68" t="s">
        <v>22</v>
      </c>
      <c r="D29" s="69">
        <v>205823</v>
      </c>
      <c r="E29" s="69">
        <v>2040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>SUM(D29:N29)</f>
        <v>207863</v>
      </c>
      <c r="P29" s="70">
        <f>(O29/P$79)</f>
        <v>3.5395998297147724</v>
      </c>
      <c r="Q29" s="71"/>
    </row>
    <row r="30" spans="1:17">
      <c r="A30" s="66"/>
      <c r="B30" s="67">
        <v>331.5</v>
      </c>
      <c r="C30" s="68" t="s">
        <v>24</v>
      </c>
      <c r="D30" s="69">
        <v>524898</v>
      </c>
      <c r="E30" s="69">
        <v>179802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ref="O30:O39" si="2">SUM(D30:N30)</f>
        <v>704700</v>
      </c>
      <c r="P30" s="70">
        <f>(O30/P$79)</f>
        <v>12</v>
      </c>
      <c r="Q30" s="71"/>
    </row>
    <row r="31" spans="1:17">
      <c r="A31" s="66"/>
      <c r="B31" s="67">
        <v>331.51</v>
      </c>
      <c r="C31" s="68" t="s">
        <v>168</v>
      </c>
      <c r="D31" s="69">
        <v>10030225</v>
      </c>
      <c r="E31" s="69">
        <v>161972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2"/>
        <v>10192197</v>
      </c>
      <c r="P31" s="70">
        <f>(O31/P$79)</f>
        <v>173.55805874840357</v>
      </c>
      <c r="Q31" s="71"/>
    </row>
    <row r="32" spans="1:17">
      <c r="A32" s="66"/>
      <c r="B32" s="67">
        <v>331.69</v>
      </c>
      <c r="C32" s="68" t="s">
        <v>111</v>
      </c>
      <c r="D32" s="69">
        <v>0</v>
      </c>
      <c r="E32" s="69">
        <v>256340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2"/>
        <v>256340</v>
      </c>
      <c r="P32" s="70">
        <f>(O32/P$79)</f>
        <v>4.365091528309919</v>
      </c>
      <c r="Q32" s="71"/>
    </row>
    <row r="33" spans="1:17">
      <c r="A33" s="66"/>
      <c r="B33" s="67">
        <v>334.5</v>
      </c>
      <c r="C33" s="68" t="s">
        <v>26</v>
      </c>
      <c r="D33" s="69">
        <v>46</v>
      </c>
      <c r="E33" s="69">
        <v>0</v>
      </c>
      <c r="F33" s="69">
        <v>0</v>
      </c>
      <c r="G33" s="69">
        <v>0</v>
      </c>
      <c r="H33" s="69">
        <v>0</v>
      </c>
      <c r="I33" s="69">
        <v>500000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2"/>
        <v>500046</v>
      </c>
      <c r="P33" s="70">
        <f>(O33/P$79)</f>
        <v>8.515044699872286</v>
      </c>
      <c r="Q33" s="71"/>
    </row>
    <row r="34" spans="1:17">
      <c r="A34" s="66"/>
      <c r="B34" s="67">
        <v>334.7</v>
      </c>
      <c r="C34" s="68" t="s">
        <v>108</v>
      </c>
      <c r="D34" s="69">
        <v>0</v>
      </c>
      <c r="E34" s="69">
        <v>271577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2"/>
        <v>271577</v>
      </c>
      <c r="P34" s="70">
        <f>(O34/P$79)</f>
        <v>4.6245551298424861</v>
      </c>
      <c r="Q34" s="71"/>
    </row>
    <row r="35" spans="1:17">
      <c r="A35" s="66"/>
      <c r="B35" s="67">
        <v>335.125</v>
      </c>
      <c r="C35" s="68" t="s">
        <v>157</v>
      </c>
      <c r="D35" s="69">
        <v>2706935</v>
      </c>
      <c r="E35" s="69">
        <v>561397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2"/>
        <v>3268332</v>
      </c>
      <c r="P35" s="70">
        <f>(O35/P$79)</f>
        <v>55.654865900383143</v>
      </c>
      <c r="Q35" s="71"/>
    </row>
    <row r="36" spans="1:17">
      <c r="A36" s="66"/>
      <c r="B36" s="67">
        <v>335.14</v>
      </c>
      <c r="C36" s="68" t="s">
        <v>91</v>
      </c>
      <c r="D36" s="69">
        <v>20529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2"/>
        <v>20529</v>
      </c>
      <c r="P36" s="70">
        <f>(O36/P$79)</f>
        <v>0.34957854406130268</v>
      </c>
      <c r="Q36" s="71"/>
    </row>
    <row r="37" spans="1:17">
      <c r="A37" s="66"/>
      <c r="B37" s="67">
        <v>335.15</v>
      </c>
      <c r="C37" s="68" t="s">
        <v>92</v>
      </c>
      <c r="D37" s="69">
        <v>22976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si="2"/>
        <v>22976</v>
      </c>
      <c r="P37" s="70">
        <f>(O37/P$79)</f>
        <v>0.39124733929331629</v>
      </c>
      <c r="Q37" s="71"/>
    </row>
    <row r="38" spans="1:17">
      <c r="A38" s="66"/>
      <c r="B38" s="67">
        <v>335.18</v>
      </c>
      <c r="C38" s="68" t="s">
        <v>158</v>
      </c>
      <c r="D38" s="69">
        <v>4918703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si="2"/>
        <v>4918703</v>
      </c>
      <c r="P38" s="70">
        <f>(O38/P$79)</f>
        <v>83.758246062154114</v>
      </c>
      <c r="Q38" s="71"/>
    </row>
    <row r="39" spans="1:17">
      <c r="A39" s="66"/>
      <c r="B39" s="67">
        <v>335.21</v>
      </c>
      <c r="C39" s="68" t="s">
        <v>120</v>
      </c>
      <c r="D39" s="69">
        <v>35548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2"/>
        <v>35548</v>
      </c>
      <c r="P39" s="70">
        <f>(O39/P$79)</f>
        <v>0.60532992762877824</v>
      </c>
      <c r="Q39" s="71"/>
    </row>
    <row r="40" spans="1:17">
      <c r="A40" s="66"/>
      <c r="B40" s="67">
        <v>335.45</v>
      </c>
      <c r="C40" s="68" t="s">
        <v>170</v>
      </c>
      <c r="D40" s="69">
        <v>38814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ref="O40:O43" si="3">SUM(D40:N40)</f>
        <v>38814</v>
      </c>
      <c r="P40" s="70">
        <f>(O40/P$79)</f>
        <v>0.66094508301404853</v>
      </c>
      <c r="Q40" s="71"/>
    </row>
    <row r="41" spans="1:17">
      <c r="A41" s="66"/>
      <c r="B41" s="67">
        <v>335.9</v>
      </c>
      <c r="C41" s="68" t="s">
        <v>121</v>
      </c>
      <c r="D41" s="69">
        <v>71924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3"/>
        <v>71924</v>
      </c>
      <c r="P41" s="70">
        <f>(O41/P$79)</f>
        <v>1.2247594721157939</v>
      </c>
      <c r="Q41" s="71"/>
    </row>
    <row r="42" spans="1:17">
      <c r="A42" s="66"/>
      <c r="B42" s="67">
        <v>337.4</v>
      </c>
      <c r="C42" s="68" t="s">
        <v>122</v>
      </c>
      <c r="D42" s="69">
        <v>0</v>
      </c>
      <c r="E42" s="69">
        <v>241788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3"/>
        <v>241788</v>
      </c>
      <c r="P42" s="70">
        <f>(O42/P$79)</f>
        <v>4.1172924648786715</v>
      </c>
      <c r="Q42" s="71"/>
    </row>
    <row r="43" spans="1:17">
      <c r="A43" s="66"/>
      <c r="B43" s="67">
        <v>337.9</v>
      </c>
      <c r="C43" s="68" t="s">
        <v>34</v>
      </c>
      <c r="D43" s="69">
        <v>20992</v>
      </c>
      <c r="E43" s="69">
        <v>108118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3"/>
        <v>129110</v>
      </c>
      <c r="P43" s="70">
        <f>(O43/P$79)</f>
        <v>2.19855257556407</v>
      </c>
      <c r="Q43" s="71"/>
    </row>
    <row r="44" spans="1:17">
      <c r="A44" s="66"/>
      <c r="B44" s="67">
        <v>338</v>
      </c>
      <c r="C44" s="68" t="s">
        <v>35</v>
      </c>
      <c r="D44" s="69">
        <v>64070</v>
      </c>
      <c r="E44" s="69">
        <v>330918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>SUM(D44:N44)</f>
        <v>394988</v>
      </c>
      <c r="P44" s="70">
        <f>(O44/P$79)</f>
        <v>6.7260621541081314</v>
      </c>
      <c r="Q44" s="71"/>
    </row>
    <row r="45" spans="1:17" ht="15.75">
      <c r="A45" s="72" t="s">
        <v>40</v>
      </c>
      <c r="B45" s="73"/>
      <c r="C45" s="74"/>
      <c r="D45" s="75">
        <f>SUM(D46:D59)</f>
        <v>6727636</v>
      </c>
      <c r="E45" s="75">
        <f>SUM(E46:E59)</f>
        <v>64279</v>
      </c>
      <c r="F45" s="75">
        <f>SUM(F46:F59)</f>
        <v>0</v>
      </c>
      <c r="G45" s="75">
        <f>SUM(G46:G59)</f>
        <v>0</v>
      </c>
      <c r="H45" s="75">
        <f>SUM(H46:H59)</f>
        <v>0</v>
      </c>
      <c r="I45" s="75">
        <f>SUM(I46:I59)</f>
        <v>29422569</v>
      </c>
      <c r="J45" s="75">
        <f>SUM(J46:J59)</f>
        <v>3423808</v>
      </c>
      <c r="K45" s="75">
        <f>SUM(K46:K59)</f>
        <v>0</v>
      </c>
      <c r="L45" s="75">
        <f>SUM(L46:L59)</f>
        <v>0</v>
      </c>
      <c r="M45" s="75">
        <f>SUM(M46:M59)</f>
        <v>0</v>
      </c>
      <c r="N45" s="75">
        <f>SUM(N46:N59)</f>
        <v>0</v>
      </c>
      <c r="O45" s="75">
        <f>SUM(D45:N45)</f>
        <v>39638292</v>
      </c>
      <c r="P45" s="77">
        <f>(O45/P$79)</f>
        <v>674.98155810983394</v>
      </c>
      <c r="Q45" s="78"/>
    </row>
    <row r="46" spans="1:17">
      <c r="A46" s="66"/>
      <c r="B46" s="67">
        <v>341.2</v>
      </c>
      <c r="C46" s="68" t="s">
        <v>95</v>
      </c>
      <c r="D46" s="69">
        <v>0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3423808</v>
      </c>
      <c r="K46" s="69">
        <v>0</v>
      </c>
      <c r="L46" s="69">
        <v>0</v>
      </c>
      <c r="M46" s="69">
        <v>0</v>
      </c>
      <c r="N46" s="69">
        <v>0</v>
      </c>
      <c r="O46" s="69">
        <f t="shared" ref="O46:O58" si="4">SUM(D46:N46)</f>
        <v>3423808</v>
      </c>
      <c r="P46" s="70">
        <f>(O46/P$79)</f>
        <v>58.30239250744998</v>
      </c>
      <c r="Q46" s="71"/>
    </row>
    <row r="47" spans="1:17">
      <c r="A47" s="66"/>
      <c r="B47" s="67">
        <v>341.3</v>
      </c>
      <c r="C47" s="68" t="s">
        <v>131</v>
      </c>
      <c r="D47" s="69">
        <v>2182204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4"/>
        <v>2182204</v>
      </c>
      <c r="P47" s="70">
        <f>(O47/P$79)</f>
        <v>37.159710515112813</v>
      </c>
      <c r="Q47" s="71"/>
    </row>
    <row r="48" spans="1:17">
      <c r="A48" s="66"/>
      <c r="B48" s="67">
        <v>341.9</v>
      </c>
      <c r="C48" s="68" t="s">
        <v>96</v>
      </c>
      <c r="D48" s="69">
        <v>43514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4"/>
        <v>43514</v>
      </c>
      <c r="P48" s="70">
        <f>(O48/P$79)</f>
        <v>0.74097914005959986</v>
      </c>
      <c r="Q48" s="71"/>
    </row>
    <row r="49" spans="1:17">
      <c r="A49" s="66"/>
      <c r="B49" s="67">
        <v>342.1</v>
      </c>
      <c r="C49" s="68" t="s">
        <v>46</v>
      </c>
      <c r="D49" s="69">
        <v>1107986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f t="shared" si="4"/>
        <v>1107986</v>
      </c>
      <c r="P49" s="70">
        <f>(O49/P$79)</f>
        <v>18.867364836100467</v>
      </c>
      <c r="Q49" s="71"/>
    </row>
    <row r="50" spans="1:17">
      <c r="A50" s="66"/>
      <c r="B50" s="67">
        <v>342.2</v>
      </c>
      <c r="C50" s="68" t="s">
        <v>47</v>
      </c>
      <c r="D50" s="69">
        <v>81627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f t="shared" si="4"/>
        <v>81627</v>
      </c>
      <c r="P50" s="70">
        <f>(O50/P$79)</f>
        <v>1.3899872286079182</v>
      </c>
      <c r="Q50" s="71"/>
    </row>
    <row r="51" spans="1:17">
      <c r="A51" s="66"/>
      <c r="B51" s="67">
        <v>342.6</v>
      </c>
      <c r="C51" s="68" t="s">
        <v>48</v>
      </c>
      <c r="D51" s="69">
        <v>1486024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f t="shared" si="4"/>
        <v>1486024</v>
      </c>
      <c r="P51" s="70">
        <f>(O51/P$79)</f>
        <v>25.304793529161344</v>
      </c>
      <c r="Q51" s="71"/>
    </row>
    <row r="52" spans="1:17">
      <c r="A52" s="66"/>
      <c r="B52" s="67">
        <v>342.9</v>
      </c>
      <c r="C52" s="68" t="s">
        <v>123</v>
      </c>
      <c r="D52" s="69">
        <v>550455</v>
      </c>
      <c r="E52" s="69">
        <v>0</v>
      </c>
      <c r="F52" s="69">
        <v>0</v>
      </c>
      <c r="G52" s="69">
        <v>0</v>
      </c>
      <c r="H52" s="69">
        <v>0</v>
      </c>
      <c r="I52" s="69">
        <v>58437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 t="shared" si="4"/>
        <v>608892</v>
      </c>
      <c r="P52" s="70">
        <f>(O52/P$79)</f>
        <v>10.368531289910599</v>
      </c>
      <c r="Q52" s="71"/>
    </row>
    <row r="53" spans="1:17">
      <c r="A53" s="66"/>
      <c r="B53" s="67">
        <v>343.3</v>
      </c>
      <c r="C53" s="68" t="s">
        <v>135</v>
      </c>
      <c r="D53" s="69">
        <v>0</v>
      </c>
      <c r="E53" s="69">
        <v>0</v>
      </c>
      <c r="F53" s="69">
        <v>0</v>
      </c>
      <c r="G53" s="69">
        <v>0</v>
      </c>
      <c r="H53" s="69">
        <v>0</v>
      </c>
      <c r="I53" s="69">
        <v>389333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f t="shared" si="4"/>
        <v>389333</v>
      </c>
      <c r="P53" s="70">
        <f>(O53/P$79)</f>
        <v>6.6297658578118348</v>
      </c>
      <c r="Q53" s="71"/>
    </row>
    <row r="54" spans="1:17">
      <c r="A54" s="66"/>
      <c r="B54" s="67">
        <v>343.4</v>
      </c>
      <c r="C54" s="68" t="s">
        <v>132</v>
      </c>
      <c r="D54" s="69">
        <v>500777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 t="shared" si="4"/>
        <v>500777</v>
      </c>
      <c r="P54" s="70">
        <f>(O54/P$79)</f>
        <v>8.5274925500212859</v>
      </c>
      <c r="Q54" s="71"/>
    </row>
    <row r="55" spans="1:17">
      <c r="A55" s="66"/>
      <c r="B55" s="67">
        <v>343.6</v>
      </c>
      <c r="C55" s="68" t="s">
        <v>49</v>
      </c>
      <c r="D55" s="69">
        <v>0</v>
      </c>
      <c r="E55" s="69">
        <v>0</v>
      </c>
      <c r="F55" s="69">
        <v>0</v>
      </c>
      <c r="G55" s="69">
        <v>0</v>
      </c>
      <c r="H55" s="69">
        <v>0</v>
      </c>
      <c r="I55" s="69">
        <v>24884487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f t="shared" si="4"/>
        <v>24884487</v>
      </c>
      <c r="P55" s="70">
        <f>(O55/P$79)</f>
        <v>423.74605363984676</v>
      </c>
      <c r="Q55" s="71"/>
    </row>
    <row r="56" spans="1:17">
      <c r="A56" s="66"/>
      <c r="B56" s="67">
        <v>343.9</v>
      </c>
      <c r="C56" s="68" t="s">
        <v>50</v>
      </c>
      <c r="D56" s="69">
        <v>46640</v>
      </c>
      <c r="E56" s="69">
        <v>0</v>
      </c>
      <c r="F56" s="69">
        <v>0</v>
      </c>
      <c r="G56" s="69">
        <v>0</v>
      </c>
      <c r="H56" s="69">
        <v>0</v>
      </c>
      <c r="I56" s="69">
        <v>3838480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f t="shared" si="4"/>
        <v>3885120</v>
      </c>
      <c r="P56" s="70">
        <f>(O56/P$79)</f>
        <v>66.157854406130269</v>
      </c>
      <c r="Q56" s="71"/>
    </row>
    <row r="57" spans="1:17">
      <c r="A57" s="66"/>
      <c r="B57" s="67">
        <v>346.9</v>
      </c>
      <c r="C57" s="68" t="s">
        <v>124</v>
      </c>
      <c r="D57" s="69">
        <v>0</v>
      </c>
      <c r="E57" s="69">
        <v>64279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f t="shared" si="4"/>
        <v>64279</v>
      </c>
      <c r="P57" s="70">
        <f>(O57/P$79)</f>
        <v>1.0945764154959556</v>
      </c>
      <c r="Q57" s="71"/>
    </row>
    <row r="58" spans="1:17">
      <c r="A58" s="66"/>
      <c r="B58" s="67">
        <v>347.2</v>
      </c>
      <c r="C58" s="68" t="s">
        <v>51</v>
      </c>
      <c r="D58" s="69">
        <v>728409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f t="shared" si="4"/>
        <v>728409</v>
      </c>
      <c r="P58" s="70">
        <f>(O58/P$79)</f>
        <v>12.403729246487867</v>
      </c>
      <c r="Q58" s="71"/>
    </row>
    <row r="59" spans="1:17">
      <c r="A59" s="66"/>
      <c r="B59" s="67">
        <v>349</v>
      </c>
      <c r="C59" s="68" t="s">
        <v>161</v>
      </c>
      <c r="D59" s="69">
        <v>0</v>
      </c>
      <c r="E59" s="69">
        <v>0</v>
      </c>
      <c r="F59" s="69">
        <v>0</v>
      </c>
      <c r="G59" s="69">
        <v>0</v>
      </c>
      <c r="H59" s="69">
        <v>0</v>
      </c>
      <c r="I59" s="69">
        <v>251832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f>SUM(D59:N59)</f>
        <v>251832</v>
      </c>
      <c r="P59" s="70">
        <f>(O59/P$79)</f>
        <v>4.2883269476372927</v>
      </c>
      <c r="Q59" s="71"/>
    </row>
    <row r="60" spans="1:17" ht="15.75">
      <c r="A60" s="72" t="s">
        <v>41</v>
      </c>
      <c r="B60" s="73"/>
      <c r="C60" s="74"/>
      <c r="D60" s="75">
        <f>SUM(D61:D65)</f>
        <v>319008</v>
      </c>
      <c r="E60" s="75">
        <f>SUM(E61:E65)</f>
        <v>520304</v>
      </c>
      <c r="F60" s="75">
        <f>SUM(F61:F65)</f>
        <v>0</v>
      </c>
      <c r="G60" s="75">
        <f>SUM(G61:G65)</f>
        <v>0</v>
      </c>
      <c r="H60" s="75">
        <f>SUM(H61:H65)</f>
        <v>0</v>
      </c>
      <c r="I60" s="75">
        <f>SUM(I61:I65)</f>
        <v>0</v>
      </c>
      <c r="J60" s="75">
        <f>SUM(J61:J65)</f>
        <v>0</v>
      </c>
      <c r="K60" s="75">
        <f>SUM(K61:K65)</f>
        <v>0</v>
      </c>
      <c r="L60" s="75">
        <f>SUM(L61:L65)</f>
        <v>0</v>
      </c>
      <c r="M60" s="75">
        <f>SUM(M61:M65)</f>
        <v>0</v>
      </c>
      <c r="N60" s="75">
        <f>SUM(N61:N65)</f>
        <v>0</v>
      </c>
      <c r="O60" s="75">
        <f>SUM(D60:N60)</f>
        <v>839312</v>
      </c>
      <c r="P60" s="77">
        <f>(O60/P$79)</f>
        <v>14.292243507875693</v>
      </c>
      <c r="Q60" s="78"/>
    </row>
    <row r="61" spans="1:17">
      <c r="A61" s="79"/>
      <c r="B61" s="80">
        <v>351.3</v>
      </c>
      <c r="C61" s="81" t="s">
        <v>125</v>
      </c>
      <c r="D61" s="69">
        <v>0</v>
      </c>
      <c r="E61" s="69">
        <v>4767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f t="shared" ref="O61:O64" si="5">SUM(D61:N61)</f>
        <v>4767</v>
      </c>
      <c r="P61" s="70">
        <f>(O61/P$79)</f>
        <v>8.117496807151979E-2</v>
      </c>
      <c r="Q61" s="71"/>
    </row>
    <row r="62" spans="1:17">
      <c r="A62" s="79"/>
      <c r="B62" s="80">
        <v>354</v>
      </c>
      <c r="C62" s="81" t="s">
        <v>54</v>
      </c>
      <c r="D62" s="69">
        <v>319008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f t="shared" si="5"/>
        <v>319008</v>
      </c>
      <c r="P62" s="70">
        <f>(O62/P$79)</f>
        <v>5.432234993614304</v>
      </c>
      <c r="Q62" s="71"/>
    </row>
    <row r="63" spans="1:17">
      <c r="A63" s="79"/>
      <c r="B63" s="80">
        <v>355</v>
      </c>
      <c r="C63" s="81" t="s">
        <v>79</v>
      </c>
      <c r="D63" s="69">
        <v>0</v>
      </c>
      <c r="E63" s="69">
        <v>325938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f t="shared" si="5"/>
        <v>325938</v>
      </c>
      <c r="P63" s="70">
        <f>(O63/P$79)</f>
        <v>5.5502426564495533</v>
      </c>
      <c r="Q63" s="71"/>
    </row>
    <row r="64" spans="1:17">
      <c r="A64" s="79"/>
      <c r="B64" s="80">
        <v>356</v>
      </c>
      <c r="C64" s="81" t="s">
        <v>80</v>
      </c>
      <c r="D64" s="69">
        <v>0</v>
      </c>
      <c r="E64" s="69">
        <v>20041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f t="shared" si="5"/>
        <v>20041</v>
      </c>
      <c r="P64" s="70">
        <f>(O64/P$79)</f>
        <v>0.34126862494678589</v>
      </c>
      <c r="Q64" s="71"/>
    </row>
    <row r="65" spans="1:120">
      <c r="A65" s="79"/>
      <c r="B65" s="80">
        <v>358.2</v>
      </c>
      <c r="C65" s="81" t="s">
        <v>126</v>
      </c>
      <c r="D65" s="69">
        <v>0</v>
      </c>
      <c r="E65" s="69">
        <v>169558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f>SUM(D65:N65)</f>
        <v>169558</v>
      </c>
      <c r="P65" s="70">
        <f>(O65/P$79)</f>
        <v>2.887322264793529</v>
      </c>
      <c r="Q65" s="71"/>
    </row>
    <row r="66" spans="1:120" ht="15.75">
      <c r="A66" s="72" t="s">
        <v>3</v>
      </c>
      <c r="B66" s="73"/>
      <c r="C66" s="74"/>
      <c r="D66" s="75">
        <f>SUM(D67:D72)</f>
        <v>4056169</v>
      </c>
      <c r="E66" s="75">
        <f>SUM(E67:E72)</f>
        <v>3718942</v>
      </c>
      <c r="F66" s="75">
        <f>SUM(F67:F72)</f>
        <v>6960</v>
      </c>
      <c r="G66" s="75">
        <f>SUM(G67:G72)</f>
        <v>1491979</v>
      </c>
      <c r="H66" s="75">
        <f>SUM(H67:H72)</f>
        <v>0</v>
      </c>
      <c r="I66" s="75">
        <f>SUM(I67:I72)</f>
        <v>2814039</v>
      </c>
      <c r="J66" s="75">
        <f>SUM(J67:J72)</f>
        <v>496485</v>
      </c>
      <c r="K66" s="75">
        <f>SUM(K67:K72)</f>
        <v>0</v>
      </c>
      <c r="L66" s="75">
        <f>SUM(L67:L72)</f>
        <v>0</v>
      </c>
      <c r="M66" s="75">
        <f>SUM(M67:M72)</f>
        <v>0</v>
      </c>
      <c r="N66" s="75">
        <f>SUM(N67:N72)</f>
        <v>0</v>
      </c>
      <c r="O66" s="75">
        <f>SUM(D66:N66)</f>
        <v>12584574</v>
      </c>
      <c r="P66" s="77">
        <f>(O66/P$79)</f>
        <v>214.29670498084292</v>
      </c>
      <c r="Q66" s="78"/>
    </row>
    <row r="67" spans="1:120">
      <c r="A67" s="66"/>
      <c r="B67" s="67">
        <v>361.1</v>
      </c>
      <c r="C67" s="68" t="s">
        <v>56</v>
      </c>
      <c r="D67" s="69">
        <v>1837247</v>
      </c>
      <c r="E67" s="69">
        <v>744563</v>
      </c>
      <c r="F67" s="69">
        <v>6960</v>
      </c>
      <c r="G67" s="69">
        <v>1491979</v>
      </c>
      <c r="H67" s="69">
        <v>0</v>
      </c>
      <c r="I67" s="69">
        <v>2047348</v>
      </c>
      <c r="J67" s="69">
        <v>279242</v>
      </c>
      <c r="K67" s="69">
        <v>0</v>
      </c>
      <c r="L67" s="69">
        <v>0</v>
      </c>
      <c r="M67" s="69">
        <v>0</v>
      </c>
      <c r="N67" s="69">
        <v>0</v>
      </c>
      <c r="O67" s="69">
        <f>SUM(D67:N67)</f>
        <v>6407339</v>
      </c>
      <c r="P67" s="70">
        <f>(O67/P$79)</f>
        <v>109.10751809280545</v>
      </c>
      <c r="Q67" s="71"/>
    </row>
    <row r="68" spans="1:120">
      <c r="A68" s="66"/>
      <c r="B68" s="67">
        <v>361.4</v>
      </c>
      <c r="C68" s="68" t="s">
        <v>127</v>
      </c>
      <c r="D68" s="69">
        <v>233202</v>
      </c>
      <c r="E68" s="69">
        <v>21097</v>
      </c>
      <c r="F68" s="69">
        <v>0</v>
      </c>
      <c r="G68" s="69">
        <v>0</v>
      </c>
      <c r="H68" s="69">
        <v>0</v>
      </c>
      <c r="I68" s="69">
        <v>412833</v>
      </c>
      <c r="J68" s="69">
        <v>19537</v>
      </c>
      <c r="K68" s="69">
        <v>0</v>
      </c>
      <c r="L68" s="69">
        <v>0</v>
      </c>
      <c r="M68" s="69">
        <v>0</v>
      </c>
      <c r="N68" s="69">
        <v>0</v>
      </c>
      <c r="O68" s="69">
        <f t="shared" ref="O68:O76" si="6">SUM(D68:N68)</f>
        <v>686669</v>
      </c>
      <c r="P68" s="70">
        <f>(O68/P$79)</f>
        <v>11.69295870583227</v>
      </c>
      <c r="Q68" s="71"/>
    </row>
    <row r="69" spans="1:120">
      <c r="A69" s="66"/>
      <c r="B69" s="67">
        <v>362</v>
      </c>
      <c r="C69" s="68" t="s">
        <v>98</v>
      </c>
      <c r="D69" s="69">
        <v>0</v>
      </c>
      <c r="E69" s="69">
        <v>782239</v>
      </c>
      <c r="F69" s="69">
        <v>0</v>
      </c>
      <c r="G69" s="69">
        <v>0</v>
      </c>
      <c r="H69" s="69">
        <v>0</v>
      </c>
      <c r="I69" s="69">
        <v>121555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f t="shared" si="6"/>
        <v>903794</v>
      </c>
      <c r="P69" s="70">
        <f>(O69/P$79)</f>
        <v>15.390276713495105</v>
      </c>
      <c r="Q69" s="71"/>
    </row>
    <row r="70" spans="1:120">
      <c r="A70" s="66"/>
      <c r="B70" s="67">
        <v>364</v>
      </c>
      <c r="C70" s="68" t="s">
        <v>99</v>
      </c>
      <c r="D70" s="69">
        <v>171473</v>
      </c>
      <c r="E70" s="69">
        <v>178594</v>
      </c>
      <c r="F70" s="69">
        <v>0</v>
      </c>
      <c r="G70" s="69">
        <v>0</v>
      </c>
      <c r="H70" s="69">
        <v>0</v>
      </c>
      <c r="I70" s="69">
        <v>57002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f t="shared" si="6"/>
        <v>407069</v>
      </c>
      <c r="P70" s="70">
        <f>(O70/P$79)</f>
        <v>6.9317837377607496</v>
      </c>
      <c r="Q70" s="71"/>
    </row>
    <row r="71" spans="1:120">
      <c r="A71" s="66"/>
      <c r="B71" s="67">
        <v>366</v>
      </c>
      <c r="C71" s="68" t="s">
        <v>100</v>
      </c>
      <c r="D71" s="69">
        <v>62138</v>
      </c>
      <c r="E71" s="69">
        <v>226431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f t="shared" si="6"/>
        <v>288569</v>
      </c>
      <c r="P71" s="70">
        <f>(O71/P$79)</f>
        <v>4.9139037888463175</v>
      </c>
      <c r="Q71" s="71"/>
    </row>
    <row r="72" spans="1:120">
      <c r="A72" s="66"/>
      <c r="B72" s="67">
        <v>369.9</v>
      </c>
      <c r="C72" s="68" t="s">
        <v>59</v>
      </c>
      <c r="D72" s="69">
        <v>1752109</v>
      </c>
      <c r="E72" s="69">
        <v>1766018</v>
      </c>
      <c r="F72" s="69">
        <v>0</v>
      </c>
      <c r="G72" s="69">
        <v>0</v>
      </c>
      <c r="H72" s="69">
        <v>0</v>
      </c>
      <c r="I72" s="69">
        <v>175301</v>
      </c>
      <c r="J72" s="69">
        <v>197706</v>
      </c>
      <c r="K72" s="69">
        <v>0</v>
      </c>
      <c r="L72" s="69">
        <v>0</v>
      </c>
      <c r="M72" s="69">
        <v>0</v>
      </c>
      <c r="N72" s="69">
        <v>0</v>
      </c>
      <c r="O72" s="69">
        <f t="shared" si="6"/>
        <v>3891134</v>
      </c>
      <c r="P72" s="70">
        <f>(O72/P$79)</f>
        <v>66.260263942103023</v>
      </c>
      <c r="Q72" s="71"/>
    </row>
    <row r="73" spans="1:120" ht="15.75">
      <c r="A73" s="72" t="s">
        <v>42</v>
      </c>
      <c r="B73" s="73"/>
      <c r="C73" s="74"/>
      <c r="D73" s="75">
        <f>SUM(D74:D76)</f>
        <v>3017594</v>
      </c>
      <c r="E73" s="75">
        <f>SUM(E74:E76)</f>
        <v>638653</v>
      </c>
      <c r="F73" s="75">
        <f>SUM(F74:F76)</f>
        <v>0</v>
      </c>
      <c r="G73" s="75">
        <f>SUM(G74:G76)</f>
        <v>9809177</v>
      </c>
      <c r="H73" s="75">
        <f>SUM(H74:H76)</f>
        <v>0</v>
      </c>
      <c r="I73" s="75">
        <f>SUM(I74:I76)</f>
        <v>295926</v>
      </c>
      <c r="J73" s="75">
        <f>SUM(J74:J76)</f>
        <v>0</v>
      </c>
      <c r="K73" s="75">
        <f>SUM(K74:K76)</f>
        <v>0</v>
      </c>
      <c r="L73" s="75">
        <f>SUM(L74:L76)</f>
        <v>0</v>
      </c>
      <c r="M73" s="75">
        <f>SUM(M74:M76)</f>
        <v>0</v>
      </c>
      <c r="N73" s="75">
        <f>SUM(N74:N76)</f>
        <v>0</v>
      </c>
      <c r="O73" s="75">
        <f t="shared" si="6"/>
        <v>13761350</v>
      </c>
      <c r="P73" s="77">
        <f>(O73/P$79)</f>
        <v>234.33546189868028</v>
      </c>
      <c r="Q73" s="71"/>
    </row>
    <row r="74" spans="1:120">
      <c r="A74" s="66"/>
      <c r="B74" s="67">
        <v>381</v>
      </c>
      <c r="C74" s="68" t="s">
        <v>60</v>
      </c>
      <c r="D74" s="69">
        <v>2104344</v>
      </c>
      <c r="E74" s="69">
        <v>60000</v>
      </c>
      <c r="F74" s="69">
        <v>0</v>
      </c>
      <c r="G74" s="69">
        <v>9809177</v>
      </c>
      <c r="H74" s="69">
        <v>0</v>
      </c>
      <c r="I74" s="69">
        <v>81671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>
        <f t="shared" si="6"/>
        <v>12055192</v>
      </c>
      <c r="P74" s="70">
        <f>(O74/P$79)</f>
        <v>205.28211153682417</v>
      </c>
      <c r="Q74" s="71"/>
    </row>
    <row r="75" spans="1:120">
      <c r="A75" s="66"/>
      <c r="B75" s="67">
        <v>383.2</v>
      </c>
      <c r="C75" s="68" t="s">
        <v>172</v>
      </c>
      <c r="D75" s="69">
        <v>913250</v>
      </c>
      <c r="E75" s="69">
        <v>578653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f t="shared" si="6"/>
        <v>1491903</v>
      </c>
      <c r="P75" s="70">
        <f>(O75/P$79)</f>
        <v>25.404904214559387</v>
      </c>
      <c r="Q75" s="71"/>
    </row>
    <row r="76" spans="1:120" ht="15.75" thickBot="1">
      <c r="A76" s="66"/>
      <c r="B76" s="67">
        <v>389.8</v>
      </c>
      <c r="C76" s="68" t="s">
        <v>174</v>
      </c>
      <c r="D76" s="69">
        <v>0</v>
      </c>
      <c r="E76" s="69">
        <v>0</v>
      </c>
      <c r="F76" s="69">
        <v>0</v>
      </c>
      <c r="G76" s="69">
        <v>0</v>
      </c>
      <c r="H76" s="69">
        <v>0</v>
      </c>
      <c r="I76" s="69">
        <v>214255</v>
      </c>
      <c r="J76" s="69">
        <v>0</v>
      </c>
      <c r="K76" s="69">
        <v>0</v>
      </c>
      <c r="L76" s="69">
        <v>0</v>
      </c>
      <c r="M76" s="69">
        <v>0</v>
      </c>
      <c r="N76" s="69">
        <v>0</v>
      </c>
      <c r="O76" s="69">
        <f t="shared" si="6"/>
        <v>214255</v>
      </c>
      <c r="P76" s="70">
        <f>(O76/P$79)</f>
        <v>3.6484461472967222</v>
      </c>
      <c r="Q76" s="71"/>
    </row>
    <row r="77" spans="1:120" ht="16.5" thickBot="1">
      <c r="A77" s="82" t="s">
        <v>52</v>
      </c>
      <c r="B77" s="83"/>
      <c r="C77" s="84"/>
      <c r="D77" s="85">
        <f>SUM(D5,D14,D28,D45,D60,D66,D73)</f>
        <v>84651059</v>
      </c>
      <c r="E77" s="85">
        <f>SUM(E5,E14,E28,E45,E60,E66,E73)</f>
        <v>20759099</v>
      </c>
      <c r="F77" s="85">
        <f>SUM(F5,F14,F28,F45,F60,F66,F73)</f>
        <v>2128205</v>
      </c>
      <c r="G77" s="85">
        <f>SUM(G5,G14,G28,G45,G60,G66,G73)</f>
        <v>11301156</v>
      </c>
      <c r="H77" s="85">
        <f>SUM(H5,H14,H28,H45,H60,H66,H73)</f>
        <v>0</v>
      </c>
      <c r="I77" s="85">
        <f>SUM(I5,I14,I28,I45,I60,I66,I73)</f>
        <v>33220366</v>
      </c>
      <c r="J77" s="85">
        <f>SUM(J5,J14,J28,J45,J60,J66,J73)</f>
        <v>3920293</v>
      </c>
      <c r="K77" s="85">
        <f>SUM(K5,K14,K28,K45,K60,K66,K73)</f>
        <v>0</v>
      </c>
      <c r="L77" s="85">
        <f>SUM(L5,L14,L28,L45,L60,L66,L73)</f>
        <v>0</v>
      </c>
      <c r="M77" s="85">
        <f>SUM(M5,M14,M28,M45,M60,M66,M73)</f>
        <v>0</v>
      </c>
      <c r="N77" s="85">
        <f>SUM(N5,N14,N28,N45,N60,N66,N73)</f>
        <v>0</v>
      </c>
      <c r="O77" s="85">
        <f>SUM(D77:N77)</f>
        <v>155980178</v>
      </c>
      <c r="P77" s="86">
        <f>(O77/P$79)</f>
        <v>2656.1120136228183</v>
      </c>
      <c r="Q77" s="64"/>
      <c r="R77" s="87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</row>
    <row r="78" spans="1:120">
      <c r="A78" s="88"/>
      <c r="B78" s="89"/>
      <c r="C78" s="89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1"/>
    </row>
    <row r="79" spans="1:120">
      <c r="A79" s="92"/>
      <c r="B79" s="93"/>
      <c r="C79" s="93"/>
      <c r="D79" s="94"/>
      <c r="E79" s="94"/>
      <c r="F79" s="94"/>
      <c r="G79" s="94"/>
      <c r="H79" s="94"/>
      <c r="I79" s="94"/>
      <c r="J79" s="94"/>
      <c r="K79" s="94"/>
      <c r="L79" s="94"/>
      <c r="M79" s="97" t="s">
        <v>175</v>
      </c>
      <c r="N79" s="97"/>
      <c r="O79" s="97"/>
      <c r="P79" s="95">
        <v>58725</v>
      </c>
    </row>
    <row r="80" spans="1:120">
      <c r="A80" s="98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00"/>
    </row>
    <row r="81" spans="1:16" ht="15.75" customHeight="1" thickBot="1">
      <c r="A81" s="101" t="s">
        <v>74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3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62</v>
      </c>
      <c r="B3" s="111"/>
      <c r="C3" s="112"/>
      <c r="D3" s="131" t="s">
        <v>36</v>
      </c>
      <c r="E3" s="132"/>
      <c r="F3" s="132"/>
      <c r="G3" s="132"/>
      <c r="H3" s="133"/>
      <c r="I3" s="131" t="s">
        <v>37</v>
      </c>
      <c r="J3" s="133"/>
      <c r="K3" s="131" t="s">
        <v>39</v>
      </c>
      <c r="L3" s="133"/>
      <c r="M3" s="36"/>
      <c r="N3" s="37"/>
      <c r="O3" s="134" t="s">
        <v>67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38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21623416</v>
      </c>
      <c r="E5" s="27">
        <f t="shared" si="0"/>
        <v>5288419</v>
      </c>
      <c r="F5" s="27">
        <f t="shared" si="0"/>
        <v>461258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27373093</v>
      </c>
      <c r="O5" s="33">
        <f t="shared" ref="O5:O36" si="1">(N5/O$65)</f>
        <v>493.94757926268113</v>
      </c>
      <c r="P5" s="6"/>
    </row>
    <row r="6" spans="1:133">
      <c r="A6" s="12"/>
      <c r="B6" s="25">
        <v>311</v>
      </c>
      <c r="C6" s="20" t="s">
        <v>2</v>
      </c>
      <c r="D6" s="46">
        <v>14750396</v>
      </c>
      <c r="E6" s="46">
        <v>4326277</v>
      </c>
      <c r="F6" s="46">
        <v>461258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19537931</v>
      </c>
      <c r="O6" s="47">
        <f t="shared" si="1"/>
        <v>352.56204774708124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962142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962142</v>
      </c>
      <c r="O7" s="47">
        <f t="shared" si="1"/>
        <v>17.361856470036269</v>
      </c>
      <c r="P7" s="9"/>
    </row>
    <row r="8" spans="1:133">
      <c r="A8" s="12"/>
      <c r="B8" s="25">
        <v>314.10000000000002</v>
      </c>
      <c r="C8" s="20" t="s">
        <v>11</v>
      </c>
      <c r="D8" s="46">
        <v>3511077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3511077</v>
      </c>
      <c r="O8" s="47">
        <f t="shared" si="1"/>
        <v>63.357399353988846</v>
      </c>
      <c r="P8" s="9"/>
    </row>
    <row r="9" spans="1:133">
      <c r="A9" s="12"/>
      <c r="B9" s="25">
        <v>314.3</v>
      </c>
      <c r="C9" s="20" t="s">
        <v>12</v>
      </c>
      <c r="D9" s="46">
        <v>1011190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1011190</v>
      </c>
      <c r="O9" s="47">
        <f t="shared" si="1"/>
        <v>18.246927838028043</v>
      </c>
      <c r="P9" s="9"/>
    </row>
    <row r="10" spans="1:133">
      <c r="A10" s="12"/>
      <c r="B10" s="25">
        <v>314.8</v>
      </c>
      <c r="C10" s="20" t="s">
        <v>13</v>
      </c>
      <c r="D10" s="46">
        <v>91045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91045</v>
      </c>
      <c r="O10" s="47">
        <f t="shared" si="1"/>
        <v>1.6429074110832416</v>
      </c>
      <c r="P10" s="9"/>
    </row>
    <row r="11" spans="1:133">
      <c r="A11" s="12"/>
      <c r="B11" s="25">
        <v>315</v>
      </c>
      <c r="C11" s="20" t="s">
        <v>86</v>
      </c>
      <c r="D11" s="46">
        <v>1960607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1960607</v>
      </c>
      <c r="O11" s="47">
        <f t="shared" si="1"/>
        <v>35.379161629102981</v>
      </c>
      <c r="P11" s="9"/>
    </row>
    <row r="12" spans="1:133">
      <c r="A12" s="12"/>
      <c r="B12" s="25">
        <v>316</v>
      </c>
      <c r="C12" s="20" t="s">
        <v>87</v>
      </c>
      <c r="D12" s="46">
        <v>299101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299101</v>
      </c>
      <c r="O12" s="47">
        <f t="shared" si="1"/>
        <v>5.3972788133605212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5665511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5665511</v>
      </c>
      <c r="O13" s="45">
        <f t="shared" si="1"/>
        <v>102.23417002002995</v>
      </c>
      <c r="P13" s="10"/>
    </row>
    <row r="14" spans="1:133">
      <c r="A14" s="12"/>
      <c r="B14" s="25">
        <v>322</v>
      </c>
      <c r="C14" s="20" t="s">
        <v>0</v>
      </c>
      <c r="D14" s="46">
        <v>1447314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1447314</v>
      </c>
      <c r="O14" s="47">
        <f t="shared" si="1"/>
        <v>26.116787267445009</v>
      </c>
      <c r="P14" s="9"/>
    </row>
    <row r="15" spans="1:133">
      <c r="A15" s="12"/>
      <c r="B15" s="25">
        <v>323.10000000000002</v>
      </c>
      <c r="C15" s="20" t="s">
        <v>17</v>
      </c>
      <c r="D15" s="46">
        <v>2686948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2686948</v>
      </c>
      <c r="O15" s="47">
        <f t="shared" si="1"/>
        <v>48.485988054207191</v>
      </c>
      <c r="P15" s="9"/>
    </row>
    <row r="16" spans="1:133">
      <c r="A16" s="12"/>
      <c r="B16" s="25">
        <v>323.39999999999998</v>
      </c>
      <c r="C16" s="20" t="s">
        <v>18</v>
      </c>
      <c r="D16" s="46">
        <v>33021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33021</v>
      </c>
      <c r="O16" s="47">
        <f t="shared" si="1"/>
        <v>0.59586408502805999</v>
      </c>
      <c r="P16" s="9"/>
    </row>
    <row r="17" spans="1:16">
      <c r="A17" s="12"/>
      <c r="B17" s="25">
        <v>323.7</v>
      </c>
      <c r="C17" s="20" t="s">
        <v>19</v>
      </c>
      <c r="D17" s="46">
        <v>1290909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1290909</v>
      </c>
      <c r="O17" s="47">
        <f t="shared" si="1"/>
        <v>23.294458379197721</v>
      </c>
      <c r="P17" s="9"/>
    </row>
    <row r="18" spans="1:16">
      <c r="A18" s="12"/>
      <c r="B18" s="25">
        <v>323.89999999999998</v>
      </c>
      <c r="C18" s="20" t="s">
        <v>20</v>
      </c>
      <c r="D18" s="46">
        <v>52000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52000</v>
      </c>
      <c r="O18" s="47">
        <f t="shared" si="1"/>
        <v>0.93834022050995181</v>
      </c>
      <c r="P18" s="9"/>
    </row>
    <row r="19" spans="1:16">
      <c r="A19" s="12"/>
      <c r="B19" s="25">
        <v>324.11</v>
      </c>
      <c r="C19" s="20" t="s">
        <v>88</v>
      </c>
      <c r="D19" s="46">
        <v>788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788</v>
      </c>
      <c r="O19" s="47">
        <f t="shared" si="1"/>
        <v>1.4219463341573885E-2</v>
      </c>
      <c r="P19" s="9"/>
    </row>
    <row r="20" spans="1:16">
      <c r="A20" s="12"/>
      <c r="B20" s="25">
        <v>324.12</v>
      </c>
      <c r="C20" s="20" t="s">
        <v>89</v>
      </c>
      <c r="D20" s="46">
        <v>23154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23154</v>
      </c>
      <c r="O20" s="47">
        <f t="shared" si="1"/>
        <v>0.41781402818629665</v>
      </c>
      <c r="P20" s="9"/>
    </row>
    <row r="21" spans="1:16">
      <c r="A21" s="12"/>
      <c r="B21" s="25">
        <v>329</v>
      </c>
      <c r="C21" s="20" t="s">
        <v>21</v>
      </c>
      <c r="D21" s="46">
        <v>131377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131377</v>
      </c>
      <c r="O21" s="47">
        <f t="shared" si="1"/>
        <v>2.3706985221141528</v>
      </c>
      <c r="P21" s="9"/>
    </row>
    <row r="22" spans="1:16" ht="15.75">
      <c r="A22" s="29" t="s">
        <v>23</v>
      </c>
      <c r="B22" s="30"/>
      <c r="C22" s="31"/>
      <c r="D22" s="32">
        <f t="shared" ref="D22:M22" si="6">SUM(D23:D38)</f>
        <v>5366393</v>
      </c>
      <c r="E22" s="32">
        <f t="shared" si="6"/>
        <v>2349615</v>
      </c>
      <c r="F22" s="32">
        <f t="shared" si="6"/>
        <v>0</v>
      </c>
      <c r="G22" s="32">
        <f t="shared" si="6"/>
        <v>75000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7791008</v>
      </c>
      <c r="O22" s="45">
        <f t="shared" si="1"/>
        <v>140.58877239836153</v>
      </c>
      <c r="P22" s="10"/>
    </row>
    <row r="23" spans="1:16">
      <c r="A23" s="12"/>
      <c r="B23" s="25">
        <v>331.2</v>
      </c>
      <c r="C23" s="20" t="s">
        <v>22</v>
      </c>
      <c r="D23" s="46">
        <v>106750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106750</v>
      </c>
      <c r="O23" s="47">
        <f t="shared" si="1"/>
        <v>1.9263042026814876</v>
      </c>
      <c r="P23" s="9"/>
    </row>
    <row r="24" spans="1:16">
      <c r="A24" s="12"/>
      <c r="B24" s="25">
        <v>331.39</v>
      </c>
      <c r="C24" s="20" t="s">
        <v>76</v>
      </c>
      <c r="D24" s="46">
        <v>56554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56554</v>
      </c>
      <c r="O24" s="47">
        <f t="shared" si="1"/>
        <v>1.020517169821535</v>
      </c>
      <c r="P24" s="9"/>
    </row>
    <row r="25" spans="1:16">
      <c r="A25" s="12"/>
      <c r="B25" s="25">
        <v>331.5</v>
      </c>
      <c r="C25" s="20" t="s">
        <v>24</v>
      </c>
      <c r="D25" s="46">
        <v>0</v>
      </c>
      <c r="E25" s="46">
        <v>927482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927482</v>
      </c>
      <c r="O25" s="47">
        <f t="shared" si="1"/>
        <v>16.736416623057906</v>
      </c>
      <c r="P25" s="9"/>
    </row>
    <row r="26" spans="1:16">
      <c r="A26" s="12"/>
      <c r="B26" s="25">
        <v>331.69</v>
      </c>
      <c r="C26" s="20" t="s">
        <v>111</v>
      </c>
      <c r="D26" s="46">
        <v>0</v>
      </c>
      <c r="E26" s="46">
        <v>266796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266796</v>
      </c>
      <c r="O26" s="47">
        <f t="shared" si="1"/>
        <v>4.8143349513687133</v>
      </c>
      <c r="P26" s="9"/>
    </row>
    <row r="27" spans="1:16">
      <c r="A27" s="12"/>
      <c r="B27" s="25">
        <v>334.5</v>
      </c>
      <c r="C27" s="20" t="s">
        <v>26</v>
      </c>
      <c r="D27" s="46">
        <v>0</v>
      </c>
      <c r="E27" s="46">
        <v>34044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7">SUM(D27:M27)</f>
        <v>34044</v>
      </c>
      <c r="O27" s="47">
        <f t="shared" si="1"/>
        <v>0.61432412436616923</v>
      </c>
      <c r="P27" s="9"/>
    </row>
    <row r="28" spans="1:16">
      <c r="A28" s="12"/>
      <c r="B28" s="25">
        <v>334.69</v>
      </c>
      <c r="C28" s="20" t="s">
        <v>112</v>
      </c>
      <c r="D28" s="46">
        <v>0</v>
      </c>
      <c r="E28" s="46">
        <v>155942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155942</v>
      </c>
      <c r="O28" s="47">
        <f t="shared" si="1"/>
        <v>2.813974051283902</v>
      </c>
      <c r="P28" s="9"/>
    </row>
    <row r="29" spans="1:16">
      <c r="A29" s="12"/>
      <c r="B29" s="25">
        <v>335.12</v>
      </c>
      <c r="C29" s="20" t="s">
        <v>90</v>
      </c>
      <c r="D29" s="46">
        <v>1425044</v>
      </c>
      <c r="E29" s="46">
        <v>488587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1913631</v>
      </c>
      <c r="O29" s="47">
        <f t="shared" si="1"/>
        <v>34.531479509897686</v>
      </c>
      <c r="P29" s="9"/>
    </row>
    <row r="30" spans="1:16">
      <c r="A30" s="12"/>
      <c r="B30" s="25">
        <v>335.14</v>
      </c>
      <c r="C30" s="20" t="s">
        <v>91</v>
      </c>
      <c r="D30" s="46">
        <v>20929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20929</v>
      </c>
      <c r="O30" s="47">
        <f t="shared" si="1"/>
        <v>0.37766389375101506</v>
      </c>
      <c r="P30" s="9"/>
    </row>
    <row r="31" spans="1:16">
      <c r="A31" s="12"/>
      <c r="B31" s="25">
        <v>335.15</v>
      </c>
      <c r="C31" s="20" t="s">
        <v>92</v>
      </c>
      <c r="D31" s="46">
        <v>22610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22610</v>
      </c>
      <c r="O31" s="47">
        <f t="shared" si="1"/>
        <v>0.40799754587942327</v>
      </c>
      <c r="P31" s="9"/>
    </row>
    <row r="32" spans="1:16">
      <c r="A32" s="12"/>
      <c r="B32" s="25">
        <v>335.18</v>
      </c>
      <c r="C32" s="20" t="s">
        <v>93</v>
      </c>
      <c r="D32" s="46">
        <v>3392366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3392366</v>
      </c>
      <c r="O32" s="47">
        <f t="shared" si="1"/>
        <v>61.21525885558583</v>
      </c>
      <c r="P32" s="9"/>
    </row>
    <row r="33" spans="1:16">
      <c r="A33" s="12"/>
      <c r="B33" s="25">
        <v>335.29</v>
      </c>
      <c r="C33" s="20" t="s">
        <v>31</v>
      </c>
      <c r="D33" s="46">
        <v>136110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136110</v>
      </c>
      <c r="O33" s="47">
        <f t="shared" si="1"/>
        <v>2.4561055271847989</v>
      </c>
      <c r="P33" s="9"/>
    </row>
    <row r="34" spans="1:16">
      <c r="A34" s="12"/>
      <c r="B34" s="25">
        <v>335.39</v>
      </c>
      <c r="C34" s="20" t="s">
        <v>32</v>
      </c>
      <c r="D34" s="46">
        <v>36126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36126</v>
      </c>
      <c r="O34" s="47">
        <f t="shared" si="1"/>
        <v>0.65189382319504841</v>
      </c>
      <c r="P34" s="9"/>
    </row>
    <row r="35" spans="1:16">
      <c r="A35" s="12"/>
      <c r="B35" s="25">
        <v>335.49</v>
      </c>
      <c r="C35" s="20" t="s">
        <v>77</v>
      </c>
      <c r="D35" s="46">
        <v>31013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31013</v>
      </c>
      <c r="O35" s="47">
        <f t="shared" si="1"/>
        <v>0.55962971651298343</v>
      </c>
      <c r="P35" s="9"/>
    </row>
    <row r="36" spans="1:16">
      <c r="A36" s="12"/>
      <c r="B36" s="25">
        <v>337.6</v>
      </c>
      <c r="C36" s="20" t="s">
        <v>113</v>
      </c>
      <c r="D36" s="46">
        <v>0</v>
      </c>
      <c r="E36" s="46">
        <v>476764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476764</v>
      </c>
      <c r="O36" s="47">
        <f t="shared" si="1"/>
        <v>8.6032084017539745</v>
      </c>
      <c r="P36" s="9"/>
    </row>
    <row r="37" spans="1:16">
      <c r="A37" s="12"/>
      <c r="B37" s="25">
        <v>337.9</v>
      </c>
      <c r="C37" s="20" t="s">
        <v>34</v>
      </c>
      <c r="D37" s="46">
        <v>20570</v>
      </c>
      <c r="E37" s="46">
        <v>0</v>
      </c>
      <c r="F37" s="46">
        <v>0</v>
      </c>
      <c r="G37" s="46">
        <v>75000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95570</v>
      </c>
      <c r="O37" s="47">
        <f t="shared" ref="O37:O63" si="8">(N37/O$65)</f>
        <v>1.724561055271848</v>
      </c>
      <c r="P37" s="9"/>
    </row>
    <row r="38" spans="1:16">
      <c r="A38" s="12"/>
      <c r="B38" s="25">
        <v>338</v>
      </c>
      <c r="C38" s="20" t="s">
        <v>35</v>
      </c>
      <c r="D38" s="46">
        <v>118321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118321</v>
      </c>
      <c r="O38" s="47">
        <f t="shared" si="8"/>
        <v>2.1351029467491927</v>
      </c>
      <c r="P38" s="9"/>
    </row>
    <row r="39" spans="1:16" ht="15.75">
      <c r="A39" s="29" t="s">
        <v>40</v>
      </c>
      <c r="B39" s="30"/>
      <c r="C39" s="31"/>
      <c r="D39" s="32">
        <f t="shared" ref="D39:M39" si="9">SUM(D40:D48)</f>
        <v>16735690</v>
      </c>
      <c r="E39" s="32">
        <f t="shared" si="9"/>
        <v>213264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23886374</v>
      </c>
      <c r="J39" s="32">
        <f t="shared" si="9"/>
        <v>1790523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42625851</v>
      </c>
      <c r="O39" s="45">
        <f t="shared" si="8"/>
        <v>769.18366205316056</v>
      </c>
      <c r="P39" s="10"/>
    </row>
    <row r="40" spans="1:16">
      <c r="A40" s="12"/>
      <c r="B40" s="25">
        <v>341.2</v>
      </c>
      <c r="C40" s="20" t="s">
        <v>95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1790523</v>
      </c>
      <c r="K40" s="46">
        <v>0</v>
      </c>
      <c r="L40" s="46">
        <v>0</v>
      </c>
      <c r="M40" s="46">
        <v>0</v>
      </c>
      <c r="N40" s="46">
        <f t="shared" ref="N40:N48" si="10">SUM(D40:M40)</f>
        <v>1790523</v>
      </c>
      <c r="O40" s="47">
        <f t="shared" si="8"/>
        <v>32.309995127848858</v>
      </c>
      <c r="P40" s="9"/>
    </row>
    <row r="41" spans="1:16">
      <c r="A41" s="12"/>
      <c r="B41" s="25">
        <v>341.9</v>
      </c>
      <c r="C41" s="20" t="s">
        <v>96</v>
      </c>
      <c r="D41" s="46">
        <v>111110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111110</v>
      </c>
      <c r="O41" s="47">
        <f t="shared" si="8"/>
        <v>2.0049804211703988</v>
      </c>
      <c r="P41" s="9"/>
    </row>
    <row r="42" spans="1:16">
      <c r="A42" s="12"/>
      <c r="B42" s="25">
        <v>342.1</v>
      </c>
      <c r="C42" s="20" t="s">
        <v>46</v>
      </c>
      <c r="D42" s="46">
        <v>378473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378473</v>
      </c>
      <c r="O42" s="47">
        <f t="shared" si="8"/>
        <v>6.8295468899435194</v>
      </c>
      <c r="P42" s="9"/>
    </row>
    <row r="43" spans="1:16">
      <c r="A43" s="12"/>
      <c r="B43" s="25">
        <v>342.2</v>
      </c>
      <c r="C43" s="20" t="s">
        <v>47</v>
      </c>
      <c r="D43" s="46">
        <v>13400175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13400175</v>
      </c>
      <c r="O43" s="47">
        <f t="shared" si="8"/>
        <v>241.80621469946044</v>
      </c>
      <c r="P43" s="9"/>
    </row>
    <row r="44" spans="1:16">
      <c r="A44" s="12"/>
      <c r="B44" s="25">
        <v>342.6</v>
      </c>
      <c r="C44" s="20" t="s">
        <v>48</v>
      </c>
      <c r="D44" s="46">
        <v>1749979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1749979</v>
      </c>
      <c r="O44" s="47">
        <f t="shared" si="8"/>
        <v>31.578378475918942</v>
      </c>
      <c r="P44" s="9"/>
    </row>
    <row r="45" spans="1:16">
      <c r="A45" s="12"/>
      <c r="B45" s="25">
        <v>343.6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22618020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22618020</v>
      </c>
      <c r="O45" s="47">
        <f t="shared" si="8"/>
        <v>408.14226681343268</v>
      </c>
      <c r="P45" s="9"/>
    </row>
    <row r="46" spans="1:16">
      <c r="A46" s="12"/>
      <c r="B46" s="25">
        <v>343.9</v>
      </c>
      <c r="C46" s="20" t="s">
        <v>50</v>
      </c>
      <c r="D46" s="46">
        <v>23209</v>
      </c>
      <c r="E46" s="46">
        <v>0</v>
      </c>
      <c r="F46" s="46">
        <v>0</v>
      </c>
      <c r="G46" s="46">
        <v>0</v>
      </c>
      <c r="H46" s="46">
        <v>0</v>
      </c>
      <c r="I46" s="46">
        <v>1248354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1271563</v>
      </c>
      <c r="O46" s="47">
        <f t="shared" si="8"/>
        <v>22.945359727159534</v>
      </c>
      <c r="P46" s="9"/>
    </row>
    <row r="47" spans="1:16">
      <c r="A47" s="12"/>
      <c r="B47" s="25">
        <v>347.2</v>
      </c>
      <c r="C47" s="20" t="s">
        <v>51</v>
      </c>
      <c r="D47" s="46">
        <v>297744</v>
      </c>
      <c r="E47" s="46">
        <v>213264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511008</v>
      </c>
      <c r="O47" s="47">
        <f t="shared" si="8"/>
        <v>9.2211415269682586</v>
      </c>
      <c r="P47" s="9"/>
    </row>
    <row r="48" spans="1:16">
      <c r="A48" s="12"/>
      <c r="B48" s="25">
        <v>349</v>
      </c>
      <c r="C48" s="20" t="s">
        <v>71</v>
      </c>
      <c r="D48" s="46">
        <v>775000</v>
      </c>
      <c r="E48" s="46">
        <v>0</v>
      </c>
      <c r="F48" s="46">
        <v>0</v>
      </c>
      <c r="G48" s="46">
        <v>0</v>
      </c>
      <c r="H48" s="46">
        <v>0</v>
      </c>
      <c r="I48" s="46">
        <v>20000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795000</v>
      </c>
      <c r="O48" s="47">
        <f t="shared" si="8"/>
        <v>14.345778371257918</v>
      </c>
      <c r="P48" s="9"/>
    </row>
    <row r="49" spans="1:119" ht="15.75">
      <c r="A49" s="29" t="s">
        <v>41</v>
      </c>
      <c r="B49" s="30"/>
      <c r="C49" s="31"/>
      <c r="D49" s="32">
        <f t="shared" ref="D49:M49" si="11">SUM(D50:D52)</f>
        <v>942450</v>
      </c>
      <c r="E49" s="32">
        <f t="shared" si="11"/>
        <v>106998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ref="N49:N63" si="12">SUM(D49:M49)</f>
        <v>1049448</v>
      </c>
      <c r="O49" s="45">
        <f t="shared" si="8"/>
        <v>18.937293610264</v>
      </c>
      <c r="P49" s="10"/>
    </row>
    <row r="50" spans="1:119">
      <c r="A50" s="13"/>
      <c r="B50" s="39">
        <v>354</v>
      </c>
      <c r="C50" s="21" t="s">
        <v>54</v>
      </c>
      <c r="D50" s="46">
        <v>942450</v>
      </c>
      <c r="E50" s="46">
        <v>9911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952361</v>
      </c>
      <c r="O50" s="47">
        <f t="shared" si="8"/>
        <v>17.185358283559196</v>
      </c>
      <c r="P50" s="9"/>
    </row>
    <row r="51" spans="1:119">
      <c r="A51" s="13"/>
      <c r="B51" s="39">
        <v>355</v>
      </c>
      <c r="C51" s="21" t="s">
        <v>79</v>
      </c>
      <c r="D51" s="46">
        <v>0</v>
      </c>
      <c r="E51" s="46">
        <v>65844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65844</v>
      </c>
      <c r="O51" s="47">
        <f t="shared" si="8"/>
        <v>1.1881552592164859</v>
      </c>
      <c r="P51" s="9"/>
    </row>
    <row r="52" spans="1:119">
      <c r="A52" s="13"/>
      <c r="B52" s="39">
        <v>356</v>
      </c>
      <c r="C52" s="21" t="s">
        <v>80</v>
      </c>
      <c r="D52" s="46">
        <v>0</v>
      </c>
      <c r="E52" s="46">
        <v>31243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31243</v>
      </c>
      <c r="O52" s="47">
        <f t="shared" si="8"/>
        <v>0.56378006748831588</v>
      </c>
      <c r="P52" s="9"/>
    </row>
    <row r="53" spans="1:119" ht="15.75">
      <c r="A53" s="29" t="s">
        <v>3</v>
      </c>
      <c r="B53" s="30"/>
      <c r="C53" s="31"/>
      <c r="D53" s="32">
        <f t="shared" ref="D53:M53" si="13">SUM(D54:D59)</f>
        <v>1266048</v>
      </c>
      <c r="E53" s="32">
        <f t="shared" si="13"/>
        <v>1180593</v>
      </c>
      <c r="F53" s="32">
        <f t="shared" si="13"/>
        <v>12</v>
      </c>
      <c r="G53" s="32">
        <f t="shared" si="13"/>
        <v>5560</v>
      </c>
      <c r="H53" s="32">
        <f t="shared" si="13"/>
        <v>0</v>
      </c>
      <c r="I53" s="32">
        <f t="shared" si="13"/>
        <v>274444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2"/>
        <v>2726657</v>
      </c>
      <c r="O53" s="45">
        <f t="shared" si="8"/>
        <v>49.202537127596223</v>
      </c>
      <c r="P53" s="10"/>
    </row>
    <row r="54" spans="1:119">
      <c r="A54" s="12"/>
      <c r="B54" s="25">
        <v>361.1</v>
      </c>
      <c r="C54" s="20" t="s">
        <v>56</v>
      </c>
      <c r="D54" s="46">
        <v>127663</v>
      </c>
      <c r="E54" s="46">
        <v>80774</v>
      </c>
      <c r="F54" s="46">
        <v>12</v>
      </c>
      <c r="G54" s="46">
        <v>4697</v>
      </c>
      <c r="H54" s="46">
        <v>0</v>
      </c>
      <c r="I54" s="46">
        <v>259292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472438</v>
      </c>
      <c r="O54" s="47">
        <f t="shared" si="8"/>
        <v>8.525145713409243</v>
      </c>
      <c r="P54" s="9"/>
    </row>
    <row r="55" spans="1:119">
      <c r="A55" s="12"/>
      <c r="B55" s="25">
        <v>361.3</v>
      </c>
      <c r="C55" s="20" t="s">
        <v>57</v>
      </c>
      <c r="D55" s="46">
        <v>-51698</v>
      </c>
      <c r="E55" s="46">
        <v>-9740</v>
      </c>
      <c r="F55" s="46">
        <v>0</v>
      </c>
      <c r="G55" s="46">
        <v>863</v>
      </c>
      <c r="H55" s="46">
        <v>0</v>
      </c>
      <c r="I55" s="46">
        <v>-109022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-169597</v>
      </c>
      <c r="O55" s="47">
        <f t="shared" si="8"/>
        <v>-3.0603785841889675</v>
      </c>
      <c r="P55" s="9"/>
    </row>
    <row r="56" spans="1:119">
      <c r="A56" s="12"/>
      <c r="B56" s="25">
        <v>362</v>
      </c>
      <c r="C56" s="20" t="s">
        <v>98</v>
      </c>
      <c r="D56" s="46">
        <v>0</v>
      </c>
      <c r="E56" s="46">
        <v>568145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568145</v>
      </c>
      <c r="O56" s="47">
        <f t="shared" si="8"/>
        <v>10.25217893426205</v>
      </c>
      <c r="P56" s="9"/>
    </row>
    <row r="57" spans="1:119">
      <c r="A57" s="12"/>
      <c r="B57" s="25">
        <v>364</v>
      </c>
      <c r="C57" s="20" t="s">
        <v>99</v>
      </c>
      <c r="D57" s="46">
        <v>84750</v>
      </c>
      <c r="E57" s="46">
        <v>19860</v>
      </c>
      <c r="F57" s="46">
        <v>0</v>
      </c>
      <c r="G57" s="46">
        <v>0</v>
      </c>
      <c r="H57" s="46">
        <v>0</v>
      </c>
      <c r="I57" s="46">
        <v>29944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134554</v>
      </c>
      <c r="O57" s="47">
        <f t="shared" si="8"/>
        <v>2.4280275005864627</v>
      </c>
      <c r="P57" s="9"/>
    </row>
    <row r="58" spans="1:119">
      <c r="A58" s="12"/>
      <c r="B58" s="25">
        <v>366</v>
      </c>
      <c r="C58" s="20" t="s">
        <v>100</v>
      </c>
      <c r="D58" s="46">
        <v>5939</v>
      </c>
      <c r="E58" s="46">
        <v>38452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44391</v>
      </c>
      <c r="O58" s="47">
        <f t="shared" si="8"/>
        <v>0.80103578324340907</v>
      </c>
      <c r="P58" s="9"/>
    </row>
    <row r="59" spans="1:119">
      <c r="A59" s="12"/>
      <c r="B59" s="25">
        <v>369.9</v>
      </c>
      <c r="C59" s="20" t="s">
        <v>59</v>
      </c>
      <c r="D59" s="46">
        <v>1099394</v>
      </c>
      <c r="E59" s="46">
        <v>483102</v>
      </c>
      <c r="F59" s="46">
        <v>0</v>
      </c>
      <c r="G59" s="46">
        <v>0</v>
      </c>
      <c r="H59" s="46">
        <v>0</v>
      </c>
      <c r="I59" s="46">
        <v>94230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1676726</v>
      </c>
      <c r="O59" s="47">
        <f t="shared" si="8"/>
        <v>30.256527780284028</v>
      </c>
      <c r="P59" s="9"/>
    </row>
    <row r="60" spans="1:119" ht="15.75">
      <c r="A60" s="29" t="s">
        <v>42</v>
      </c>
      <c r="B60" s="30"/>
      <c r="C60" s="31"/>
      <c r="D60" s="32">
        <f t="shared" ref="D60:M60" si="14">SUM(D61:D62)</f>
        <v>281622</v>
      </c>
      <c r="E60" s="32">
        <f t="shared" si="14"/>
        <v>2000</v>
      </c>
      <c r="F60" s="32">
        <f t="shared" si="14"/>
        <v>4614617</v>
      </c>
      <c r="G60" s="32">
        <f t="shared" si="14"/>
        <v>15604955</v>
      </c>
      <c r="H60" s="32">
        <f t="shared" si="14"/>
        <v>0</v>
      </c>
      <c r="I60" s="32">
        <f t="shared" si="14"/>
        <v>318930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 t="shared" si="12"/>
        <v>20822124</v>
      </c>
      <c r="O60" s="45">
        <f t="shared" si="8"/>
        <v>375.73531587779922</v>
      </c>
      <c r="P60" s="9"/>
    </row>
    <row r="61" spans="1:119">
      <c r="A61" s="12"/>
      <c r="B61" s="25">
        <v>381</v>
      </c>
      <c r="C61" s="20" t="s">
        <v>60</v>
      </c>
      <c r="D61" s="46">
        <v>281622</v>
      </c>
      <c r="E61" s="46">
        <v>2000</v>
      </c>
      <c r="F61" s="46">
        <v>4614617</v>
      </c>
      <c r="G61" s="46">
        <v>15604955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20503194</v>
      </c>
      <c r="O61" s="47">
        <f t="shared" si="8"/>
        <v>369.98022267535231</v>
      </c>
      <c r="P61" s="9"/>
    </row>
    <row r="62" spans="1:119" ht="15.75" thickBot="1">
      <c r="A62" s="12"/>
      <c r="B62" s="25">
        <v>389.8</v>
      </c>
      <c r="C62" s="20" t="s">
        <v>114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318930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318930</v>
      </c>
      <c r="O62" s="47">
        <f t="shared" si="8"/>
        <v>5.7550932024469024</v>
      </c>
      <c r="P62" s="9"/>
    </row>
    <row r="63" spans="1:119" ht="16.5" thickBot="1">
      <c r="A63" s="14" t="s">
        <v>52</v>
      </c>
      <c r="B63" s="23"/>
      <c r="C63" s="22"/>
      <c r="D63" s="15">
        <f t="shared" ref="D63:M63" si="15">SUM(D5,D13,D22,D39,D49,D53,D60)</f>
        <v>51881130</v>
      </c>
      <c r="E63" s="15">
        <f t="shared" si="15"/>
        <v>9140889</v>
      </c>
      <c r="F63" s="15">
        <f t="shared" si="15"/>
        <v>5075887</v>
      </c>
      <c r="G63" s="15">
        <f t="shared" si="15"/>
        <v>15685515</v>
      </c>
      <c r="H63" s="15">
        <f t="shared" si="15"/>
        <v>0</v>
      </c>
      <c r="I63" s="15">
        <f t="shared" si="15"/>
        <v>24479748</v>
      </c>
      <c r="J63" s="15">
        <f t="shared" si="15"/>
        <v>1790523</v>
      </c>
      <c r="K63" s="15">
        <f t="shared" si="15"/>
        <v>0</v>
      </c>
      <c r="L63" s="15">
        <f t="shared" si="15"/>
        <v>0</v>
      </c>
      <c r="M63" s="15">
        <f t="shared" si="15"/>
        <v>0</v>
      </c>
      <c r="N63" s="15">
        <f t="shared" si="12"/>
        <v>108053692</v>
      </c>
      <c r="O63" s="38">
        <f t="shared" si="8"/>
        <v>1949.8293303498926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21" t="s">
        <v>115</v>
      </c>
      <c r="M65" s="121"/>
      <c r="N65" s="121"/>
      <c r="O65" s="43">
        <v>55417</v>
      </c>
    </row>
    <row r="66" spans="1:15">
      <c r="A66" s="122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  <row r="67" spans="1:15" ht="15.75" customHeight="1" thickBot="1">
      <c r="A67" s="123" t="s">
        <v>74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3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62</v>
      </c>
      <c r="B3" s="111"/>
      <c r="C3" s="112"/>
      <c r="D3" s="131" t="s">
        <v>36</v>
      </c>
      <c r="E3" s="132"/>
      <c r="F3" s="132"/>
      <c r="G3" s="132"/>
      <c r="H3" s="133"/>
      <c r="I3" s="131" t="s">
        <v>37</v>
      </c>
      <c r="J3" s="133"/>
      <c r="K3" s="131" t="s">
        <v>39</v>
      </c>
      <c r="L3" s="133"/>
      <c r="M3" s="36"/>
      <c r="N3" s="37"/>
      <c r="O3" s="134" t="s">
        <v>67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38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21353945</v>
      </c>
      <c r="E5" s="27">
        <f t="shared" si="0"/>
        <v>4466607</v>
      </c>
      <c r="F5" s="27">
        <f t="shared" si="0"/>
        <v>456002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26276554</v>
      </c>
      <c r="O5" s="33">
        <f t="shared" ref="O5:O36" si="1">(N5/O$67)</f>
        <v>475.6367816091954</v>
      </c>
      <c r="P5" s="6"/>
    </row>
    <row r="6" spans="1:133">
      <c r="A6" s="12"/>
      <c r="B6" s="25">
        <v>311</v>
      </c>
      <c r="C6" s="20" t="s">
        <v>2</v>
      </c>
      <c r="D6" s="46">
        <v>14464828</v>
      </c>
      <c r="E6" s="46">
        <v>3604128</v>
      </c>
      <c r="F6" s="46">
        <v>456002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18524958</v>
      </c>
      <c r="O6" s="47">
        <f t="shared" si="1"/>
        <v>335.32370350257941</v>
      </c>
      <c r="P6" s="9"/>
    </row>
    <row r="7" spans="1:133">
      <c r="A7" s="12"/>
      <c r="B7" s="25">
        <v>312.41000000000003</v>
      </c>
      <c r="C7" s="20" t="s">
        <v>10</v>
      </c>
      <c r="D7" s="46">
        <v>56906</v>
      </c>
      <c r="E7" s="46">
        <v>862479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919385</v>
      </c>
      <c r="O7" s="47">
        <f t="shared" si="1"/>
        <v>16.641958548284912</v>
      </c>
      <c r="P7" s="9"/>
    </row>
    <row r="8" spans="1:133">
      <c r="A8" s="12"/>
      <c r="B8" s="25">
        <v>314.10000000000002</v>
      </c>
      <c r="C8" s="20" t="s">
        <v>11</v>
      </c>
      <c r="D8" s="46">
        <v>3183483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3183483</v>
      </c>
      <c r="O8" s="47">
        <f t="shared" si="1"/>
        <v>57.624816725495521</v>
      </c>
      <c r="P8" s="9"/>
    </row>
    <row r="9" spans="1:133">
      <c r="A9" s="12"/>
      <c r="B9" s="25">
        <v>314.3</v>
      </c>
      <c r="C9" s="20" t="s">
        <v>12</v>
      </c>
      <c r="D9" s="46">
        <v>1000807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1000807</v>
      </c>
      <c r="O9" s="47">
        <f t="shared" si="1"/>
        <v>18.115793284460132</v>
      </c>
      <c r="P9" s="9"/>
    </row>
    <row r="10" spans="1:133">
      <c r="A10" s="12"/>
      <c r="B10" s="25">
        <v>314.8</v>
      </c>
      <c r="C10" s="20" t="s">
        <v>13</v>
      </c>
      <c r="D10" s="46">
        <v>83291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83291</v>
      </c>
      <c r="O10" s="47">
        <f t="shared" si="1"/>
        <v>1.5076658521133135</v>
      </c>
      <c r="P10" s="9"/>
    </row>
    <row r="11" spans="1:133">
      <c r="A11" s="12"/>
      <c r="B11" s="25">
        <v>315</v>
      </c>
      <c r="C11" s="20" t="s">
        <v>86</v>
      </c>
      <c r="D11" s="46">
        <v>2273598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2273598</v>
      </c>
      <c r="O11" s="47">
        <f t="shared" si="1"/>
        <v>41.154819440673364</v>
      </c>
      <c r="P11" s="9"/>
    </row>
    <row r="12" spans="1:133">
      <c r="A12" s="12"/>
      <c r="B12" s="25">
        <v>316</v>
      </c>
      <c r="C12" s="20" t="s">
        <v>87</v>
      </c>
      <c r="D12" s="46">
        <v>291032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291032</v>
      </c>
      <c r="O12" s="47">
        <f t="shared" si="1"/>
        <v>5.2680242555887409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5183871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5183871</v>
      </c>
      <c r="O13" s="45">
        <f t="shared" si="1"/>
        <v>93.834211240836268</v>
      </c>
      <c r="P13" s="10"/>
    </row>
    <row r="14" spans="1:133">
      <c r="A14" s="12"/>
      <c r="B14" s="25">
        <v>322</v>
      </c>
      <c r="C14" s="20" t="s">
        <v>0</v>
      </c>
      <c r="D14" s="46">
        <v>1243295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1243295</v>
      </c>
      <c r="O14" s="47">
        <f t="shared" si="1"/>
        <v>22.505113584939814</v>
      </c>
      <c r="P14" s="9"/>
    </row>
    <row r="15" spans="1:133">
      <c r="A15" s="12"/>
      <c r="B15" s="25">
        <v>323.10000000000002</v>
      </c>
      <c r="C15" s="20" t="s">
        <v>17</v>
      </c>
      <c r="D15" s="46">
        <v>2482056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2482056</v>
      </c>
      <c r="O15" s="47">
        <f t="shared" si="1"/>
        <v>44.928156394243821</v>
      </c>
      <c r="P15" s="9"/>
    </row>
    <row r="16" spans="1:133">
      <c r="A16" s="12"/>
      <c r="B16" s="25">
        <v>323.39999999999998</v>
      </c>
      <c r="C16" s="20" t="s">
        <v>18</v>
      </c>
      <c r="D16" s="46">
        <v>30981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30981</v>
      </c>
      <c r="O16" s="47">
        <f t="shared" si="1"/>
        <v>0.56079283193049145</v>
      </c>
      <c r="P16" s="9"/>
    </row>
    <row r="17" spans="1:16">
      <c r="A17" s="12"/>
      <c r="B17" s="25">
        <v>323.7</v>
      </c>
      <c r="C17" s="20" t="s">
        <v>19</v>
      </c>
      <c r="D17" s="46">
        <v>1234636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1234636</v>
      </c>
      <c r="O17" s="47">
        <f t="shared" si="1"/>
        <v>22.348375418589917</v>
      </c>
      <c r="P17" s="9"/>
    </row>
    <row r="18" spans="1:16">
      <c r="A18" s="12"/>
      <c r="B18" s="25">
        <v>323.89999999999998</v>
      </c>
      <c r="C18" s="20" t="s">
        <v>20</v>
      </c>
      <c r="D18" s="46">
        <v>52000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52000</v>
      </c>
      <c r="O18" s="47">
        <f t="shared" si="1"/>
        <v>0.94126165263824779</v>
      </c>
      <c r="P18" s="9"/>
    </row>
    <row r="19" spans="1:16">
      <c r="A19" s="12"/>
      <c r="B19" s="25">
        <v>324.11</v>
      </c>
      <c r="C19" s="20" t="s">
        <v>88</v>
      </c>
      <c r="D19" s="46">
        <v>788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788</v>
      </c>
      <c r="O19" s="47">
        <f t="shared" si="1"/>
        <v>1.4263734274594986E-2</v>
      </c>
      <c r="P19" s="9"/>
    </row>
    <row r="20" spans="1:16">
      <c r="A20" s="12"/>
      <c r="B20" s="25">
        <v>324.12</v>
      </c>
      <c r="C20" s="20" t="s">
        <v>89</v>
      </c>
      <c r="D20" s="46">
        <v>31904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31904</v>
      </c>
      <c r="O20" s="47">
        <f t="shared" si="1"/>
        <v>0.57750022626482034</v>
      </c>
      <c r="P20" s="9"/>
    </row>
    <row r="21" spans="1:16">
      <c r="A21" s="12"/>
      <c r="B21" s="25">
        <v>329</v>
      </c>
      <c r="C21" s="20" t="s">
        <v>21</v>
      </c>
      <c r="D21" s="46">
        <v>108211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108211</v>
      </c>
      <c r="O21" s="47">
        <f t="shared" si="1"/>
        <v>1.958747397954566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SUM(D23:D36)</f>
        <v>6246209</v>
      </c>
      <c r="E22" s="32">
        <f t="shared" si="5"/>
        <v>1896852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1317929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1222780</v>
      </c>
      <c r="N22" s="44">
        <f>SUM(D22:M22)</f>
        <v>10683770</v>
      </c>
      <c r="O22" s="45">
        <f t="shared" si="1"/>
        <v>193.38890397321023</v>
      </c>
      <c r="P22" s="10"/>
    </row>
    <row r="23" spans="1:16">
      <c r="A23" s="12"/>
      <c r="B23" s="25">
        <v>331.2</v>
      </c>
      <c r="C23" s="20" t="s">
        <v>22</v>
      </c>
      <c r="D23" s="46">
        <v>48455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48455</v>
      </c>
      <c r="O23" s="47">
        <f t="shared" si="1"/>
        <v>0.87709294958819806</v>
      </c>
      <c r="P23" s="9"/>
    </row>
    <row r="24" spans="1:16">
      <c r="A24" s="12"/>
      <c r="B24" s="25">
        <v>331.39</v>
      </c>
      <c r="C24" s="20" t="s">
        <v>76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1317929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1317929</v>
      </c>
      <c r="O24" s="47">
        <f t="shared" si="1"/>
        <v>23.856077473074485</v>
      </c>
      <c r="P24" s="9"/>
    </row>
    <row r="25" spans="1:16">
      <c r="A25" s="12"/>
      <c r="B25" s="25">
        <v>331.5</v>
      </c>
      <c r="C25" s="20" t="s">
        <v>24</v>
      </c>
      <c r="D25" s="46">
        <v>46847</v>
      </c>
      <c r="E25" s="46">
        <v>1313927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1360774</v>
      </c>
      <c r="O25" s="47">
        <f t="shared" si="1"/>
        <v>24.631622771291518</v>
      </c>
      <c r="P25" s="9"/>
    </row>
    <row r="26" spans="1:16">
      <c r="A26" s="12"/>
      <c r="B26" s="25">
        <v>334.5</v>
      </c>
      <c r="C26" s="20" t="s">
        <v>26</v>
      </c>
      <c r="D26" s="46">
        <v>0</v>
      </c>
      <c r="E26" s="46">
        <v>116924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116924</v>
      </c>
      <c r="O26" s="47">
        <f t="shared" si="1"/>
        <v>2.1164630283283556</v>
      </c>
      <c r="P26" s="9"/>
    </row>
    <row r="27" spans="1:16">
      <c r="A27" s="12"/>
      <c r="B27" s="25">
        <v>335.12</v>
      </c>
      <c r="C27" s="20" t="s">
        <v>90</v>
      </c>
      <c r="D27" s="46">
        <v>1299926</v>
      </c>
      <c r="E27" s="46">
        <v>466001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1765927</v>
      </c>
      <c r="O27" s="47">
        <f t="shared" si="1"/>
        <v>31.965372431894288</v>
      </c>
      <c r="P27" s="9"/>
    </row>
    <row r="28" spans="1:16">
      <c r="A28" s="12"/>
      <c r="B28" s="25">
        <v>335.14</v>
      </c>
      <c r="C28" s="20" t="s">
        <v>91</v>
      </c>
      <c r="D28" s="46">
        <v>21804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21804</v>
      </c>
      <c r="O28" s="47">
        <f t="shared" si="1"/>
        <v>0.39467825142546836</v>
      </c>
      <c r="P28" s="9"/>
    </row>
    <row r="29" spans="1:16">
      <c r="A29" s="12"/>
      <c r="B29" s="25">
        <v>335.15</v>
      </c>
      <c r="C29" s="20" t="s">
        <v>92</v>
      </c>
      <c r="D29" s="46">
        <v>25169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25169</v>
      </c>
      <c r="O29" s="47">
        <f t="shared" si="1"/>
        <v>0.4555887410625396</v>
      </c>
      <c r="P29" s="9"/>
    </row>
    <row r="30" spans="1:16">
      <c r="A30" s="12"/>
      <c r="B30" s="25">
        <v>335.18</v>
      </c>
      <c r="C30" s="20" t="s">
        <v>93</v>
      </c>
      <c r="D30" s="46">
        <v>3147000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3147000</v>
      </c>
      <c r="O30" s="47">
        <f t="shared" si="1"/>
        <v>56.964431170241653</v>
      </c>
      <c r="P30" s="9"/>
    </row>
    <row r="31" spans="1:16">
      <c r="A31" s="12"/>
      <c r="B31" s="25">
        <v>335.19</v>
      </c>
      <c r="C31" s="20" t="s">
        <v>94</v>
      </c>
      <c r="D31" s="46">
        <v>55764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1222780</v>
      </c>
      <c r="N31" s="46">
        <f t="shared" si="6"/>
        <v>1278544</v>
      </c>
      <c r="O31" s="47">
        <f t="shared" si="1"/>
        <v>23.143162277129154</v>
      </c>
      <c r="P31" s="9"/>
    </row>
    <row r="32" spans="1:16">
      <c r="A32" s="12"/>
      <c r="B32" s="25">
        <v>335.29</v>
      </c>
      <c r="C32" s="20" t="s">
        <v>31</v>
      </c>
      <c r="D32" s="46">
        <v>36663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36663</v>
      </c>
      <c r="O32" s="47">
        <f t="shared" si="1"/>
        <v>0.66364376866684771</v>
      </c>
      <c r="P32" s="9"/>
    </row>
    <row r="33" spans="1:16">
      <c r="A33" s="12"/>
      <c r="B33" s="25">
        <v>335.39</v>
      </c>
      <c r="C33" s="20" t="s">
        <v>32</v>
      </c>
      <c r="D33" s="46">
        <v>35596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35596</v>
      </c>
      <c r="O33" s="47">
        <f t="shared" si="1"/>
        <v>0.64432980360213599</v>
      </c>
      <c r="P33" s="9"/>
    </row>
    <row r="34" spans="1:16">
      <c r="A34" s="12"/>
      <c r="B34" s="25">
        <v>335.49</v>
      </c>
      <c r="C34" s="20" t="s">
        <v>77</v>
      </c>
      <c r="D34" s="46">
        <v>31889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31889</v>
      </c>
      <c r="O34" s="47">
        <f t="shared" si="1"/>
        <v>0.57722870848040542</v>
      </c>
      <c r="P34" s="9"/>
    </row>
    <row r="35" spans="1:16">
      <c r="A35" s="12"/>
      <c r="B35" s="25">
        <v>337.9</v>
      </c>
      <c r="C35" s="20" t="s">
        <v>34</v>
      </c>
      <c r="D35" s="46">
        <v>685619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685619</v>
      </c>
      <c r="O35" s="47">
        <f t="shared" si="1"/>
        <v>12.410516788849669</v>
      </c>
      <c r="P35" s="9"/>
    </row>
    <row r="36" spans="1:16">
      <c r="A36" s="12"/>
      <c r="B36" s="25">
        <v>338</v>
      </c>
      <c r="C36" s="20" t="s">
        <v>35</v>
      </c>
      <c r="D36" s="46">
        <v>811477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811477</v>
      </c>
      <c r="O36" s="47">
        <f t="shared" si="1"/>
        <v>14.688695809575528</v>
      </c>
      <c r="P36" s="9"/>
    </row>
    <row r="37" spans="1:16" ht="15.75">
      <c r="A37" s="29" t="s">
        <v>40</v>
      </c>
      <c r="B37" s="30"/>
      <c r="C37" s="31"/>
      <c r="D37" s="32">
        <f t="shared" ref="D37:M37" si="7">SUM(D38:D46)</f>
        <v>16911316</v>
      </c>
      <c r="E37" s="32">
        <f t="shared" si="7"/>
        <v>206647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23943356</v>
      </c>
      <c r="J37" s="32">
        <f t="shared" si="7"/>
        <v>2300000</v>
      </c>
      <c r="K37" s="32">
        <f t="shared" si="7"/>
        <v>0</v>
      </c>
      <c r="L37" s="32">
        <f t="shared" si="7"/>
        <v>0</v>
      </c>
      <c r="M37" s="32">
        <f t="shared" si="7"/>
        <v>47036</v>
      </c>
      <c r="N37" s="32">
        <f>SUM(D37:M37)</f>
        <v>43408355</v>
      </c>
      <c r="O37" s="45">
        <f t="shared" ref="O37:O65" si="8">(N37/O$67)</f>
        <v>785.74269164630289</v>
      </c>
      <c r="P37" s="10"/>
    </row>
    <row r="38" spans="1:16">
      <c r="A38" s="12"/>
      <c r="B38" s="25">
        <v>341.2</v>
      </c>
      <c r="C38" s="20" t="s">
        <v>95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2300000</v>
      </c>
      <c r="K38" s="46">
        <v>0</v>
      </c>
      <c r="L38" s="46">
        <v>0</v>
      </c>
      <c r="M38" s="46">
        <v>0</v>
      </c>
      <c r="N38" s="46">
        <f t="shared" ref="N38:N46" si="9">SUM(D38:M38)</f>
        <v>2300000</v>
      </c>
      <c r="O38" s="47">
        <f t="shared" si="8"/>
        <v>41.632726943614806</v>
      </c>
      <c r="P38" s="9"/>
    </row>
    <row r="39" spans="1:16">
      <c r="A39" s="12"/>
      <c r="B39" s="25">
        <v>341.9</v>
      </c>
      <c r="C39" s="20" t="s">
        <v>96</v>
      </c>
      <c r="D39" s="46">
        <v>874971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874971</v>
      </c>
      <c r="O39" s="47">
        <f t="shared" si="8"/>
        <v>15.838012489818084</v>
      </c>
      <c r="P39" s="9"/>
    </row>
    <row r="40" spans="1:16">
      <c r="A40" s="12"/>
      <c r="B40" s="25">
        <v>342.1</v>
      </c>
      <c r="C40" s="20" t="s">
        <v>46</v>
      </c>
      <c r="D40" s="46">
        <v>585858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585858</v>
      </c>
      <c r="O40" s="47">
        <f t="shared" si="8"/>
        <v>10.604724409448819</v>
      </c>
      <c r="P40" s="9"/>
    </row>
    <row r="41" spans="1:16">
      <c r="A41" s="12"/>
      <c r="B41" s="25">
        <v>342.2</v>
      </c>
      <c r="C41" s="20" t="s">
        <v>47</v>
      </c>
      <c r="D41" s="46">
        <v>6655878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6655878</v>
      </c>
      <c r="O41" s="47">
        <f t="shared" si="8"/>
        <v>120.47928319304914</v>
      </c>
      <c r="P41" s="9"/>
    </row>
    <row r="42" spans="1:16">
      <c r="A42" s="12"/>
      <c r="B42" s="25">
        <v>342.6</v>
      </c>
      <c r="C42" s="20" t="s">
        <v>48</v>
      </c>
      <c r="D42" s="46">
        <v>8520906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8520906</v>
      </c>
      <c r="O42" s="47">
        <f t="shared" si="8"/>
        <v>154.23850122183003</v>
      </c>
      <c r="P42" s="9"/>
    </row>
    <row r="43" spans="1:16">
      <c r="A43" s="12"/>
      <c r="B43" s="25">
        <v>343.6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23943356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23943356</v>
      </c>
      <c r="O43" s="47">
        <f t="shared" si="8"/>
        <v>433.40313150511361</v>
      </c>
      <c r="P43" s="9"/>
    </row>
    <row r="44" spans="1:16">
      <c r="A44" s="12"/>
      <c r="B44" s="25">
        <v>343.9</v>
      </c>
      <c r="C44" s="20" t="s">
        <v>50</v>
      </c>
      <c r="D44" s="46">
        <v>27863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27863</v>
      </c>
      <c r="O44" s="47">
        <f t="shared" si="8"/>
        <v>0.50435333514345193</v>
      </c>
      <c r="P44" s="9"/>
    </row>
    <row r="45" spans="1:16">
      <c r="A45" s="12"/>
      <c r="B45" s="25">
        <v>347.2</v>
      </c>
      <c r="C45" s="20" t="s">
        <v>51</v>
      </c>
      <c r="D45" s="46">
        <v>245840</v>
      </c>
      <c r="E45" s="46">
        <v>206647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452487</v>
      </c>
      <c r="O45" s="47">
        <f t="shared" si="8"/>
        <v>8.1905511811023626</v>
      </c>
      <c r="P45" s="9"/>
    </row>
    <row r="46" spans="1:16">
      <c r="A46" s="12"/>
      <c r="B46" s="25">
        <v>349</v>
      </c>
      <c r="C46" s="20" t="s">
        <v>71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47036</v>
      </c>
      <c r="N46" s="46">
        <f t="shared" si="9"/>
        <v>47036</v>
      </c>
      <c r="O46" s="47">
        <f t="shared" si="8"/>
        <v>0.8514073671825505</v>
      </c>
      <c r="P46" s="9"/>
    </row>
    <row r="47" spans="1:16" ht="15.75">
      <c r="A47" s="29" t="s">
        <v>41</v>
      </c>
      <c r="B47" s="30"/>
      <c r="C47" s="31"/>
      <c r="D47" s="32">
        <f t="shared" ref="D47:M47" si="10">SUM(D48:D51)</f>
        <v>873671</v>
      </c>
      <c r="E47" s="32">
        <f t="shared" si="10"/>
        <v>71657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65" si="11">SUM(D47:M47)</f>
        <v>945328</v>
      </c>
      <c r="O47" s="45">
        <f t="shared" si="8"/>
        <v>17.111557607023261</v>
      </c>
      <c r="P47" s="10"/>
    </row>
    <row r="48" spans="1:16">
      <c r="A48" s="13"/>
      <c r="B48" s="39">
        <v>351.9</v>
      </c>
      <c r="C48" s="21" t="s">
        <v>97</v>
      </c>
      <c r="D48" s="46">
        <v>227019</v>
      </c>
      <c r="E48" s="46">
        <v>36341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263360</v>
      </c>
      <c r="O48" s="47">
        <f t="shared" si="8"/>
        <v>4.7671282469001719</v>
      </c>
      <c r="P48" s="9"/>
    </row>
    <row r="49" spans="1:16">
      <c r="A49" s="13"/>
      <c r="B49" s="39">
        <v>354</v>
      </c>
      <c r="C49" s="21" t="s">
        <v>54</v>
      </c>
      <c r="D49" s="46">
        <v>646652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646652</v>
      </c>
      <c r="O49" s="47">
        <f t="shared" si="8"/>
        <v>11.705167888496696</v>
      </c>
      <c r="P49" s="9"/>
    </row>
    <row r="50" spans="1:16">
      <c r="A50" s="13"/>
      <c r="B50" s="39">
        <v>355</v>
      </c>
      <c r="C50" s="21" t="s">
        <v>79</v>
      </c>
      <c r="D50" s="46">
        <v>0</v>
      </c>
      <c r="E50" s="46">
        <v>27273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27273</v>
      </c>
      <c r="O50" s="47">
        <f t="shared" si="8"/>
        <v>0.49367363562313332</v>
      </c>
      <c r="P50" s="9"/>
    </row>
    <row r="51" spans="1:16">
      <c r="A51" s="13"/>
      <c r="B51" s="39">
        <v>356</v>
      </c>
      <c r="C51" s="21" t="s">
        <v>80</v>
      </c>
      <c r="D51" s="46">
        <v>0</v>
      </c>
      <c r="E51" s="46">
        <v>8043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8043</v>
      </c>
      <c r="O51" s="47">
        <f t="shared" si="8"/>
        <v>0.14558783600325823</v>
      </c>
      <c r="P51" s="9"/>
    </row>
    <row r="52" spans="1:16" ht="15.75">
      <c r="A52" s="29" t="s">
        <v>3</v>
      </c>
      <c r="B52" s="30"/>
      <c r="C52" s="31"/>
      <c r="D52" s="32">
        <f t="shared" ref="D52:M52" si="12">SUM(D53:D58)</f>
        <v>1505730</v>
      </c>
      <c r="E52" s="32">
        <f t="shared" si="12"/>
        <v>995149</v>
      </c>
      <c r="F52" s="32">
        <f t="shared" si="12"/>
        <v>0</v>
      </c>
      <c r="G52" s="32">
        <f t="shared" si="12"/>
        <v>2372</v>
      </c>
      <c r="H52" s="32">
        <f t="shared" si="12"/>
        <v>0</v>
      </c>
      <c r="I52" s="32">
        <f t="shared" si="12"/>
        <v>-224011</v>
      </c>
      <c r="J52" s="32">
        <f t="shared" si="12"/>
        <v>73690</v>
      </c>
      <c r="K52" s="32">
        <f t="shared" si="12"/>
        <v>0</v>
      </c>
      <c r="L52" s="32">
        <f t="shared" si="12"/>
        <v>0</v>
      </c>
      <c r="M52" s="32">
        <f t="shared" si="12"/>
        <v>24094</v>
      </c>
      <c r="N52" s="32">
        <f t="shared" si="11"/>
        <v>2377024</v>
      </c>
      <c r="O52" s="45">
        <f t="shared" si="8"/>
        <v>43.026952665399584</v>
      </c>
      <c r="P52" s="10"/>
    </row>
    <row r="53" spans="1:16">
      <c r="A53" s="12"/>
      <c r="B53" s="25">
        <v>361.1</v>
      </c>
      <c r="C53" s="20" t="s">
        <v>56</v>
      </c>
      <c r="D53" s="46">
        <v>129654</v>
      </c>
      <c r="E53" s="46">
        <v>70083</v>
      </c>
      <c r="F53" s="46">
        <v>0</v>
      </c>
      <c r="G53" s="46">
        <v>6501</v>
      </c>
      <c r="H53" s="46">
        <v>0</v>
      </c>
      <c r="I53" s="46">
        <v>284897</v>
      </c>
      <c r="J53" s="46">
        <v>0</v>
      </c>
      <c r="K53" s="46">
        <v>0</v>
      </c>
      <c r="L53" s="46">
        <v>0</v>
      </c>
      <c r="M53" s="46">
        <v>21220</v>
      </c>
      <c r="N53" s="46">
        <f t="shared" si="11"/>
        <v>512355</v>
      </c>
      <c r="O53" s="47">
        <f t="shared" si="8"/>
        <v>9.2742329622590276</v>
      </c>
      <c r="P53" s="9"/>
    </row>
    <row r="54" spans="1:16">
      <c r="A54" s="12"/>
      <c r="B54" s="25">
        <v>361.3</v>
      </c>
      <c r="C54" s="20" t="s">
        <v>57</v>
      </c>
      <c r="D54" s="46">
        <v>-279954</v>
      </c>
      <c r="E54" s="46">
        <v>-38339</v>
      </c>
      <c r="F54" s="46">
        <v>0</v>
      </c>
      <c r="G54" s="46">
        <v>-4129</v>
      </c>
      <c r="H54" s="46">
        <v>0</v>
      </c>
      <c r="I54" s="46">
        <v>-508908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-831330</v>
      </c>
      <c r="O54" s="47">
        <f t="shared" si="8"/>
        <v>-15.048058647841433</v>
      </c>
      <c r="P54" s="9"/>
    </row>
    <row r="55" spans="1:16">
      <c r="A55" s="12"/>
      <c r="B55" s="25">
        <v>362</v>
      </c>
      <c r="C55" s="20" t="s">
        <v>98</v>
      </c>
      <c r="D55" s="46">
        <v>0</v>
      </c>
      <c r="E55" s="46">
        <v>542850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542850</v>
      </c>
      <c r="O55" s="47">
        <f t="shared" si="8"/>
        <v>9.8262286179744773</v>
      </c>
      <c r="P55" s="9"/>
    </row>
    <row r="56" spans="1:16">
      <c r="A56" s="12"/>
      <c r="B56" s="25">
        <v>364</v>
      </c>
      <c r="C56" s="20" t="s">
        <v>99</v>
      </c>
      <c r="D56" s="46">
        <v>51385</v>
      </c>
      <c r="E56" s="46">
        <v>15110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66495</v>
      </c>
      <c r="O56" s="47">
        <f t="shared" si="8"/>
        <v>1.2036383383111593</v>
      </c>
      <c r="P56" s="9"/>
    </row>
    <row r="57" spans="1:16">
      <c r="A57" s="12"/>
      <c r="B57" s="25">
        <v>366</v>
      </c>
      <c r="C57" s="20" t="s">
        <v>100</v>
      </c>
      <c r="D57" s="46">
        <v>17130</v>
      </c>
      <c r="E57" s="46">
        <v>50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17180</v>
      </c>
      <c r="O57" s="47">
        <f t="shared" si="8"/>
        <v>0.31097836908317494</v>
      </c>
      <c r="P57" s="9"/>
    </row>
    <row r="58" spans="1:16">
      <c r="A58" s="12"/>
      <c r="B58" s="25">
        <v>369.9</v>
      </c>
      <c r="C58" s="20" t="s">
        <v>59</v>
      </c>
      <c r="D58" s="46">
        <v>1587515</v>
      </c>
      <c r="E58" s="46">
        <v>405395</v>
      </c>
      <c r="F58" s="46">
        <v>0</v>
      </c>
      <c r="G58" s="46">
        <v>0</v>
      </c>
      <c r="H58" s="46">
        <v>0</v>
      </c>
      <c r="I58" s="46">
        <v>0</v>
      </c>
      <c r="J58" s="46">
        <v>73690</v>
      </c>
      <c r="K58" s="46">
        <v>0</v>
      </c>
      <c r="L58" s="46">
        <v>0</v>
      </c>
      <c r="M58" s="46">
        <v>2874</v>
      </c>
      <c r="N58" s="46">
        <f t="shared" si="11"/>
        <v>2069474</v>
      </c>
      <c r="O58" s="47">
        <f t="shared" si="8"/>
        <v>37.459933025613175</v>
      </c>
      <c r="P58" s="9"/>
    </row>
    <row r="59" spans="1:16" ht="15.75">
      <c r="A59" s="29" t="s">
        <v>42</v>
      </c>
      <c r="B59" s="30"/>
      <c r="C59" s="31"/>
      <c r="D59" s="32">
        <f t="shared" ref="D59:M59" si="13">SUM(D60:D64)</f>
        <v>1101328</v>
      </c>
      <c r="E59" s="32">
        <f t="shared" si="13"/>
        <v>15559414</v>
      </c>
      <c r="F59" s="32">
        <f t="shared" si="13"/>
        <v>1747038</v>
      </c>
      <c r="G59" s="32">
        <f t="shared" si="13"/>
        <v>323664</v>
      </c>
      <c r="H59" s="32">
        <f t="shared" si="13"/>
        <v>0</v>
      </c>
      <c r="I59" s="32">
        <f t="shared" si="13"/>
        <v>64165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295517</v>
      </c>
      <c r="N59" s="32">
        <f t="shared" si="11"/>
        <v>19091126</v>
      </c>
      <c r="O59" s="45">
        <f t="shared" si="8"/>
        <v>345.57201556701966</v>
      </c>
      <c r="P59" s="9"/>
    </row>
    <row r="60" spans="1:16">
      <c r="A60" s="12"/>
      <c r="B60" s="25">
        <v>381</v>
      </c>
      <c r="C60" s="20" t="s">
        <v>60</v>
      </c>
      <c r="D60" s="46">
        <v>241450</v>
      </c>
      <c r="E60" s="46">
        <v>0</v>
      </c>
      <c r="F60" s="46">
        <v>1747038</v>
      </c>
      <c r="G60" s="46">
        <v>323664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2312152</v>
      </c>
      <c r="O60" s="47">
        <f t="shared" si="8"/>
        <v>41.852692551362111</v>
      </c>
      <c r="P60" s="9"/>
    </row>
    <row r="61" spans="1:16">
      <c r="A61" s="12"/>
      <c r="B61" s="25">
        <v>383</v>
      </c>
      <c r="C61" s="20" t="s">
        <v>101</v>
      </c>
      <c r="D61" s="46">
        <v>859878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859878</v>
      </c>
      <c r="O61" s="47">
        <f t="shared" si="8"/>
        <v>15.564811295139831</v>
      </c>
      <c r="P61" s="9"/>
    </row>
    <row r="62" spans="1:16">
      <c r="A62" s="12"/>
      <c r="B62" s="25">
        <v>385</v>
      </c>
      <c r="C62" s="20" t="s">
        <v>102</v>
      </c>
      <c r="D62" s="46">
        <v>0</v>
      </c>
      <c r="E62" s="46">
        <v>15559414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15559414</v>
      </c>
      <c r="O62" s="47">
        <f t="shared" si="8"/>
        <v>281.6438410715902</v>
      </c>
      <c r="P62" s="9"/>
    </row>
    <row r="63" spans="1:16">
      <c r="A63" s="12"/>
      <c r="B63" s="25">
        <v>388.1</v>
      </c>
      <c r="C63" s="20" t="s">
        <v>81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64165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64165</v>
      </c>
      <c r="O63" s="47">
        <f t="shared" si="8"/>
        <v>1.1614625757987149</v>
      </c>
      <c r="P63" s="9"/>
    </row>
    <row r="64" spans="1:16" ht="15.75" thickBot="1">
      <c r="A64" s="48"/>
      <c r="B64" s="49">
        <v>392</v>
      </c>
      <c r="C64" s="50" t="s">
        <v>103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295517</v>
      </c>
      <c r="N64" s="46">
        <f t="shared" si="11"/>
        <v>295517</v>
      </c>
      <c r="O64" s="47">
        <f t="shared" si="8"/>
        <v>5.3492080731287901</v>
      </c>
      <c r="P64" s="9"/>
    </row>
    <row r="65" spans="1:119" ht="16.5" thickBot="1">
      <c r="A65" s="14" t="s">
        <v>52</v>
      </c>
      <c r="B65" s="23"/>
      <c r="C65" s="22"/>
      <c r="D65" s="15">
        <f t="shared" ref="D65:M65" si="14">SUM(D5,D13,D22,D37,D47,D52,D59)</f>
        <v>53176070</v>
      </c>
      <c r="E65" s="15">
        <f t="shared" si="14"/>
        <v>23196326</v>
      </c>
      <c r="F65" s="15">
        <f t="shared" si="14"/>
        <v>2203040</v>
      </c>
      <c r="G65" s="15">
        <f t="shared" si="14"/>
        <v>326036</v>
      </c>
      <c r="H65" s="15">
        <f t="shared" si="14"/>
        <v>0</v>
      </c>
      <c r="I65" s="15">
        <f t="shared" si="14"/>
        <v>25101439</v>
      </c>
      <c r="J65" s="15">
        <f t="shared" si="14"/>
        <v>2373690</v>
      </c>
      <c r="K65" s="15">
        <f t="shared" si="14"/>
        <v>0</v>
      </c>
      <c r="L65" s="15">
        <f t="shared" si="14"/>
        <v>0</v>
      </c>
      <c r="M65" s="15">
        <f t="shared" si="14"/>
        <v>1589427</v>
      </c>
      <c r="N65" s="15">
        <f t="shared" si="11"/>
        <v>107966028</v>
      </c>
      <c r="O65" s="38">
        <f t="shared" si="8"/>
        <v>1954.3131143089872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21" t="s">
        <v>104</v>
      </c>
      <c r="M67" s="121"/>
      <c r="N67" s="121"/>
      <c r="O67" s="43">
        <v>55245</v>
      </c>
    </row>
    <row r="68" spans="1:119">
      <c r="A68" s="122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  <row r="69" spans="1:119" ht="15.75" customHeight="1" thickBot="1">
      <c r="A69" s="123" t="s">
        <v>74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3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62</v>
      </c>
      <c r="B3" s="111"/>
      <c r="C3" s="112"/>
      <c r="D3" s="131" t="s">
        <v>36</v>
      </c>
      <c r="E3" s="132"/>
      <c r="F3" s="132"/>
      <c r="G3" s="132"/>
      <c r="H3" s="133"/>
      <c r="I3" s="131" t="s">
        <v>37</v>
      </c>
      <c r="J3" s="133"/>
      <c r="K3" s="131" t="s">
        <v>39</v>
      </c>
      <c r="L3" s="133"/>
      <c r="M3" s="36"/>
      <c r="N3" s="37"/>
      <c r="O3" s="134" t="s">
        <v>67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38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21561949</v>
      </c>
      <c r="E5" s="27">
        <f t="shared" si="0"/>
        <v>4545031</v>
      </c>
      <c r="F5" s="27">
        <f t="shared" si="0"/>
        <v>459838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26566818</v>
      </c>
      <c r="O5" s="33">
        <f t="shared" ref="O5:O36" si="1">(N5/O$61)</f>
        <v>482.01643805791423</v>
      </c>
      <c r="P5" s="6"/>
    </row>
    <row r="6" spans="1:133">
      <c r="A6" s="12"/>
      <c r="B6" s="25">
        <v>311</v>
      </c>
      <c r="C6" s="20" t="s">
        <v>2</v>
      </c>
      <c r="D6" s="46">
        <v>14900774</v>
      </c>
      <c r="E6" s="46">
        <v>3686138</v>
      </c>
      <c r="F6" s="46">
        <v>459838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19046750</v>
      </c>
      <c r="O6" s="47">
        <f t="shared" si="1"/>
        <v>345.57569489803325</v>
      </c>
      <c r="P6" s="9"/>
    </row>
    <row r="7" spans="1:133">
      <c r="A7" s="12"/>
      <c r="B7" s="25">
        <v>312.41000000000003</v>
      </c>
      <c r="C7" s="20" t="s">
        <v>10</v>
      </c>
      <c r="D7" s="46">
        <v>56670</v>
      </c>
      <c r="E7" s="46">
        <v>858893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915563</v>
      </c>
      <c r="O7" s="47">
        <f t="shared" si="1"/>
        <v>16.611564699905653</v>
      </c>
      <c r="P7" s="9"/>
    </row>
    <row r="8" spans="1:133">
      <c r="A8" s="12"/>
      <c r="B8" s="25">
        <v>314.10000000000002</v>
      </c>
      <c r="C8" s="20" t="s">
        <v>11</v>
      </c>
      <c r="D8" s="46">
        <v>2986147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2986147</v>
      </c>
      <c r="O8" s="47">
        <f t="shared" si="1"/>
        <v>54.179312722258508</v>
      </c>
      <c r="P8" s="9"/>
    </row>
    <row r="9" spans="1:133">
      <c r="A9" s="12"/>
      <c r="B9" s="25">
        <v>314.3</v>
      </c>
      <c r="C9" s="20" t="s">
        <v>12</v>
      </c>
      <c r="D9" s="46">
        <v>994300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994300</v>
      </c>
      <c r="O9" s="47">
        <f t="shared" si="1"/>
        <v>18.040133536541113</v>
      </c>
      <c r="P9" s="9"/>
    </row>
    <row r="10" spans="1:133">
      <c r="A10" s="12"/>
      <c r="B10" s="25">
        <v>314.8</v>
      </c>
      <c r="C10" s="20" t="s">
        <v>13</v>
      </c>
      <c r="D10" s="46">
        <v>92599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92599</v>
      </c>
      <c r="O10" s="47">
        <f t="shared" si="1"/>
        <v>1.6800747514333405</v>
      </c>
      <c r="P10" s="9"/>
    </row>
    <row r="11" spans="1:133">
      <c r="A11" s="12"/>
      <c r="B11" s="25">
        <v>315</v>
      </c>
      <c r="C11" s="20" t="s">
        <v>14</v>
      </c>
      <c r="D11" s="46">
        <v>2238211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2238211</v>
      </c>
      <c r="O11" s="47">
        <f t="shared" si="1"/>
        <v>40.609097176863344</v>
      </c>
      <c r="P11" s="9"/>
    </row>
    <row r="12" spans="1:133">
      <c r="A12" s="12"/>
      <c r="B12" s="25">
        <v>316</v>
      </c>
      <c r="C12" s="20" t="s">
        <v>15</v>
      </c>
      <c r="D12" s="46">
        <v>293248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293248</v>
      </c>
      <c r="O12" s="47">
        <f t="shared" si="1"/>
        <v>5.3205602728790184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5275201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5275201</v>
      </c>
      <c r="O13" s="45">
        <f t="shared" si="1"/>
        <v>95.710882502358658</v>
      </c>
      <c r="P13" s="10"/>
    </row>
    <row r="14" spans="1:133">
      <c r="A14" s="12"/>
      <c r="B14" s="25">
        <v>322</v>
      </c>
      <c r="C14" s="20" t="s">
        <v>0</v>
      </c>
      <c r="D14" s="46">
        <v>1307393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1307393</v>
      </c>
      <c r="O14" s="47">
        <f t="shared" si="1"/>
        <v>23.720752594527905</v>
      </c>
      <c r="P14" s="9"/>
    </row>
    <row r="15" spans="1:133">
      <c r="A15" s="12"/>
      <c r="B15" s="25">
        <v>323.10000000000002</v>
      </c>
      <c r="C15" s="20" t="s">
        <v>17</v>
      </c>
      <c r="D15" s="46">
        <v>2553154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2553154</v>
      </c>
      <c r="O15" s="47">
        <f t="shared" si="1"/>
        <v>46.323281805646275</v>
      </c>
      <c r="P15" s="9"/>
    </row>
    <row r="16" spans="1:133">
      <c r="A16" s="12"/>
      <c r="B16" s="25">
        <v>323.39999999999998</v>
      </c>
      <c r="C16" s="20" t="s">
        <v>18</v>
      </c>
      <c r="D16" s="46">
        <v>29734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29734</v>
      </c>
      <c r="O16" s="47">
        <f t="shared" si="1"/>
        <v>0.53948036867697224</v>
      </c>
      <c r="P16" s="9"/>
    </row>
    <row r="17" spans="1:16">
      <c r="A17" s="12"/>
      <c r="B17" s="25">
        <v>323.7</v>
      </c>
      <c r="C17" s="20" t="s">
        <v>19</v>
      </c>
      <c r="D17" s="46">
        <v>1210814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1210814</v>
      </c>
      <c r="O17" s="47">
        <f t="shared" si="1"/>
        <v>21.968466507003409</v>
      </c>
      <c r="P17" s="9"/>
    </row>
    <row r="18" spans="1:16">
      <c r="A18" s="12"/>
      <c r="B18" s="25">
        <v>323.89999999999998</v>
      </c>
      <c r="C18" s="20" t="s">
        <v>20</v>
      </c>
      <c r="D18" s="46">
        <v>52000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52000</v>
      </c>
      <c r="O18" s="47">
        <f t="shared" si="1"/>
        <v>0.94346469264823285</v>
      </c>
      <c r="P18" s="9"/>
    </row>
    <row r="19" spans="1:16">
      <c r="A19" s="12"/>
      <c r="B19" s="25">
        <v>329</v>
      </c>
      <c r="C19" s="20" t="s">
        <v>21</v>
      </c>
      <c r="D19" s="46">
        <v>122106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122106</v>
      </c>
      <c r="O19" s="47">
        <f t="shared" si="1"/>
        <v>2.2154365338558675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SUM(D21:D34)</f>
        <v>5342384</v>
      </c>
      <c r="E20" s="32">
        <f t="shared" si="5"/>
        <v>2270169</v>
      </c>
      <c r="F20" s="32">
        <f t="shared" si="5"/>
        <v>0</v>
      </c>
      <c r="G20" s="32">
        <f t="shared" si="5"/>
        <v>267395</v>
      </c>
      <c r="H20" s="32">
        <f t="shared" si="5"/>
        <v>0</v>
      </c>
      <c r="I20" s="32">
        <f t="shared" si="5"/>
        <v>974973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783238</v>
      </c>
      <c r="N20" s="44">
        <f t="shared" si="4"/>
        <v>9638159</v>
      </c>
      <c r="O20" s="45">
        <f t="shared" si="1"/>
        <v>174.87043689672691</v>
      </c>
      <c r="P20" s="10"/>
    </row>
    <row r="21" spans="1:16">
      <c r="A21" s="12"/>
      <c r="B21" s="25">
        <v>331.2</v>
      </c>
      <c r="C21" s="20" t="s">
        <v>22</v>
      </c>
      <c r="D21" s="46">
        <v>640221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640221</v>
      </c>
      <c r="O21" s="47">
        <f t="shared" si="1"/>
        <v>11.615882865229697</v>
      </c>
      <c r="P21" s="9"/>
    </row>
    <row r="22" spans="1:16">
      <c r="A22" s="12"/>
      <c r="B22" s="25">
        <v>331.39</v>
      </c>
      <c r="C22" s="20" t="s">
        <v>76</v>
      </c>
      <c r="D22" s="46">
        <v>0</v>
      </c>
      <c r="E22" s="46">
        <v>0</v>
      </c>
      <c r="F22" s="46">
        <v>0</v>
      </c>
      <c r="G22" s="46">
        <v>267395</v>
      </c>
      <c r="H22" s="46">
        <v>0</v>
      </c>
      <c r="I22" s="46">
        <v>962251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1229646</v>
      </c>
      <c r="O22" s="47">
        <f t="shared" si="1"/>
        <v>22.310145874156326</v>
      </c>
      <c r="P22" s="9"/>
    </row>
    <row r="23" spans="1:16">
      <c r="A23" s="12"/>
      <c r="B23" s="25">
        <v>331.5</v>
      </c>
      <c r="C23" s="20" t="s">
        <v>24</v>
      </c>
      <c r="D23" s="46">
        <v>0</v>
      </c>
      <c r="E23" s="46">
        <v>1791675</v>
      </c>
      <c r="F23" s="46">
        <v>0</v>
      </c>
      <c r="G23" s="46">
        <v>0</v>
      </c>
      <c r="H23" s="46">
        <v>0</v>
      </c>
      <c r="I23" s="46">
        <v>12722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1804397</v>
      </c>
      <c r="O23" s="47">
        <f t="shared" si="1"/>
        <v>32.738170404238332</v>
      </c>
      <c r="P23" s="9"/>
    </row>
    <row r="24" spans="1:16">
      <c r="A24" s="12"/>
      <c r="B24" s="25">
        <v>334.5</v>
      </c>
      <c r="C24" s="20" t="s">
        <v>26</v>
      </c>
      <c r="D24" s="46">
        <v>0</v>
      </c>
      <c r="E24" s="46">
        <v>8544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6">SUM(D24:M24)</f>
        <v>8544</v>
      </c>
      <c r="O24" s="47">
        <f t="shared" si="1"/>
        <v>0.15501850642281734</v>
      </c>
      <c r="P24" s="9"/>
    </row>
    <row r="25" spans="1:16">
      <c r="A25" s="12"/>
      <c r="B25" s="25">
        <v>335.12</v>
      </c>
      <c r="C25" s="20" t="s">
        <v>27</v>
      </c>
      <c r="D25" s="46">
        <v>1224976</v>
      </c>
      <c r="E25" s="46">
        <v>469950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1694926</v>
      </c>
      <c r="O25" s="47">
        <f t="shared" si="1"/>
        <v>30.751977647144205</v>
      </c>
      <c r="P25" s="9"/>
    </row>
    <row r="26" spans="1:16">
      <c r="A26" s="12"/>
      <c r="B26" s="25">
        <v>335.14</v>
      </c>
      <c r="C26" s="20" t="s">
        <v>28</v>
      </c>
      <c r="D26" s="46">
        <v>20715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20715</v>
      </c>
      <c r="O26" s="47">
        <f t="shared" si="1"/>
        <v>0.37584367515784889</v>
      </c>
      <c r="P26" s="9"/>
    </row>
    <row r="27" spans="1:16">
      <c r="A27" s="12"/>
      <c r="B27" s="25">
        <v>335.15</v>
      </c>
      <c r="C27" s="20" t="s">
        <v>29</v>
      </c>
      <c r="D27" s="46">
        <v>21623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21623</v>
      </c>
      <c r="O27" s="47">
        <f t="shared" si="1"/>
        <v>0.39231802017562956</v>
      </c>
      <c r="P27" s="9"/>
    </row>
    <row r="28" spans="1:16">
      <c r="A28" s="12"/>
      <c r="B28" s="25">
        <v>335.18</v>
      </c>
      <c r="C28" s="20" t="s">
        <v>30</v>
      </c>
      <c r="D28" s="46">
        <v>2930702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2930702</v>
      </c>
      <c r="O28" s="47">
        <f t="shared" si="1"/>
        <v>53.173343493722328</v>
      </c>
      <c r="P28" s="9"/>
    </row>
    <row r="29" spans="1:16">
      <c r="A29" s="12"/>
      <c r="B29" s="25">
        <v>335.19</v>
      </c>
      <c r="C29" s="20" t="s">
        <v>43</v>
      </c>
      <c r="D29" s="46">
        <v>44504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783238</v>
      </c>
      <c r="N29" s="46">
        <f t="shared" si="6"/>
        <v>827742</v>
      </c>
      <c r="O29" s="47">
        <f t="shared" si="1"/>
        <v>15.01817983888526</v>
      </c>
      <c r="P29" s="9"/>
    </row>
    <row r="30" spans="1:16">
      <c r="A30" s="12"/>
      <c r="B30" s="25">
        <v>335.29</v>
      </c>
      <c r="C30" s="20" t="s">
        <v>31</v>
      </c>
      <c r="D30" s="46">
        <v>36911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36911</v>
      </c>
      <c r="O30" s="47">
        <f t="shared" si="1"/>
        <v>0.66969663981421002</v>
      </c>
      <c r="P30" s="9"/>
    </row>
    <row r="31" spans="1:16">
      <c r="A31" s="12"/>
      <c r="B31" s="25">
        <v>335.39</v>
      </c>
      <c r="C31" s="20" t="s">
        <v>32</v>
      </c>
      <c r="D31" s="46">
        <v>35596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35596</v>
      </c>
      <c r="O31" s="47">
        <f t="shared" si="1"/>
        <v>0.64583786922127873</v>
      </c>
      <c r="P31" s="9"/>
    </row>
    <row r="32" spans="1:16">
      <c r="A32" s="12"/>
      <c r="B32" s="25">
        <v>335.49</v>
      </c>
      <c r="C32" s="20" t="s">
        <v>77</v>
      </c>
      <c r="D32" s="46">
        <v>31238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31238</v>
      </c>
      <c r="O32" s="47">
        <f t="shared" si="1"/>
        <v>0.56676827055664414</v>
      </c>
      <c r="P32" s="9"/>
    </row>
    <row r="33" spans="1:16">
      <c r="A33" s="12"/>
      <c r="B33" s="25">
        <v>337.9</v>
      </c>
      <c r="C33" s="20" t="s">
        <v>34</v>
      </c>
      <c r="D33" s="46">
        <v>16957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16957</v>
      </c>
      <c r="O33" s="47">
        <f t="shared" si="1"/>
        <v>0.30766020756223239</v>
      </c>
      <c r="P33" s="9"/>
    </row>
    <row r="34" spans="1:16">
      <c r="A34" s="12"/>
      <c r="B34" s="25">
        <v>338</v>
      </c>
      <c r="C34" s="20" t="s">
        <v>35</v>
      </c>
      <c r="D34" s="46">
        <v>338941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338941</v>
      </c>
      <c r="O34" s="47">
        <f t="shared" si="1"/>
        <v>6.1495935844400904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SUM(D36:D45)</f>
        <v>16170422</v>
      </c>
      <c r="E35" s="32">
        <f t="shared" si="7"/>
        <v>745521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22677976</v>
      </c>
      <c r="J35" s="32">
        <f t="shared" si="7"/>
        <v>2490000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42083919</v>
      </c>
      <c r="O35" s="45">
        <f t="shared" si="1"/>
        <v>763.55176355323317</v>
      </c>
      <c r="P35" s="10"/>
    </row>
    <row r="36" spans="1:16">
      <c r="A36" s="12"/>
      <c r="B36" s="25">
        <v>341.2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2490000</v>
      </c>
      <c r="K36" s="46">
        <v>0</v>
      </c>
      <c r="L36" s="46">
        <v>0</v>
      </c>
      <c r="M36" s="46">
        <v>0</v>
      </c>
      <c r="N36" s="46">
        <f t="shared" ref="N36:N45" si="8">SUM(D36:M36)</f>
        <v>2490000</v>
      </c>
      <c r="O36" s="47">
        <f t="shared" si="1"/>
        <v>45.177443936424993</v>
      </c>
      <c r="P36" s="9"/>
    </row>
    <row r="37" spans="1:16">
      <c r="A37" s="12"/>
      <c r="B37" s="25">
        <v>341.9</v>
      </c>
      <c r="C37" s="20" t="s">
        <v>45</v>
      </c>
      <c r="D37" s="46">
        <v>873066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873066</v>
      </c>
      <c r="O37" s="47">
        <f t="shared" ref="O37:O59" si="9">(N37/O$61)</f>
        <v>15.840518179838885</v>
      </c>
      <c r="P37" s="9"/>
    </row>
    <row r="38" spans="1:16">
      <c r="A38" s="12"/>
      <c r="B38" s="25">
        <v>342.1</v>
      </c>
      <c r="C38" s="20" t="s">
        <v>46</v>
      </c>
      <c r="D38" s="46">
        <v>557293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557293</v>
      </c>
      <c r="O38" s="47">
        <f t="shared" si="9"/>
        <v>10.111274403077147</v>
      </c>
      <c r="P38" s="9"/>
    </row>
    <row r="39" spans="1:16">
      <c r="A39" s="12"/>
      <c r="B39" s="25">
        <v>342.2</v>
      </c>
      <c r="C39" s="20" t="s">
        <v>47</v>
      </c>
      <c r="D39" s="46">
        <v>6171199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6171199</v>
      </c>
      <c r="O39" s="47">
        <f t="shared" si="9"/>
        <v>111.96746861165542</v>
      </c>
      <c r="P39" s="9"/>
    </row>
    <row r="40" spans="1:16">
      <c r="A40" s="12"/>
      <c r="B40" s="25">
        <v>342.6</v>
      </c>
      <c r="C40" s="20" t="s">
        <v>48</v>
      </c>
      <c r="D40" s="46">
        <v>8273643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8273643</v>
      </c>
      <c r="O40" s="47">
        <f t="shared" si="9"/>
        <v>150.11327019377313</v>
      </c>
      <c r="P40" s="9"/>
    </row>
    <row r="41" spans="1:16">
      <c r="A41" s="12"/>
      <c r="B41" s="25">
        <v>343.6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22677976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22677976</v>
      </c>
      <c r="O41" s="47">
        <f t="shared" si="9"/>
        <v>411.45903186007695</v>
      </c>
      <c r="P41" s="9"/>
    </row>
    <row r="42" spans="1:16">
      <c r="A42" s="12"/>
      <c r="B42" s="25">
        <v>343.9</v>
      </c>
      <c r="C42" s="20" t="s">
        <v>50</v>
      </c>
      <c r="D42" s="46">
        <v>33739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33739</v>
      </c>
      <c r="O42" s="47">
        <f t="shared" si="9"/>
        <v>0.61214529356266778</v>
      </c>
      <c r="P42" s="9"/>
    </row>
    <row r="43" spans="1:16">
      <c r="A43" s="12"/>
      <c r="B43" s="25">
        <v>345.1</v>
      </c>
      <c r="C43" s="20" t="s">
        <v>78</v>
      </c>
      <c r="D43" s="46">
        <v>0</v>
      </c>
      <c r="E43" s="46">
        <v>526848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526848</v>
      </c>
      <c r="O43" s="47">
        <f t="shared" si="9"/>
        <v>9.5588939690833872</v>
      </c>
      <c r="P43" s="9"/>
    </row>
    <row r="44" spans="1:16">
      <c r="A44" s="12"/>
      <c r="B44" s="25">
        <v>347.2</v>
      </c>
      <c r="C44" s="20" t="s">
        <v>51</v>
      </c>
      <c r="D44" s="46">
        <v>261482</v>
      </c>
      <c r="E44" s="46">
        <v>194290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455772</v>
      </c>
      <c r="O44" s="47">
        <f t="shared" si="9"/>
        <v>8.2693228826475078</v>
      </c>
      <c r="P44" s="9"/>
    </row>
    <row r="45" spans="1:16">
      <c r="A45" s="12"/>
      <c r="B45" s="25">
        <v>349</v>
      </c>
      <c r="C45" s="20" t="s">
        <v>71</v>
      </c>
      <c r="D45" s="46">
        <v>0</v>
      </c>
      <c r="E45" s="46">
        <v>24383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24383</v>
      </c>
      <c r="O45" s="47">
        <f t="shared" si="9"/>
        <v>0.44239422309311272</v>
      </c>
      <c r="P45" s="9"/>
    </row>
    <row r="46" spans="1:16" ht="15.75">
      <c r="A46" s="29" t="s">
        <v>41</v>
      </c>
      <c r="B46" s="30"/>
      <c r="C46" s="31"/>
      <c r="D46" s="32">
        <f t="shared" ref="D46:M46" si="10">SUM(D47:D50)</f>
        <v>1073026</v>
      </c>
      <c r="E46" s="32">
        <f t="shared" si="10"/>
        <v>587686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9" si="11">SUM(D46:M46)</f>
        <v>1660712</v>
      </c>
      <c r="O46" s="45">
        <f t="shared" si="9"/>
        <v>30.131214166485233</v>
      </c>
      <c r="P46" s="10"/>
    </row>
    <row r="47" spans="1:16">
      <c r="A47" s="13"/>
      <c r="B47" s="39">
        <v>351.9</v>
      </c>
      <c r="C47" s="21" t="s">
        <v>55</v>
      </c>
      <c r="D47" s="46">
        <v>258212</v>
      </c>
      <c r="E47" s="46">
        <v>11284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269496</v>
      </c>
      <c r="O47" s="47">
        <f t="shared" si="9"/>
        <v>4.8896146309601569</v>
      </c>
      <c r="P47" s="9"/>
    </row>
    <row r="48" spans="1:16">
      <c r="A48" s="13"/>
      <c r="B48" s="39">
        <v>354</v>
      </c>
      <c r="C48" s="21" t="s">
        <v>54</v>
      </c>
      <c r="D48" s="46">
        <v>814814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814814</v>
      </c>
      <c r="O48" s="47">
        <f t="shared" si="9"/>
        <v>14.783620001451483</v>
      </c>
      <c r="P48" s="9"/>
    </row>
    <row r="49" spans="1:119">
      <c r="A49" s="13"/>
      <c r="B49" s="39">
        <v>355</v>
      </c>
      <c r="C49" s="21" t="s">
        <v>79</v>
      </c>
      <c r="D49" s="46">
        <v>0</v>
      </c>
      <c r="E49" s="46">
        <v>567927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567927</v>
      </c>
      <c r="O49" s="47">
        <f t="shared" si="9"/>
        <v>10.30421293272371</v>
      </c>
      <c r="P49" s="9"/>
    </row>
    <row r="50" spans="1:119">
      <c r="A50" s="13"/>
      <c r="B50" s="39">
        <v>356</v>
      </c>
      <c r="C50" s="21" t="s">
        <v>80</v>
      </c>
      <c r="D50" s="46">
        <v>0</v>
      </c>
      <c r="E50" s="46">
        <v>8475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8475</v>
      </c>
      <c r="O50" s="47">
        <f t="shared" si="9"/>
        <v>0.15376660134988027</v>
      </c>
      <c r="P50" s="9"/>
    </row>
    <row r="51" spans="1:119" ht="15.75">
      <c r="A51" s="29" t="s">
        <v>3</v>
      </c>
      <c r="B51" s="30"/>
      <c r="C51" s="31"/>
      <c r="D51" s="32">
        <f t="shared" ref="D51:M51" si="12">SUM(D52:D54)</f>
        <v>1175307</v>
      </c>
      <c r="E51" s="32">
        <f t="shared" si="12"/>
        <v>548809</v>
      </c>
      <c r="F51" s="32">
        <f t="shared" si="12"/>
        <v>0</v>
      </c>
      <c r="G51" s="32">
        <f t="shared" si="12"/>
        <v>25877</v>
      </c>
      <c r="H51" s="32">
        <f t="shared" si="12"/>
        <v>0</v>
      </c>
      <c r="I51" s="32">
        <f t="shared" si="12"/>
        <v>1205605</v>
      </c>
      <c r="J51" s="32">
        <f t="shared" si="12"/>
        <v>83431</v>
      </c>
      <c r="K51" s="32">
        <f t="shared" si="12"/>
        <v>0</v>
      </c>
      <c r="L51" s="32">
        <f t="shared" si="12"/>
        <v>0</v>
      </c>
      <c r="M51" s="32">
        <f t="shared" si="12"/>
        <v>66246</v>
      </c>
      <c r="N51" s="32">
        <f t="shared" si="11"/>
        <v>3105275</v>
      </c>
      <c r="O51" s="45">
        <f t="shared" si="9"/>
        <v>56.340717758908482</v>
      </c>
      <c r="P51" s="10"/>
    </row>
    <row r="52" spans="1:119">
      <c r="A52" s="12"/>
      <c r="B52" s="25">
        <v>361.1</v>
      </c>
      <c r="C52" s="20" t="s">
        <v>56</v>
      </c>
      <c r="D52" s="46">
        <v>163212</v>
      </c>
      <c r="E52" s="46">
        <v>152861</v>
      </c>
      <c r="F52" s="46">
        <v>0</v>
      </c>
      <c r="G52" s="46">
        <v>25877</v>
      </c>
      <c r="H52" s="46">
        <v>0</v>
      </c>
      <c r="I52" s="46">
        <v>213458</v>
      </c>
      <c r="J52" s="46">
        <v>0</v>
      </c>
      <c r="K52" s="46">
        <v>0</v>
      </c>
      <c r="L52" s="46">
        <v>0</v>
      </c>
      <c r="M52" s="46">
        <v>17498</v>
      </c>
      <c r="N52" s="46">
        <f t="shared" si="11"/>
        <v>572906</v>
      </c>
      <c r="O52" s="47">
        <f t="shared" si="9"/>
        <v>10.394549677044779</v>
      </c>
      <c r="P52" s="9"/>
    </row>
    <row r="53" spans="1:119">
      <c r="A53" s="12"/>
      <c r="B53" s="25">
        <v>361.3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103487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103487</v>
      </c>
      <c r="O53" s="47">
        <f t="shared" si="9"/>
        <v>1.8776217432324551</v>
      </c>
      <c r="P53" s="9"/>
    </row>
    <row r="54" spans="1:119">
      <c r="A54" s="12"/>
      <c r="B54" s="25">
        <v>369.9</v>
      </c>
      <c r="C54" s="20" t="s">
        <v>59</v>
      </c>
      <c r="D54" s="46">
        <v>1012095</v>
      </c>
      <c r="E54" s="46">
        <v>395948</v>
      </c>
      <c r="F54" s="46">
        <v>0</v>
      </c>
      <c r="G54" s="46">
        <v>0</v>
      </c>
      <c r="H54" s="46">
        <v>0</v>
      </c>
      <c r="I54" s="46">
        <v>888660</v>
      </c>
      <c r="J54" s="46">
        <v>83431</v>
      </c>
      <c r="K54" s="46">
        <v>0</v>
      </c>
      <c r="L54" s="46">
        <v>0</v>
      </c>
      <c r="M54" s="46">
        <v>48748</v>
      </c>
      <c r="N54" s="46">
        <f t="shared" si="11"/>
        <v>2428882</v>
      </c>
      <c r="O54" s="47">
        <f t="shared" si="9"/>
        <v>44.068546338631251</v>
      </c>
      <c r="P54" s="9"/>
    </row>
    <row r="55" spans="1:119" ht="15.75">
      <c r="A55" s="29" t="s">
        <v>42</v>
      </c>
      <c r="B55" s="30"/>
      <c r="C55" s="31"/>
      <c r="D55" s="32">
        <f t="shared" ref="D55:M55" si="13">SUM(D56:D58)</f>
        <v>228026</v>
      </c>
      <c r="E55" s="32">
        <f t="shared" si="13"/>
        <v>0</v>
      </c>
      <c r="F55" s="32">
        <f t="shared" si="13"/>
        <v>1748238</v>
      </c>
      <c r="G55" s="32">
        <f t="shared" si="13"/>
        <v>1100780</v>
      </c>
      <c r="H55" s="32">
        <f t="shared" si="13"/>
        <v>0</v>
      </c>
      <c r="I55" s="32">
        <f t="shared" si="13"/>
        <v>66509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347704</v>
      </c>
      <c r="N55" s="32">
        <f t="shared" si="11"/>
        <v>3491257</v>
      </c>
      <c r="O55" s="45">
        <f t="shared" si="9"/>
        <v>63.34380216271137</v>
      </c>
      <c r="P55" s="9"/>
    </row>
    <row r="56" spans="1:119">
      <c r="A56" s="12"/>
      <c r="B56" s="25">
        <v>381</v>
      </c>
      <c r="C56" s="20" t="s">
        <v>60</v>
      </c>
      <c r="D56" s="46">
        <v>228026</v>
      </c>
      <c r="E56" s="46">
        <v>0</v>
      </c>
      <c r="F56" s="46">
        <v>1748238</v>
      </c>
      <c r="G56" s="46">
        <v>1100780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3077044</v>
      </c>
      <c r="O56" s="47">
        <f t="shared" si="9"/>
        <v>55.828507148559403</v>
      </c>
      <c r="P56" s="9"/>
    </row>
    <row r="57" spans="1:119">
      <c r="A57" s="12"/>
      <c r="B57" s="25">
        <v>388.1</v>
      </c>
      <c r="C57" s="20" t="s">
        <v>81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66509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66509</v>
      </c>
      <c r="O57" s="47">
        <f t="shared" si="9"/>
        <v>1.2067094854488716</v>
      </c>
      <c r="P57" s="9"/>
    </row>
    <row r="58" spans="1:119" ht="15.75" thickBot="1">
      <c r="A58" s="12"/>
      <c r="B58" s="25">
        <v>389.4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347704</v>
      </c>
      <c r="N58" s="46">
        <f t="shared" si="11"/>
        <v>347704</v>
      </c>
      <c r="O58" s="47">
        <f t="shared" si="9"/>
        <v>6.308585528703099</v>
      </c>
      <c r="P58" s="9"/>
    </row>
    <row r="59" spans="1:119" ht="16.5" thickBot="1">
      <c r="A59" s="14" t="s">
        <v>52</v>
      </c>
      <c r="B59" s="23"/>
      <c r="C59" s="22"/>
      <c r="D59" s="15">
        <f t="shared" ref="D59:M59" si="14">SUM(D5,D13,D20,D35,D46,D51,D55)</f>
        <v>50826315</v>
      </c>
      <c r="E59" s="15">
        <f t="shared" si="14"/>
        <v>8697216</v>
      </c>
      <c r="F59" s="15">
        <f t="shared" si="14"/>
        <v>2208076</v>
      </c>
      <c r="G59" s="15">
        <f t="shared" si="14"/>
        <v>1394052</v>
      </c>
      <c r="H59" s="15">
        <f t="shared" si="14"/>
        <v>0</v>
      </c>
      <c r="I59" s="15">
        <f t="shared" si="14"/>
        <v>24925063</v>
      </c>
      <c r="J59" s="15">
        <f t="shared" si="14"/>
        <v>2573431</v>
      </c>
      <c r="K59" s="15">
        <f t="shared" si="14"/>
        <v>0</v>
      </c>
      <c r="L59" s="15">
        <f t="shared" si="14"/>
        <v>0</v>
      </c>
      <c r="M59" s="15">
        <f t="shared" si="14"/>
        <v>1197188</v>
      </c>
      <c r="N59" s="15">
        <f t="shared" si="11"/>
        <v>91821341</v>
      </c>
      <c r="O59" s="38">
        <f t="shared" si="9"/>
        <v>1665.965255098338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21" t="s">
        <v>84</v>
      </c>
      <c r="M61" s="121"/>
      <c r="N61" s="121"/>
      <c r="O61" s="43">
        <v>55116</v>
      </c>
    </row>
    <row r="62" spans="1:119">
      <c r="A62" s="122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  <row r="63" spans="1:119" ht="15.75" customHeight="1" thickBot="1">
      <c r="A63" s="123" t="s">
        <v>74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3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62</v>
      </c>
      <c r="B3" s="111"/>
      <c r="C3" s="112"/>
      <c r="D3" s="131" t="s">
        <v>36</v>
      </c>
      <c r="E3" s="132"/>
      <c r="F3" s="132"/>
      <c r="G3" s="132"/>
      <c r="H3" s="133"/>
      <c r="I3" s="131" t="s">
        <v>37</v>
      </c>
      <c r="J3" s="133"/>
      <c r="K3" s="131" t="s">
        <v>39</v>
      </c>
      <c r="L3" s="133"/>
      <c r="M3" s="36"/>
      <c r="N3" s="37"/>
      <c r="O3" s="134" t="s">
        <v>67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38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22011538</v>
      </c>
      <c r="E5" s="27">
        <f t="shared" si="0"/>
        <v>5141974</v>
      </c>
      <c r="F5" s="27">
        <f t="shared" si="0"/>
        <v>453176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27606688</v>
      </c>
      <c r="O5" s="33">
        <f t="shared" ref="O5:O36" si="1">(N5/O$61)</f>
        <v>513.95703168633872</v>
      </c>
      <c r="P5" s="6"/>
    </row>
    <row r="6" spans="1:133">
      <c r="A6" s="12"/>
      <c r="B6" s="25">
        <v>311</v>
      </c>
      <c r="C6" s="20" t="s">
        <v>2</v>
      </c>
      <c r="D6" s="46">
        <v>15363128</v>
      </c>
      <c r="E6" s="46">
        <v>4266914</v>
      </c>
      <c r="F6" s="46">
        <v>453176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20083218</v>
      </c>
      <c r="O6" s="47">
        <f t="shared" si="1"/>
        <v>373.89168559407233</v>
      </c>
      <c r="P6" s="9"/>
    </row>
    <row r="7" spans="1:133">
      <c r="A7" s="12"/>
      <c r="B7" s="25">
        <v>312.41000000000003</v>
      </c>
      <c r="C7" s="20" t="s">
        <v>10</v>
      </c>
      <c r="D7" s="46">
        <v>57736</v>
      </c>
      <c r="E7" s="46">
        <v>875060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932796</v>
      </c>
      <c r="O7" s="47">
        <f t="shared" si="1"/>
        <v>17.365975350932718</v>
      </c>
      <c r="P7" s="9"/>
    </row>
    <row r="8" spans="1:133">
      <c r="A8" s="12"/>
      <c r="B8" s="25">
        <v>314.10000000000002</v>
      </c>
      <c r="C8" s="20" t="s">
        <v>11</v>
      </c>
      <c r="D8" s="46">
        <v>2907772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2907772</v>
      </c>
      <c r="O8" s="47">
        <f t="shared" si="1"/>
        <v>54.134341140112447</v>
      </c>
      <c r="P8" s="9"/>
    </row>
    <row r="9" spans="1:133">
      <c r="A9" s="12"/>
      <c r="B9" s="25">
        <v>314.3</v>
      </c>
      <c r="C9" s="20" t="s">
        <v>12</v>
      </c>
      <c r="D9" s="46">
        <v>976513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976513</v>
      </c>
      <c r="O9" s="47">
        <f t="shared" si="1"/>
        <v>18.179859999255314</v>
      </c>
      <c r="P9" s="9"/>
    </row>
    <row r="10" spans="1:133">
      <c r="A10" s="12"/>
      <c r="B10" s="25">
        <v>314.8</v>
      </c>
      <c r="C10" s="20" t="s">
        <v>13</v>
      </c>
      <c r="D10" s="46">
        <v>92380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92380</v>
      </c>
      <c r="O10" s="47">
        <f t="shared" si="1"/>
        <v>1.7198495736679451</v>
      </c>
      <c r="P10" s="9"/>
    </row>
    <row r="11" spans="1:133">
      <c r="A11" s="12"/>
      <c r="B11" s="25">
        <v>315</v>
      </c>
      <c r="C11" s="20" t="s">
        <v>14</v>
      </c>
      <c r="D11" s="46">
        <v>2330838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2330838</v>
      </c>
      <c r="O11" s="47">
        <f t="shared" si="1"/>
        <v>43.393491454741778</v>
      </c>
      <c r="P11" s="9"/>
    </row>
    <row r="12" spans="1:133">
      <c r="A12" s="12"/>
      <c r="B12" s="25">
        <v>316</v>
      </c>
      <c r="C12" s="20" t="s">
        <v>15</v>
      </c>
      <c r="D12" s="46">
        <v>283171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283171</v>
      </c>
      <c r="O12" s="47">
        <f t="shared" si="1"/>
        <v>5.2718285735562427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5348972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5348972</v>
      </c>
      <c r="O13" s="45">
        <f t="shared" si="1"/>
        <v>99.582455225825669</v>
      </c>
      <c r="P13" s="10"/>
    </row>
    <row r="14" spans="1:133">
      <c r="A14" s="12"/>
      <c r="B14" s="25">
        <v>322</v>
      </c>
      <c r="C14" s="20" t="s">
        <v>0</v>
      </c>
      <c r="D14" s="46">
        <v>1323021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1323021</v>
      </c>
      <c r="O14" s="47">
        <f t="shared" si="1"/>
        <v>24.630841121495326</v>
      </c>
      <c r="P14" s="9"/>
    </row>
    <row r="15" spans="1:133">
      <c r="A15" s="12"/>
      <c r="B15" s="25">
        <v>323.10000000000002</v>
      </c>
      <c r="C15" s="20" t="s">
        <v>17</v>
      </c>
      <c r="D15" s="46">
        <v>2614197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2614197</v>
      </c>
      <c r="O15" s="47">
        <f t="shared" si="1"/>
        <v>48.668820046915144</v>
      </c>
      <c r="P15" s="9"/>
    </row>
    <row r="16" spans="1:133">
      <c r="A16" s="12"/>
      <c r="B16" s="25">
        <v>323.39999999999998</v>
      </c>
      <c r="C16" s="20" t="s">
        <v>18</v>
      </c>
      <c r="D16" s="46">
        <v>31354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31354</v>
      </c>
      <c r="O16" s="47">
        <f t="shared" si="1"/>
        <v>0.58372119000632983</v>
      </c>
      <c r="P16" s="9"/>
    </row>
    <row r="17" spans="1:16">
      <c r="A17" s="12"/>
      <c r="B17" s="25">
        <v>323.7</v>
      </c>
      <c r="C17" s="20" t="s">
        <v>19</v>
      </c>
      <c r="D17" s="46">
        <v>1201290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1201290</v>
      </c>
      <c r="O17" s="47">
        <f t="shared" si="1"/>
        <v>22.364560449789625</v>
      </c>
      <c r="P17" s="9"/>
    </row>
    <row r="18" spans="1:16">
      <c r="A18" s="12"/>
      <c r="B18" s="25">
        <v>323.89999999999998</v>
      </c>
      <c r="C18" s="20" t="s">
        <v>20</v>
      </c>
      <c r="D18" s="46">
        <v>55125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55125</v>
      </c>
      <c r="O18" s="47">
        <f t="shared" si="1"/>
        <v>1.0262687567487061</v>
      </c>
      <c r="P18" s="9"/>
    </row>
    <row r="19" spans="1:16">
      <c r="A19" s="12"/>
      <c r="B19" s="25">
        <v>329</v>
      </c>
      <c r="C19" s="20" t="s">
        <v>21</v>
      </c>
      <c r="D19" s="46">
        <v>123985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123985</v>
      </c>
      <c r="O19" s="47">
        <f t="shared" si="1"/>
        <v>2.3082436608705366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SUM(D21:D34)</f>
        <v>5023571</v>
      </c>
      <c r="E20" s="32">
        <f t="shared" si="5"/>
        <v>2157368</v>
      </c>
      <c r="F20" s="32">
        <f t="shared" si="5"/>
        <v>0</v>
      </c>
      <c r="G20" s="32">
        <f t="shared" si="5"/>
        <v>215748</v>
      </c>
      <c r="H20" s="32">
        <f t="shared" si="5"/>
        <v>0</v>
      </c>
      <c r="I20" s="32">
        <f t="shared" si="5"/>
        <v>239609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935907</v>
      </c>
      <c r="N20" s="44">
        <f t="shared" si="4"/>
        <v>8572203</v>
      </c>
      <c r="O20" s="45">
        <f t="shared" si="1"/>
        <v>159.58973451986446</v>
      </c>
      <c r="P20" s="10"/>
    </row>
    <row r="21" spans="1:16">
      <c r="A21" s="12"/>
      <c r="B21" s="25">
        <v>331.2</v>
      </c>
      <c r="C21" s="20" t="s">
        <v>22</v>
      </c>
      <c r="D21" s="46">
        <v>349058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349058</v>
      </c>
      <c r="O21" s="47">
        <f t="shared" si="1"/>
        <v>6.4984547790147822</v>
      </c>
      <c r="P21" s="9"/>
    </row>
    <row r="22" spans="1:16">
      <c r="A22" s="12"/>
      <c r="B22" s="25">
        <v>331.39</v>
      </c>
      <c r="C22" s="20" t="s">
        <v>76</v>
      </c>
      <c r="D22" s="46">
        <v>0</v>
      </c>
      <c r="E22" s="46">
        <v>0</v>
      </c>
      <c r="F22" s="46">
        <v>0</v>
      </c>
      <c r="G22" s="46">
        <v>215748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215748</v>
      </c>
      <c r="O22" s="47">
        <f t="shared" si="1"/>
        <v>4.0166064713110172</v>
      </c>
      <c r="P22" s="9"/>
    </row>
    <row r="23" spans="1:16">
      <c r="A23" s="12"/>
      <c r="B23" s="25">
        <v>331.5</v>
      </c>
      <c r="C23" s="20" t="s">
        <v>24</v>
      </c>
      <c r="D23" s="46">
        <v>0</v>
      </c>
      <c r="E23" s="46">
        <v>1574365</v>
      </c>
      <c r="F23" s="46">
        <v>0</v>
      </c>
      <c r="G23" s="46">
        <v>0</v>
      </c>
      <c r="H23" s="46">
        <v>0</v>
      </c>
      <c r="I23" s="46">
        <v>135347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1709712</v>
      </c>
      <c r="O23" s="47">
        <f t="shared" si="1"/>
        <v>31.829913988904195</v>
      </c>
      <c r="P23" s="9"/>
    </row>
    <row r="24" spans="1:16">
      <c r="A24" s="12"/>
      <c r="B24" s="25">
        <v>334.5</v>
      </c>
      <c r="C24" s="20" t="s">
        <v>26</v>
      </c>
      <c r="D24" s="46">
        <v>0</v>
      </c>
      <c r="E24" s="46">
        <v>109286</v>
      </c>
      <c r="F24" s="46">
        <v>0</v>
      </c>
      <c r="G24" s="46">
        <v>0</v>
      </c>
      <c r="H24" s="46">
        <v>0</v>
      </c>
      <c r="I24" s="46">
        <v>99807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6">SUM(D24:M24)</f>
        <v>209093</v>
      </c>
      <c r="O24" s="47">
        <f t="shared" si="1"/>
        <v>3.8927095356890198</v>
      </c>
      <c r="P24" s="9"/>
    </row>
    <row r="25" spans="1:16">
      <c r="A25" s="12"/>
      <c r="B25" s="25">
        <v>335.12</v>
      </c>
      <c r="C25" s="20" t="s">
        <v>27</v>
      </c>
      <c r="D25" s="46">
        <v>1175273</v>
      </c>
      <c r="E25" s="46">
        <v>473717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1648990</v>
      </c>
      <c r="O25" s="47">
        <f t="shared" si="1"/>
        <v>30.699445209814947</v>
      </c>
      <c r="P25" s="9"/>
    </row>
    <row r="26" spans="1:16">
      <c r="A26" s="12"/>
      <c r="B26" s="25">
        <v>335.14</v>
      </c>
      <c r="C26" s="20" t="s">
        <v>28</v>
      </c>
      <c r="D26" s="46">
        <v>22944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22944</v>
      </c>
      <c r="O26" s="47">
        <f t="shared" si="1"/>
        <v>0.42715120825110769</v>
      </c>
      <c r="P26" s="9"/>
    </row>
    <row r="27" spans="1:16">
      <c r="A27" s="12"/>
      <c r="B27" s="25">
        <v>335.15</v>
      </c>
      <c r="C27" s="20" t="s">
        <v>29</v>
      </c>
      <c r="D27" s="46">
        <v>21675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21675</v>
      </c>
      <c r="O27" s="47">
        <f t="shared" si="1"/>
        <v>0.40352608258554568</v>
      </c>
      <c r="P27" s="9"/>
    </row>
    <row r="28" spans="1:16">
      <c r="A28" s="12"/>
      <c r="B28" s="25">
        <v>335.18</v>
      </c>
      <c r="C28" s="20" t="s">
        <v>30</v>
      </c>
      <c r="D28" s="46">
        <v>2822076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2822076</v>
      </c>
      <c r="O28" s="47">
        <f t="shared" si="1"/>
        <v>52.538928398555313</v>
      </c>
      <c r="P28" s="9"/>
    </row>
    <row r="29" spans="1:16">
      <c r="A29" s="12"/>
      <c r="B29" s="25">
        <v>335.19</v>
      </c>
      <c r="C29" s="20" t="s">
        <v>43</v>
      </c>
      <c r="D29" s="46">
        <v>8275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935907</v>
      </c>
      <c r="N29" s="46">
        <f t="shared" si="6"/>
        <v>944182</v>
      </c>
      <c r="O29" s="47">
        <f t="shared" si="1"/>
        <v>17.577949882712144</v>
      </c>
      <c r="P29" s="9"/>
    </row>
    <row r="30" spans="1:16">
      <c r="A30" s="12"/>
      <c r="B30" s="25">
        <v>335.29</v>
      </c>
      <c r="C30" s="20" t="s">
        <v>31</v>
      </c>
      <c r="D30" s="46">
        <v>34919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34919</v>
      </c>
      <c r="O30" s="47">
        <f t="shared" si="1"/>
        <v>0.65009122388948881</v>
      </c>
      <c r="P30" s="9"/>
    </row>
    <row r="31" spans="1:16">
      <c r="A31" s="12"/>
      <c r="B31" s="25">
        <v>335.39</v>
      </c>
      <c r="C31" s="20" t="s">
        <v>32</v>
      </c>
      <c r="D31" s="46">
        <v>35596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35596</v>
      </c>
      <c r="O31" s="47">
        <f t="shared" si="1"/>
        <v>0.66269501433518263</v>
      </c>
      <c r="P31" s="9"/>
    </row>
    <row r="32" spans="1:16">
      <c r="A32" s="12"/>
      <c r="B32" s="25">
        <v>335.49</v>
      </c>
      <c r="C32" s="20" t="s">
        <v>77</v>
      </c>
      <c r="D32" s="46">
        <v>44002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44002</v>
      </c>
      <c r="O32" s="47">
        <f t="shared" si="1"/>
        <v>0.81919052760918942</v>
      </c>
      <c r="P32" s="9"/>
    </row>
    <row r="33" spans="1:16">
      <c r="A33" s="12"/>
      <c r="B33" s="25">
        <v>337.9</v>
      </c>
      <c r="C33" s="20" t="s">
        <v>34</v>
      </c>
      <c r="D33" s="46">
        <v>62241</v>
      </c>
      <c r="E33" s="46">
        <v>0</v>
      </c>
      <c r="F33" s="46">
        <v>0</v>
      </c>
      <c r="G33" s="46">
        <v>0</v>
      </c>
      <c r="H33" s="46">
        <v>0</v>
      </c>
      <c r="I33" s="46">
        <v>4455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66696</v>
      </c>
      <c r="O33" s="47">
        <f t="shared" si="1"/>
        <v>1.2416874557843394</v>
      </c>
      <c r="P33" s="9"/>
    </row>
    <row r="34" spans="1:16">
      <c r="A34" s="12"/>
      <c r="B34" s="25">
        <v>338</v>
      </c>
      <c r="C34" s="20" t="s">
        <v>35</v>
      </c>
      <c r="D34" s="46">
        <v>447512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447512</v>
      </c>
      <c r="O34" s="47">
        <f t="shared" si="1"/>
        <v>8.3313847414081987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SUM(D36:D45)</f>
        <v>14035692</v>
      </c>
      <c r="E35" s="32">
        <f t="shared" si="7"/>
        <v>719392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21968390</v>
      </c>
      <c r="J35" s="32">
        <f t="shared" si="7"/>
        <v>1950000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38673474</v>
      </c>
      <c r="O35" s="45">
        <f t="shared" si="1"/>
        <v>719.98871802509586</v>
      </c>
      <c r="P35" s="10"/>
    </row>
    <row r="36" spans="1:16">
      <c r="A36" s="12"/>
      <c r="B36" s="25">
        <v>341.2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1950000</v>
      </c>
      <c r="K36" s="46">
        <v>0</v>
      </c>
      <c r="L36" s="46">
        <v>0</v>
      </c>
      <c r="M36" s="46">
        <v>0</v>
      </c>
      <c r="N36" s="46">
        <f t="shared" ref="N36:N45" si="8">SUM(D36:M36)</f>
        <v>1950000</v>
      </c>
      <c r="O36" s="47">
        <f t="shared" si="1"/>
        <v>36.30338459247124</v>
      </c>
      <c r="P36" s="9"/>
    </row>
    <row r="37" spans="1:16">
      <c r="A37" s="12"/>
      <c r="B37" s="25">
        <v>341.9</v>
      </c>
      <c r="C37" s="20" t="s">
        <v>45</v>
      </c>
      <c r="D37" s="46">
        <v>855987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855987</v>
      </c>
      <c r="O37" s="47">
        <f t="shared" ref="O37:O59" si="9">(N37/O$61)</f>
        <v>15.936012957515732</v>
      </c>
      <c r="P37" s="9"/>
    </row>
    <row r="38" spans="1:16">
      <c r="A38" s="12"/>
      <c r="B38" s="25">
        <v>342.1</v>
      </c>
      <c r="C38" s="20" t="s">
        <v>46</v>
      </c>
      <c r="D38" s="46">
        <v>396483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396483</v>
      </c>
      <c r="O38" s="47">
        <f t="shared" si="9"/>
        <v>7.3813717094239859</v>
      </c>
      <c r="P38" s="9"/>
    </row>
    <row r="39" spans="1:16">
      <c r="A39" s="12"/>
      <c r="B39" s="25">
        <v>342.2</v>
      </c>
      <c r="C39" s="20" t="s">
        <v>47</v>
      </c>
      <c r="D39" s="46">
        <v>7005286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7005286</v>
      </c>
      <c r="O39" s="47">
        <f t="shared" si="9"/>
        <v>130.41825222474588</v>
      </c>
      <c r="P39" s="9"/>
    </row>
    <row r="40" spans="1:16">
      <c r="A40" s="12"/>
      <c r="B40" s="25">
        <v>342.6</v>
      </c>
      <c r="C40" s="20" t="s">
        <v>48</v>
      </c>
      <c r="D40" s="46">
        <v>5422628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5422628</v>
      </c>
      <c r="O40" s="47">
        <f t="shared" si="9"/>
        <v>100.95371783892467</v>
      </c>
      <c r="P40" s="9"/>
    </row>
    <row r="41" spans="1:16">
      <c r="A41" s="12"/>
      <c r="B41" s="25">
        <v>343.6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21968390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21968390</v>
      </c>
      <c r="O41" s="47">
        <f t="shared" si="9"/>
        <v>408.98815951148674</v>
      </c>
      <c r="P41" s="9"/>
    </row>
    <row r="42" spans="1:16">
      <c r="A42" s="12"/>
      <c r="B42" s="25">
        <v>343.9</v>
      </c>
      <c r="C42" s="20" t="s">
        <v>50</v>
      </c>
      <c r="D42" s="46">
        <v>54334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54334</v>
      </c>
      <c r="O42" s="47">
        <f t="shared" si="9"/>
        <v>1.0115426145883755</v>
      </c>
      <c r="P42" s="9"/>
    </row>
    <row r="43" spans="1:16">
      <c r="A43" s="12"/>
      <c r="B43" s="25">
        <v>345.1</v>
      </c>
      <c r="C43" s="20" t="s">
        <v>78</v>
      </c>
      <c r="D43" s="46">
        <v>0</v>
      </c>
      <c r="E43" s="46">
        <v>495172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495172</v>
      </c>
      <c r="O43" s="47">
        <f t="shared" si="9"/>
        <v>9.2186766950888028</v>
      </c>
      <c r="P43" s="9"/>
    </row>
    <row r="44" spans="1:16">
      <c r="A44" s="12"/>
      <c r="B44" s="25">
        <v>347.2</v>
      </c>
      <c r="C44" s="20" t="s">
        <v>51</v>
      </c>
      <c r="D44" s="46">
        <v>300974</v>
      </c>
      <c r="E44" s="46">
        <v>174590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475564</v>
      </c>
      <c r="O44" s="47">
        <f t="shared" si="9"/>
        <v>8.8536322001712779</v>
      </c>
      <c r="P44" s="9"/>
    </row>
    <row r="45" spans="1:16">
      <c r="A45" s="12"/>
      <c r="B45" s="25">
        <v>349</v>
      </c>
      <c r="C45" s="20" t="s">
        <v>71</v>
      </c>
      <c r="D45" s="46">
        <v>0</v>
      </c>
      <c r="E45" s="46">
        <v>49630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49630</v>
      </c>
      <c r="O45" s="47">
        <f t="shared" si="9"/>
        <v>0.92396768067915258</v>
      </c>
      <c r="P45" s="9"/>
    </row>
    <row r="46" spans="1:16" ht="15.75">
      <c r="A46" s="29" t="s">
        <v>41</v>
      </c>
      <c r="B46" s="30"/>
      <c r="C46" s="31"/>
      <c r="D46" s="32">
        <f t="shared" ref="D46:M46" si="10">SUM(D47:D50)</f>
        <v>525166</v>
      </c>
      <c r="E46" s="32">
        <f t="shared" si="10"/>
        <v>70360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9" si="11">SUM(D46:M46)</f>
        <v>595526</v>
      </c>
      <c r="O46" s="45">
        <f t="shared" si="9"/>
        <v>11.0869791860595</v>
      </c>
      <c r="P46" s="10"/>
    </row>
    <row r="47" spans="1:16">
      <c r="A47" s="13"/>
      <c r="B47" s="39">
        <v>351.9</v>
      </c>
      <c r="C47" s="21" t="s">
        <v>55</v>
      </c>
      <c r="D47" s="46">
        <v>203063</v>
      </c>
      <c r="E47" s="46">
        <v>8269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211332</v>
      </c>
      <c r="O47" s="47">
        <f t="shared" si="9"/>
        <v>3.9343932680492983</v>
      </c>
      <c r="P47" s="9"/>
    </row>
    <row r="48" spans="1:16">
      <c r="A48" s="13"/>
      <c r="B48" s="39">
        <v>354</v>
      </c>
      <c r="C48" s="21" t="s">
        <v>54</v>
      </c>
      <c r="D48" s="46">
        <v>322103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322103</v>
      </c>
      <c r="O48" s="47">
        <f t="shared" si="9"/>
        <v>5.9966303012250064</v>
      </c>
      <c r="P48" s="9"/>
    </row>
    <row r="49" spans="1:119">
      <c r="A49" s="13"/>
      <c r="B49" s="39">
        <v>355</v>
      </c>
      <c r="C49" s="21" t="s">
        <v>79</v>
      </c>
      <c r="D49" s="46">
        <v>0</v>
      </c>
      <c r="E49" s="46">
        <v>57008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57008</v>
      </c>
      <c r="O49" s="47">
        <f t="shared" si="9"/>
        <v>1.0613247942808206</v>
      </c>
      <c r="P49" s="9"/>
    </row>
    <row r="50" spans="1:119">
      <c r="A50" s="13"/>
      <c r="B50" s="39">
        <v>356</v>
      </c>
      <c r="C50" s="21" t="s">
        <v>80</v>
      </c>
      <c r="D50" s="46">
        <v>0</v>
      </c>
      <c r="E50" s="46">
        <v>5083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5083</v>
      </c>
      <c r="O50" s="47">
        <f t="shared" si="9"/>
        <v>9.4630822504375017E-2</v>
      </c>
      <c r="P50" s="9"/>
    </row>
    <row r="51" spans="1:119" ht="15.75">
      <c r="A51" s="29" t="s">
        <v>3</v>
      </c>
      <c r="B51" s="30"/>
      <c r="C51" s="31"/>
      <c r="D51" s="32">
        <f t="shared" ref="D51:M51" si="12">SUM(D52:D54)</f>
        <v>1301878</v>
      </c>
      <c r="E51" s="32">
        <f t="shared" si="12"/>
        <v>451667</v>
      </c>
      <c r="F51" s="32">
        <f t="shared" si="12"/>
        <v>0</v>
      </c>
      <c r="G51" s="32">
        <f t="shared" si="12"/>
        <v>81259</v>
      </c>
      <c r="H51" s="32">
        <f t="shared" si="12"/>
        <v>0</v>
      </c>
      <c r="I51" s="32">
        <f t="shared" si="12"/>
        <v>1341123</v>
      </c>
      <c r="J51" s="32">
        <f t="shared" si="12"/>
        <v>40386</v>
      </c>
      <c r="K51" s="32">
        <f t="shared" si="12"/>
        <v>0</v>
      </c>
      <c r="L51" s="32">
        <f t="shared" si="12"/>
        <v>0</v>
      </c>
      <c r="M51" s="32">
        <f t="shared" si="12"/>
        <v>78507</v>
      </c>
      <c r="N51" s="32">
        <f t="shared" si="11"/>
        <v>3294820</v>
      </c>
      <c r="O51" s="45">
        <f t="shared" si="9"/>
        <v>61.340060319469785</v>
      </c>
      <c r="P51" s="10"/>
    </row>
    <row r="52" spans="1:119">
      <c r="A52" s="12"/>
      <c r="B52" s="25">
        <v>361.1</v>
      </c>
      <c r="C52" s="20" t="s">
        <v>56</v>
      </c>
      <c r="D52" s="46">
        <v>113470</v>
      </c>
      <c r="E52" s="46">
        <v>79936</v>
      </c>
      <c r="F52" s="46">
        <v>0</v>
      </c>
      <c r="G52" s="46">
        <v>31239</v>
      </c>
      <c r="H52" s="46">
        <v>0</v>
      </c>
      <c r="I52" s="46">
        <v>239740</v>
      </c>
      <c r="J52" s="46">
        <v>0</v>
      </c>
      <c r="K52" s="46">
        <v>0</v>
      </c>
      <c r="L52" s="46">
        <v>0</v>
      </c>
      <c r="M52" s="46">
        <v>11691</v>
      </c>
      <c r="N52" s="46">
        <f t="shared" si="11"/>
        <v>476076</v>
      </c>
      <c r="O52" s="47">
        <f t="shared" si="9"/>
        <v>8.8631641657668396</v>
      </c>
      <c r="P52" s="9"/>
    </row>
    <row r="53" spans="1:119">
      <c r="A53" s="12"/>
      <c r="B53" s="25">
        <v>361.3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-45540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-45540</v>
      </c>
      <c r="O53" s="47">
        <f t="shared" si="9"/>
        <v>-0.84782365863648212</v>
      </c>
      <c r="P53" s="9"/>
    </row>
    <row r="54" spans="1:119">
      <c r="A54" s="12"/>
      <c r="B54" s="25">
        <v>369.9</v>
      </c>
      <c r="C54" s="20" t="s">
        <v>59</v>
      </c>
      <c r="D54" s="46">
        <v>1188408</v>
      </c>
      <c r="E54" s="46">
        <v>371731</v>
      </c>
      <c r="F54" s="46">
        <v>0</v>
      </c>
      <c r="G54" s="46">
        <v>50020</v>
      </c>
      <c r="H54" s="46">
        <v>0</v>
      </c>
      <c r="I54" s="46">
        <v>1146923</v>
      </c>
      <c r="J54" s="46">
        <v>40386</v>
      </c>
      <c r="K54" s="46">
        <v>0</v>
      </c>
      <c r="L54" s="46">
        <v>0</v>
      </c>
      <c r="M54" s="46">
        <v>66816</v>
      </c>
      <c r="N54" s="46">
        <f t="shared" si="11"/>
        <v>2864284</v>
      </c>
      <c r="O54" s="47">
        <f t="shared" si="9"/>
        <v>53.324719812339424</v>
      </c>
      <c r="P54" s="9"/>
    </row>
    <row r="55" spans="1:119" ht="15.75">
      <c r="A55" s="29" t="s">
        <v>42</v>
      </c>
      <c r="B55" s="30"/>
      <c r="C55" s="31"/>
      <c r="D55" s="32">
        <f t="shared" ref="D55:M55" si="13">SUM(D56:D58)</f>
        <v>277971</v>
      </c>
      <c r="E55" s="32">
        <f t="shared" si="13"/>
        <v>0</v>
      </c>
      <c r="F55" s="32">
        <f t="shared" si="13"/>
        <v>1746425</v>
      </c>
      <c r="G55" s="32">
        <f t="shared" si="13"/>
        <v>206730</v>
      </c>
      <c r="H55" s="32">
        <f t="shared" si="13"/>
        <v>0</v>
      </c>
      <c r="I55" s="32">
        <f t="shared" si="13"/>
        <v>36781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347262</v>
      </c>
      <c r="N55" s="32">
        <f t="shared" si="11"/>
        <v>2615169</v>
      </c>
      <c r="O55" s="45">
        <f t="shared" si="9"/>
        <v>48.686915887850468</v>
      </c>
      <c r="P55" s="9"/>
    </row>
    <row r="56" spans="1:119">
      <c r="A56" s="12"/>
      <c r="B56" s="25">
        <v>381</v>
      </c>
      <c r="C56" s="20" t="s">
        <v>60</v>
      </c>
      <c r="D56" s="46">
        <v>277971</v>
      </c>
      <c r="E56" s="46">
        <v>0</v>
      </c>
      <c r="F56" s="46">
        <v>1746425</v>
      </c>
      <c r="G56" s="46">
        <v>206730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2231126</v>
      </c>
      <c r="O56" s="47">
        <f t="shared" si="9"/>
        <v>41.537141155006147</v>
      </c>
      <c r="P56" s="9"/>
    </row>
    <row r="57" spans="1:119">
      <c r="A57" s="12"/>
      <c r="B57" s="25">
        <v>388.1</v>
      </c>
      <c r="C57" s="20" t="s">
        <v>81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36781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36781</v>
      </c>
      <c r="O57" s="47">
        <f t="shared" si="9"/>
        <v>0.68475630189522285</v>
      </c>
      <c r="P57" s="9"/>
    </row>
    <row r="58" spans="1:119" ht="15.75" thickBot="1">
      <c r="A58" s="12"/>
      <c r="B58" s="25">
        <v>389.4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347262</v>
      </c>
      <c r="N58" s="46">
        <f t="shared" si="11"/>
        <v>347262</v>
      </c>
      <c r="O58" s="47">
        <f t="shared" si="9"/>
        <v>6.465018430949101</v>
      </c>
      <c r="P58" s="9"/>
    </row>
    <row r="59" spans="1:119" ht="16.5" thickBot="1">
      <c r="A59" s="14" t="s">
        <v>52</v>
      </c>
      <c r="B59" s="23"/>
      <c r="C59" s="22"/>
      <c r="D59" s="15">
        <f t="shared" ref="D59:M59" si="14">SUM(D5,D13,D20,D35,D46,D51,D55)</f>
        <v>48524788</v>
      </c>
      <c r="E59" s="15">
        <f t="shared" si="14"/>
        <v>8540761</v>
      </c>
      <c r="F59" s="15">
        <f t="shared" si="14"/>
        <v>2199601</v>
      </c>
      <c r="G59" s="15">
        <f t="shared" si="14"/>
        <v>503737</v>
      </c>
      <c r="H59" s="15">
        <f t="shared" si="14"/>
        <v>0</v>
      </c>
      <c r="I59" s="15">
        <f t="shared" si="14"/>
        <v>23585903</v>
      </c>
      <c r="J59" s="15">
        <f t="shared" si="14"/>
        <v>1990386</v>
      </c>
      <c r="K59" s="15">
        <f t="shared" si="14"/>
        <v>0</v>
      </c>
      <c r="L59" s="15">
        <f t="shared" si="14"/>
        <v>0</v>
      </c>
      <c r="M59" s="15">
        <f t="shared" si="14"/>
        <v>1361676</v>
      </c>
      <c r="N59" s="15">
        <f t="shared" si="11"/>
        <v>86706852</v>
      </c>
      <c r="O59" s="38">
        <f t="shared" si="9"/>
        <v>1614.2318948505044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21" t="s">
        <v>82</v>
      </c>
      <c r="M61" s="121"/>
      <c r="N61" s="121"/>
      <c r="O61" s="43">
        <v>53714</v>
      </c>
    </row>
    <row r="62" spans="1:119">
      <c r="A62" s="122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  <row r="63" spans="1:119" ht="15.75" customHeight="1" thickBot="1">
      <c r="A63" s="123" t="s">
        <v>74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3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62</v>
      </c>
      <c r="B3" s="111"/>
      <c r="C3" s="112"/>
      <c r="D3" s="131" t="s">
        <v>36</v>
      </c>
      <c r="E3" s="132"/>
      <c r="F3" s="132"/>
      <c r="G3" s="132"/>
      <c r="H3" s="133"/>
      <c r="I3" s="131" t="s">
        <v>37</v>
      </c>
      <c r="J3" s="133"/>
      <c r="K3" s="131" t="s">
        <v>39</v>
      </c>
      <c r="L3" s="133"/>
      <c r="M3" s="36"/>
      <c r="N3" s="37"/>
      <c r="O3" s="134" t="s">
        <v>67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38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26136324</v>
      </c>
      <c r="E5" s="27">
        <f t="shared" si="0"/>
        <v>7046876</v>
      </c>
      <c r="F5" s="27">
        <f t="shared" si="0"/>
        <v>455763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33638963</v>
      </c>
      <c r="O5" s="33">
        <f t="shared" ref="O5:O36" si="1">(N5/O$57)</f>
        <v>631.31452218301933</v>
      </c>
      <c r="P5" s="6"/>
    </row>
    <row r="6" spans="1:133">
      <c r="A6" s="12"/>
      <c r="B6" s="25">
        <v>311</v>
      </c>
      <c r="C6" s="20" t="s">
        <v>2</v>
      </c>
      <c r="D6" s="46">
        <v>19366917</v>
      </c>
      <c r="E6" s="46">
        <v>6164507</v>
      </c>
      <c r="F6" s="46">
        <v>455763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25987187</v>
      </c>
      <c r="O6" s="47">
        <f t="shared" si="1"/>
        <v>487.71088882216048</v>
      </c>
      <c r="P6" s="9"/>
    </row>
    <row r="7" spans="1:133">
      <c r="A7" s="12"/>
      <c r="B7" s="25">
        <v>312.41000000000003</v>
      </c>
      <c r="C7" s="20" t="s">
        <v>10</v>
      </c>
      <c r="D7" s="46">
        <v>58219</v>
      </c>
      <c r="E7" s="46">
        <v>882369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940588</v>
      </c>
      <c r="O7" s="47">
        <f t="shared" si="1"/>
        <v>17.652353426919902</v>
      </c>
      <c r="P7" s="9"/>
    </row>
    <row r="8" spans="1:133">
      <c r="A8" s="12"/>
      <c r="B8" s="25">
        <v>314.10000000000002</v>
      </c>
      <c r="C8" s="20" t="s">
        <v>11</v>
      </c>
      <c r="D8" s="46">
        <v>2914470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2914470</v>
      </c>
      <c r="O8" s="47">
        <f t="shared" si="1"/>
        <v>54.696907139103672</v>
      </c>
      <c r="P8" s="9"/>
    </row>
    <row r="9" spans="1:133">
      <c r="A9" s="12"/>
      <c r="B9" s="25">
        <v>314.3</v>
      </c>
      <c r="C9" s="20" t="s">
        <v>12</v>
      </c>
      <c r="D9" s="46">
        <v>917813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917813</v>
      </c>
      <c r="O9" s="47">
        <f t="shared" si="1"/>
        <v>17.22492680729675</v>
      </c>
      <c r="P9" s="9"/>
    </row>
    <row r="10" spans="1:133">
      <c r="A10" s="12"/>
      <c r="B10" s="25">
        <v>314.8</v>
      </c>
      <c r="C10" s="20" t="s">
        <v>13</v>
      </c>
      <c r="D10" s="46">
        <v>91463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91463</v>
      </c>
      <c r="O10" s="47">
        <f t="shared" si="1"/>
        <v>1.7165190301028452</v>
      </c>
      <c r="P10" s="9"/>
    </row>
    <row r="11" spans="1:133">
      <c r="A11" s="12"/>
      <c r="B11" s="25">
        <v>315</v>
      </c>
      <c r="C11" s="20" t="s">
        <v>14</v>
      </c>
      <c r="D11" s="46">
        <v>2475179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2475179</v>
      </c>
      <c r="O11" s="47">
        <f t="shared" si="1"/>
        <v>46.452574881765635</v>
      </c>
      <c r="P11" s="9"/>
    </row>
    <row r="12" spans="1:133">
      <c r="A12" s="12"/>
      <c r="B12" s="25">
        <v>316</v>
      </c>
      <c r="C12" s="20" t="s">
        <v>15</v>
      </c>
      <c r="D12" s="46">
        <v>312263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312263</v>
      </c>
      <c r="O12" s="47">
        <f t="shared" si="1"/>
        <v>5.8603520756699945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5646811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5646811</v>
      </c>
      <c r="O13" s="45">
        <f t="shared" si="1"/>
        <v>105.97573380376849</v>
      </c>
      <c r="P13" s="10"/>
    </row>
    <row r="14" spans="1:133">
      <c r="A14" s="12"/>
      <c r="B14" s="25">
        <v>322</v>
      </c>
      <c r="C14" s="20" t="s">
        <v>0</v>
      </c>
      <c r="D14" s="46">
        <v>1586877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1586877</v>
      </c>
      <c r="O14" s="47">
        <f t="shared" si="1"/>
        <v>29.781491629757525</v>
      </c>
      <c r="P14" s="9"/>
    </row>
    <row r="15" spans="1:133">
      <c r="A15" s="12"/>
      <c r="B15" s="25">
        <v>323.10000000000002</v>
      </c>
      <c r="C15" s="20" t="s">
        <v>17</v>
      </c>
      <c r="D15" s="46">
        <v>2684419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2684419</v>
      </c>
      <c r="O15" s="47">
        <f t="shared" si="1"/>
        <v>50.379457247954356</v>
      </c>
      <c r="P15" s="9"/>
    </row>
    <row r="16" spans="1:133">
      <c r="A16" s="12"/>
      <c r="B16" s="25">
        <v>323.39999999999998</v>
      </c>
      <c r="C16" s="20" t="s">
        <v>18</v>
      </c>
      <c r="D16" s="46">
        <v>32387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32387</v>
      </c>
      <c r="O16" s="47">
        <f t="shared" si="1"/>
        <v>0.60781848209593869</v>
      </c>
      <c r="P16" s="9"/>
    </row>
    <row r="17" spans="1:16">
      <c r="A17" s="12"/>
      <c r="B17" s="25">
        <v>323.7</v>
      </c>
      <c r="C17" s="20" t="s">
        <v>19</v>
      </c>
      <c r="D17" s="46">
        <v>1216610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1216610</v>
      </c>
      <c r="O17" s="47">
        <f t="shared" si="1"/>
        <v>22.83255761579461</v>
      </c>
      <c r="P17" s="9"/>
    </row>
    <row r="18" spans="1:16">
      <c r="A18" s="12"/>
      <c r="B18" s="25">
        <v>323.89999999999998</v>
      </c>
      <c r="C18" s="20" t="s">
        <v>20</v>
      </c>
      <c r="D18" s="46">
        <v>12500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12500</v>
      </c>
      <c r="O18" s="47">
        <f t="shared" si="1"/>
        <v>0.23459199759777793</v>
      </c>
      <c r="P18" s="9"/>
    </row>
    <row r="19" spans="1:16">
      <c r="A19" s="12"/>
      <c r="B19" s="25">
        <v>329</v>
      </c>
      <c r="C19" s="20" t="s">
        <v>21</v>
      </c>
      <c r="D19" s="46">
        <v>114018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114018</v>
      </c>
      <c r="O19" s="47">
        <f t="shared" si="1"/>
        <v>2.1398168305682757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SUM(D21:D33)</f>
        <v>4721906</v>
      </c>
      <c r="E20" s="32">
        <f t="shared" si="5"/>
        <v>2745325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854641</v>
      </c>
      <c r="N20" s="44">
        <f t="shared" si="4"/>
        <v>8321872</v>
      </c>
      <c r="O20" s="45">
        <f t="shared" si="1"/>
        <v>156.17956609864123</v>
      </c>
      <c r="P20" s="10"/>
    </row>
    <row r="21" spans="1:16">
      <c r="A21" s="12"/>
      <c r="B21" s="25">
        <v>331.2</v>
      </c>
      <c r="C21" s="20" t="s">
        <v>22</v>
      </c>
      <c r="D21" s="46">
        <v>304085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304085</v>
      </c>
      <c r="O21" s="47">
        <f t="shared" si="1"/>
        <v>5.7068726071616247</v>
      </c>
      <c r="P21" s="9"/>
    </row>
    <row r="22" spans="1:16">
      <c r="A22" s="12"/>
      <c r="B22" s="25">
        <v>331.5</v>
      </c>
      <c r="C22" s="20" t="s">
        <v>24</v>
      </c>
      <c r="D22" s="46">
        <v>0</v>
      </c>
      <c r="E22" s="46">
        <v>2102217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2102217</v>
      </c>
      <c r="O22" s="47">
        <f t="shared" si="1"/>
        <v>39.45306283312064</v>
      </c>
      <c r="P22" s="9"/>
    </row>
    <row r="23" spans="1:16">
      <c r="A23" s="12"/>
      <c r="B23" s="25">
        <v>334.5</v>
      </c>
      <c r="C23" s="20" t="s">
        <v>26</v>
      </c>
      <c r="D23" s="46">
        <v>0</v>
      </c>
      <c r="E23" s="46">
        <v>32968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6">SUM(D23:M23)</f>
        <v>32968</v>
      </c>
      <c r="O23" s="47">
        <f t="shared" si="1"/>
        <v>0.61872231814428347</v>
      </c>
      <c r="P23" s="9"/>
    </row>
    <row r="24" spans="1:16">
      <c r="A24" s="12"/>
      <c r="B24" s="25">
        <v>335.12</v>
      </c>
      <c r="C24" s="20" t="s">
        <v>27</v>
      </c>
      <c r="D24" s="46">
        <v>1107937</v>
      </c>
      <c r="E24" s="46">
        <v>453555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1561492</v>
      </c>
      <c r="O24" s="47">
        <f t="shared" si="1"/>
        <v>29.305082201035958</v>
      </c>
      <c r="P24" s="9"/>
    </row>
    <row r="25" spans="1:16">
      <c r="A25" s="12"/>
      <c r="B25" s="25">
        <v>335.14</v>
      </c>
      <c r="C25" s="20" t="s">
        <v>28</v>
      </c>
      <c r="D25" s="46">
        <v>20133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20133</v>
      </c>
      <c r="O25" s="47">
        <f t="shared" si="1"/>
        <v>0.37784325501088506</v>
      </c>
      <c r="P25" s="9"/>
    </row>
    <row r="26" spans="1:16">
      <c r="A26" s="12"/>
      <c r="B26" s="25">
        <v>335.15</v>
      </c>
      <c r="C26" s="20" t="s">
        <v>29</v>
      </c>
      <c r="D26" s="46">
        <v>22783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22783</v>
      </c>
      <c r="O26" s="47">
        <f t="shared" si="1"/>
        <v>0.42757675850161397</v>
      </c>
      <c r="P26" s="9"/>
    </row>
    <row r="27" spans="1:16">
      <c r="A27" s="12"/>
      <c r="B27" s="25">
        <v>335.18</v>
      </c>
      <c r="C27" s="20" t="s">
        <v>30</v>
      </c>
      <c r="D27" s="46">
        <v>2728947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2728947</v>
      </c>
      <c r="O27" s="47">
        <f t="shared" si="1"/>
        <v>51.215130245477063</v>
      </c>
      <c r="P27" s="9"/>
    </row>
    <row r="28" spans="1:16">
      <c r="A28" s="12"/>
      <c r="B28" s="25">
        <v>335.19</v>
      </c>
      <c r="C28" s="20" t="s">
        <v>43</v>
      </c>
      <c r="D28" s="46">
        <v>0</v>
      </c>
      <c r="E28" s="46">
        <v>19618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854641</v>
      </c>
      <c r="N28" s="46">
        <f t="shared" si="6"/>
        <v>874259</v>
      </c>
      <c r="O28" s="47">
        <f t="shared" si="1"/>
        <v>16.40753321822686</v>
      </c>
      <c r="P28" s="9"/>
    </row>
    <row r="29" spans="1:16">
      <c r="A29" s="12"/>
      <c r="B29" s="25">
        <v>335.29</v>
      </c>
      <c r="C29" s="20" t="s">
        <v>31</v>
      </c>
      <c r="D29" s="46">
        <v>33430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33430</v>
      </c>
      <c r="O29" s="47">
        <f t="shared" si="1"/>
        <v>0.62739283837549731</v>
      </c>
      <c r="P29" s="9"/>
    </row>
    <row r="30" spans="1:16">
      <c r="A30" s="12"/>
      <c r="B30" s="25">
        <v>335.39</v>
      </c>
      <c r="C30" s="20" t="s">
        <v>32</v>
      </c>
      <c r="D30" s="46">
        <v>35596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35596</v>
      </c>
      <c r="O30" s="47">
        <f t="shared" si="1"/>
        <v>0.66804293971924034</v>
      </c>
      <c r="P30" s="9"/>
    </row>
    <row r="31" spans="1:16">
      <c r="A31" s="12"/>
      <c r="B31" s="25">
        <v>335.41</v>
      </c>
      <c r="C31" s="20" t="s">
        <v>33</v>
      </c>
      <c r="D31" s="46">
        <v>35548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35548</v>
      </c>
      <c r="O31" s="47">
        <f t="shared" si="1"/>
        <v>0.66714210644846483</v>
      </c>
      <c r="P31" s="9"/>
    </row>
    <row r="32" spans="1:16">
      <c r="A32" s="12"/>
      <c r="B32" s="25">
        <v>337.9</v>
      </c>
      <c r="C32" s="20" t="s">
        <v>34</v>
      </c>
      <c r="D32" s="46">
        <v>30455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30455</v>
      </c>
      <c r="O32" s="47">
        <f t="shared" si="1"/>
        <v>0.57155994294722623</v>
      </c>
      <c r="P32" s="9"/>
    </row>
    <row r="33" spans="1:16">
      <c r="A33" s="12"/>
      <c r="B33" s="25">
        <v>338</v>
      </c>
      <c r="C33" s="20" t="s">
        <v>35</v>
      </c>
      <c r="D33" s="46">
        <v>402992</v>
      </c>
      <c r="E33" s="46">
        <v>136967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539959</v>
      </c>
      <c r="O33" s="47">
        <f t="shared" si="1"/>
        <v>10.133604834471887</v>
      </c>
      <c r="P33" s="9"/>
    </row>
    <row r="34" spans="1:16" ht="15.75">
      <c r="A34" s="29" t="s">
        <v>40</v>
      </c>
      <c r="B34" s="30"/>
      <c r="C34" s="31"/>
      <c r="D34" s="32">
        <f t="shared" ref="D34:M34" si="7">SUM(D35:D43)</f>
        <v>13454733</v>
      </c>
      <c r="E34" s="32">
        <f t="shared" si="7"/>
        <v>226829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20623912</v>
      </c>
      <c r="J34" s="32">
        <f t="shared" si="7"/>
        <v>2710000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37015474</v>
      </c>
      <c r="O34" s="45">
        <f t="shared" si="1"/>
        <v>694.68271901508899</v>
      </c>
      <c r="P34" s="10"/>
    </row>
    <row r="35" spans="1:16">
      <c r="A35" s="12"/>
      <c r="B35" s="25">
        <v>341.2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2710000</v>
      </c>
      <c r="K35" s="46">
        <v>0</v>
      </c>
      <c r="L35" s="46">
        <v>0</v>
      </c>
      <c r="M35" s="46">
        <v>0</v>
      </c>
      <c r="N35" s="46">
        <f t="shared" ref="N35:N43" si="8">SUM(D35:M35)</f>
        <v>2710000</v>
      </c>
      <c r="O35" s="47">
        <f t="shared" si="1"/>
        <v>50.859545079198256</v>
      </c>
      <c r="P35" s="9"/>
    </row>
    <row r="36" spans="1:16">
      <c r="A36" s="12"/>
      <c r="B36" s="25">
        <v>341.9</v>
      </c>
      <c r="C36" s="20" t="s">
        <v>45</v>
      </c>
      <c r="D36" s="46">
        <v>762866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762866</v>
      </c>
      <c r="O36" s="47">
        <f t="shared" si="1"/>
        <v>14.316980707154118</v>
      </c>
      <c r="P36" s="9"/>
    </row>
    <row r="37" spans="1:16">
      <c r="A37" s="12"/>
      <c r="B37" s="25">
        <v>342.1</v>
      </c>
      <c r="C37" s="20" t="s">
        <v>46</v>
      </c>
      <c r="D37" s="46">
        <v>352490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352490</v>
      </c>
      <c r="O37" s="47">
        <f t="shared" ref="O37:O55" si="9">(N37/O$57)</f>
        <v>6.6153066586592599</v>
      </c>
      <c r="P37" s="9"/>
    </row>
    <row r="38" spans="1:16">
      <c r="A38" s="12"/>
      <c r="B38" s="25">
        <v>342.2</v>
      </c>
      <c r="C38" s="20" t="s">
        <v>47</v>
      </c>
      <c r="D38" s="46">
        <v>10381361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10381361</v>
      </c>
      <c r="O38" s="47">
        <f t="shared" si="9"/>
        <v>194.83073718189326</v>
      </c>
      <c r="P38" s="9"/>
    </row>
    <row r="39" spans="1:16">
      <c r="A39" s="12"/>
      <c r="B39" s="25">
        <v>342.6</v>
      </c>
      <c r="C39" s="20" t="s">
        <v>48</v>
      </c>
      <c r="D39" s="46">
        <v>1597531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1597531</v>
      </c>
      <c r="O39" s="47">
        <f t="shared" si="9"/>
        <v>29.981439081150064</v>
      </c>
      <c r="P39" s="9"/>
    </row>
    <row r="40" spans="1:16">
      <c r="A40" s="12"/>
      <c r="B40" s="25">
        <v>343.6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20623912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20623912</v>
      </c>
      <c r="O40" s="47">
        <f t="shared" si="9"/>
        <v>387.05637714886268</v>
      </c>
      <c r="P40" s="9"/>
    </row>
    <row r="41" spans="1:16">
      <c r="A41" s="12"/>
      <c r="B41" s="25">
        <v>343.9</v>
      </c>
      <c r="C41" s="20" t="s">
        <v>50</v>
      </c>
      <c r="D41" s="46">
        <v>79092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79092</v>
      </c>
      <c r="O41" s="47">
        <f t="shared" si="9"/>
        <v>1.4843480219202763</v>
      </c>
      <c r="P41" s="9"/>
    </row>
    <row r="42" spans="1:16">
      <c r="A42" s="12"/>
      <c r="B42" s="25">
        <v>347.2</v>
      </c>
      <c r="C42" s="20" t="s">
        <v>51</v>
      </c>
      <c r="D42" s="46">
        <v>281393</v>
      </c>
      <c r="E42" s="46">
        <v>177661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459054</v>
      </c>
      <c r="O42" s="47">
        <f t="shared" si="9"/>
        <v>8.6152315892200289</v>
      </c>
      <c r="P42" s="9"/>
    </row>
    <row r="43" spans="1:16">
      <c r="A43" s="12"/>
      <c r="B43" s="25">
        <v>349</v>
      </c>
      <c r="C43" s="20" t="s">
        <v>71</v>
      </c>
      <c r="D43" s="46">
        <v>0</v>
      </c>
      <c r="E43" s="46">
        <v>49168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49168</v>
      </c>
      <c r="O43" s="47">
        <f t="shared" si="9"/>
        <v>0.92275354703100365</v>
      </c>
      <c r="P43" s="9"/>
    </row>
    <row r="44" spans="1:16" ht="15.75">
      <c r="A44" s="29" t="s">
        <v>41</v>
      </c>
      <c r="B44" s="30"/>
      <c r="C44" s="31"/>
      <c r="D44" s="32">
        <f t="shared" ref="D44:M44" si="10">SUM(D45:D46)</f>
        <v>585955</v>
      </c>
      <c r="E44" s="32">
        <f t="shared" si="10"/>
        <v>93197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5" si="11">SUM(D44:M44)</f>
        <v>679152</v>
      </c>
      <c r="O44" s="45">
        <f t="shared" si="9"/>
        <v>12.745889948202088</v>
      </c>
      <c r="P44" s="10"/>
    </row>
    <row r="45" spans="1:16">
      <c r="A45" s="13"/>
      <c r="B45" s="39">
        <v>351.9</v>
      </c>
      <c r="C45" s="21" t="s">
        <v>55</v>
      </c>
      <c r="D45" s="46">
        <v>263666</v>
      </c>
      <c r="E45" s="46">
        <v>93197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356863</v>
      </c>
      <c r="O45" s="47">
        <f t="shared" si="9"/>
        <v>6.6973763230988661</v>
      </c>
      <c r="P45" s="9"/>
    </row>
    <row r="46" spans="1:16">
      <c r="A46" s="13"/>
      <c r="B46" s="39">
        <v>354</v>
      </c>
      <c r="C46" s="21" t="s">
        <v>54</v>
      </c>
      <c r="D46" s="46">
        <v>322289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322289</v>
      </c>
      <c r="O46" s="47">
        <f t="shared" si="9"/>
        <v>6.0485136251032205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SUM(D48:D50)</f>
        <v>1137359</v>
      </c>
      <c r="E47" s="32">
        <f t="shared" si="12"/>
        <v>1097410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1664955</v>
      </c>
      <c r="J47" s="32">
        <f t="shared" si="12"/>
        <v>42318</v>
      </c>
      <c r="K47" s="32">
        <f t="shared" si="12"/>
        <v>0</v>
      </c>
      <c r="L47" s="32">
        <f t="shared" si="12"/>
        <v>0</v>
      </c>
      <c r="M47" s="32">
        <f t="shared" si="12"/>
        <v>87685</v>
      </c>
      <c r="N47" s="32">
        <f t="shared" si="11"/>
        <v>4029727</v>
      </c>
      <c r="O47" s="45">
        <f t="shared" si="9"/>
        <v>75.62733653629607</v>
      </c>
      <c r="P47" s="10"/>
    </row>
    <row r="48" spans="1:16">
      <c r="A48" s="12"/>
      <c r="B48" s="25">
        <v>361.1</v>
      </c>
      <c r="C48" s="20" t="s">
        <v>56</v>
      </c>
      <c r="D48" s="46">
        <v>97872</v>
      </c>
      <c r="E48" s="46">
        <v>261332</v>
      </c>
      <c r="F48" s="46">
        <v>0</v>
      </c>
      <c r="G48" s="46">
        <v>0</v>
      </c>
      <c r="H48" s="46">
        <v>0</v>
      </c>
      <c r="I48" s="46">
        <v>187517</v>
      </c>
      <c r="J48" s="46">
        <v>0</v>
      </c>
      <c r="K48" s="46">
        <v>0</v>
      </c>
      <c r="L48" s="46">
        <v>0</v>
      </c>
      <c r="M48" s="46">
        <v>13350</v>
      </c>
      <c r="N48" s="46">
        <f t="shared" si="11"/>
        <v>560071</v>
      </c>
      <c r="O48" s="47">
        <f t="shared" si="9"/>
        <v>10.511053974926808</v>
      </c>
      <c r="P48" s="9"/>
    </row>
    <row r="49" spans="1:119">
      <c r="A49" s="12"/>
      <c r="B49" s="25">
        <v>361.3</v>
      </c>
      <c r="C49" s="20" t="s">
        <v>57</v>
      </c>
      <c r="D49" s="46">
        <v>103266</v>
      </c>
      <c r="E49" s="46">
        <v>0</v>
      </c>
      <c r="F49" s="46">
        <v>0</v>
      </c>
      <c r="G49" s="46">
        <v>0</v>
      </c>
      <c r="H49" s="46">
        <v>0</v>
      </c>
      <c r="I49" s="46">
        <v>196733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299999</v>
      </c>
      <c r="O49" s="47">
        <f t="shared" si="9"/>
        <v>5.6301891749868629</v>
      </c>
      <c r="P49" s="9"/>
    </row>
    <row r="50" spans="1:119">
      <c r="A50" s="12"/>
      <c r="B50" s="25">
        <v>369.9</v>
      </c>
      <c r="C50" s="20" t="s">
        <v>59</v>
      </c>
      <c r="D50" s="46">
        <v>936221</v>
      </c>
      <c r="E50" s="46">
        <v>836078</v>
      </c>
      <c r="F50" s="46">
        <v>0</v>
      </c>
      <c r="G50" s="46">
        <v>0</v>
      </c>
      <c r="H50" s="46">
        <v>0</v>
      </c>
      <c r="I50" s="46">
        <v>1280705</v>
      </c>
      <c r="J50" s="46">
        <v>42318</v>
      </c>
      <c r="K50" s="46">
        <v>0</v>
      </c>
      <c r="L50" s="46">
        <v>0</v>
      </c>
      <c r="M50" s="46">
        <v>74335</v>
      </c>
      <c r="N50" s="46">
        <f t="shared" si="11"/>
        <v>3169657</v>
      </c>
      <c r="O50" s="47">
        <f t="shared" si="9"/>
        <v>59.4860933863824</v>
      </c>
      <c r="P50" s="9"/>
    </row>
    <row r="51" spans="1:119" ht="15.75">
      <c r="A51" s="29" t="s">
        <v>42</v>
      </c>
      <c r="B51" s="30"/>
      <c r="C51" s="31"/>
      <c r="D51" s="32">
        <f t="shared" ref="D51:M51" si="13">SUM(D52:D54)</f>
        <v>535510</v>
      </c>
      <c r="E51" s="32">
        <f t="shared" si="13"/>
        <v>7000000</v>
      </c>
      <c r="F51" s="32">
        <f t="shared" si="13"/>
        <v>1744150</v>
      </c>
      <c r="G51" s="32">
        <f t="shared" si="13"/>
        <v>181000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351310</v>
      </c>
      <c r="N51" s="32">
        <f t="shared" si="11"/>
        <v>9811970</v>
      </c>
      <c r="O51" s="45">
        <f t="shared" si="9"/>
        <v>184.14477141355755</v>
      </c>
      <c r="P51" s="9"/>
    </row>
    <row r="52" spans="1:119">
      <c r="A52" s="12"/>
      <c r="B52" s="25">
        <v>381</v>
      </c>
      <c r="C52" s="20" t="s">
        <v>60</v>
      </c>
      <c r="D52" s="46">
        <v>535510</v>
      </c>
      <c r="E52" s="46">
        <v>0</v>
      </c>
      <c r="F52" s="46">
        <v>1744150</v>
      </c>
      <c r="G52" s="46">
        <v>181000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2460660</v>
      </c>
      <c r="O52" s="47">
        <f t="shared" si="9"/>
        <v>46.180091584715861</v>
      </c>
      <c r="P52" s="9"/>
    </row>
    <row r="53" spans="1:119">
      <c r="A53" s="12"/>
      <c r="B53" s="25">
        <v>384</v>
      </c>
      <c r="C53" s="20" t="s">
        <v>72</v>
      </c>
      <c r="D53" s="46">
        <v>0</v>
      </c>
      <c r="E53" s="46">
        <v>7000000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7000000</v>
      </c>
      <c r="O53" s="47">
        <f t="shared" si="9"/>
        <v>131.37151865475565</v>
      </c>
      <c r="P53" s="9"/>
    </row>
    <row r="54" spans="1:119" ht="15.75" thickBot="1">
      <c r="A54" s="12"/>
      <c r="B54" s="25">
        <v>389.4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351310</v>
      </c>
      <c r="N54" s="46">
        <f t="shared" si="11"/>
        <v>351310</v>
      </c>
      <c r="O54" s="47">
        <f t="shared" si="9"/>
        <v>6.5931611740860294</v>
      </c>
      <c r="P54" s="9"/>
    </row>
    <row r="55" spans="1:119" ht="16.5" thickBot="1">
      <c r="A55" s="14" t="s">
        <v>52</v>
      </c>
      <c r="B55" s="23"/>
      <c r="C55" s="22"/>
      <c r="D55" s="15">
        <f t="shared" ref="D55:M55" si="14">SUM(D5,D13,D20,D34,D44,D47,D51)</f>
        <v>52218598</v>
      </c>
      <c r="E55" s="15">
        <f t="shared" si="14"/>
        <v>18209637</v>
      </c>
      <c r="F55" s="15">
        <f t="shared" si="14"/>
        <v>2199913</v>
      </c>
      <c r="G55" s="15">
        <f t="shared" si="14"/>
        <v>181000</v>
      </c>
      <c r="H55" s="15">
        <f t="shared" si="14"/>
        <v>0</v>
      </c>
      <c r="I55" s="15">
        <f t="shared" si="14"/>
        <v>22288867</v>
      </c>
      <c r="J55" s="15">
        <f t="shared" si="14"/>
        <v>2752318</v>
      </c>
      <c r="K55" s="15">
        <f t="shared" si="14"/>
        <v>0</v>
      </c>
      <c r="L55" s="15">
        <f t="shared" si="14"/>
        <v>0</v>
      </c>
      <c r="M55" s="15">
        <f t="shared" si="14"/>
        <v>1293636</v>
      </c>
      <c r="N55" s="15">
        <f t="shared" si="11"/>
        <v>99143969</v>
      </c>
      <c r="O55" s="38">
        <f t="shared" si="9"/>
        <v>1860.6705389985736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21" t="s">
        <v>73</v>
      </c>
      <c r="M57" s="121"/>
      <c r="N57" s="121"/>
      <c r="O57" s="43">
        <v>53284</v>
      </c>
    </row>
    <row r="58" spans="1:119">
      <c r="A58" s="122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  <row r="59" spans="1:119" ht="15.75" thickBot="1">
      <c r="A59" s="123" t="s">
        <v>74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3"/>
    </row>
  </sheetData>
  <mergeCells count="10">
    <mergeCell ref="A59:O59"/>
    <mergeCell ref="L57:N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53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62</v>
      </c>
      <c r="B3" s="111"/>
      <c r="C3" s="112"/>
      <c r="D3" s="131" t="s">
        <v>36</v>
      </c>
      <c r="E3" s="132"/>
      <c r="F3" s="132"/>
      <c r="G3" s="132"/>
      <c r="H3" s="133"/>
      <c r="I3" s="131" t="s">
        <v>37</v>
      </c>
      <c r="J3" s="133"/>
      <c r="K3" s="131" t="s">
        <v>39</v>
      </c>
      <c r="L3" s="133"/>
      <c r="M3" s="36"/>
      <c r="N3" s="37"/>
      <c r="O3" s="134" t="s">
        <v>67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38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26249995</v>
      </c>
      <c r="E5" s="27">
        <f t="shared" si="0"/>
        <v>7351028</v>
      </c>
      <c r="F5" s="27">
        <f t="shared" si="0"/>
        <v>453891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34054914</v>
      </c>
      <c r="O5" s="33">
        <f t="shared" ref="O5:O36" si="1">(N5/O$57)</f>
        <v>640.04574586050705</v>
      </c>
      <c r="P5" s="6"/>
    </row>
    <row r="6" spans="1:133">
      <c r="A6" s="12"/>
      <c r="B6" s="25">
        <v>311</v>
      </c>
      <c r="C6" s="20" t="s">
        <v>2</v>
      </c>
      <c r="D6" s="46">
        <v>19463952</v>
      </c>
      <c r="E6" s="46">
        <v>6430395</v>
      </c>
      <c r="F6" s="46">
        <v>453891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26348238</v>
      </c>
      <c r="O6" s="47">
        <f t="shared" si="1"/>
        <v>495.2024733587686</v>
      </c>
      <c r="P6" s="9"/>
    </row>
    <row r="7" spans="1:133">
      <c r="A7" s="12"/>
      <c r="B7" s="25">
        <v>312.41000000000003</v>
      </c>
      <c r="C7" s="20" t="s">
        <v>10</v>
      </c>
      <c r="D7" s="46">
        <v>60743</v>
      </c>
      <c r="E7" s="46">
        <v>920633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981376</v>
      </c>
      <c r="O7" s="47">
        <f t="shared" si="1"/>
        <v>18.444490386603267</v>
      </c>
      <c r="P7" s="9"/>
    </row>
    <row r="8" spans="1:133">
      <c r="A8" s="12"/>
      <c r="B8" s="25">
        <v>314.10000000000002</v>
      </c>
      <c r="C8" s="20" t="s">
        <v>11</v>
      </c>
      <c r="D8" s="46">
        <v>2677740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2677740</v>
      </c>
      <c r="O8" s="47">
        <f t="shared" si="1"/>
        <v>50.32683669441991</v>
      </c>
      <c r="P8" s="9"/>
    </row>
    <row r="9" spans="1:133">
      <c r="A9" s="12"/>
      <c r="B9" s="25">
        <v>314.3</v>
      </c>
      <c r="C9" s="20" t="s">
        <v>12</v>
      </c>
      <c r="D9" s="46">
        <v>862044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862044</v>
      </c>
      <c r="O9" s="47">
        <f t="shared" si="1"/>
        <v>16.201702783468342</v>
      </c>
      <c r="P9" s="9"/>
    </row>
    <row r="10" spans="1:133">
      <c r="A10" s="12"/>
      <c r="B10" s="25">
        <v>314.8</v>
      </c>
      <c r="C10" s="20" t="s">
        <v>13</v>
      </c>
      <c r="D10" s="46">
        <v>94517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94517</v>
      </c>
      <c r="O10" s="47">
        <f t="shared" si="1"/>
        <v>1.776401601293063</v>
      </c>
      <c r="P10" s="9"/>
    </row>
    <row r="11" spans="1:133">
      <c r="A11" s="12"/>
      <c r="B11" s="25">
        <v>315</v>
      </c>
      <c r="C11" s="20" t="s">
        <v>14</v>
      </c>
      <c r="D11" s="46">
        <v>2779632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2779632</v>
      </c>
      <c r="O11" s="47">
        <f t="shared" si="1"/>
        <v>52.241847877159017</v>
      </c>
      <c r="P11" s="9"/>
    </row>
    <row r="12" spans="1:133">
      <c r="A12" s="12"/>
      <c r="B12" s="25">
        <v>316</v>
      </c>
      <c r="C12" s="20" t="s">
        <v>15</v>
      </c>
      <c r="D12" s="46">
        <v>311367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311367</v>
      </c>
      <c r="O12" s="47">
        <f t="shared" si="1"/>
        <v>5.8519931587948957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5478535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5478535</v>
      </c>
      <c r="O13" s="45">
        <f t="shared" si="1"/>
        <v>102.96643298814065</v>
      </c>
      <c r="P13" s="10"/>
    </row>
    <row r="14" spans="1:133">
      <c r="A14" s="12"/>
      <c r="B14" s="25">
        <v>322</v>
      </c>
      <c r="C14" s="20" t="s">
        <v>0</v>
      </c>
      <c r="D14" s="46">
        <v>1248438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1248438</v>
      </c>
      <c r="O14" s="47">
        <f t="shared" si="1"/>
        <v>23.463792358148364</v>
      </c>
      <c r="P14" s="9"/>
    </row>
    <row r="15" spans="1:133">
      <c r="A15" s="12"/>
      <c r="B15" s="25">
        <v>323.10000000000002</v>
      </c>
      <c r="C15" s="20" t="s">
        <v>17</v>
      </c>
      <c r="D15" s="46">
        <v>2927185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2927185</v>
      </c>
      <c r="O15" s="47">
        <f t="shared" si="1"/>
        <v>55.015035615614487</v>
      </c>
      <c r="P15" s="9"/>
    </row>
    <row r="16" spans="1:133">
      <c r="A16" s="12"/>
      <c r="B16" s="25">
        <v>323.39999999999998</v>
      </c>
      <c r="C16" s="20" t="s">
        <v>18</v>
      </c>
      <c r="D16" s="46">
        <v>36520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36520</v>
      </c>
      <c r="O16" s="47">
        <f t="shared" si="1"/>
        <v>0.68637585280132318</v>
      </c>
      <c r="P16" s="9"/>
    </row>
    <row r="17" spans="1:16">
      <c r="A17" s="12"/>
      <c r="B17" s="25">
        <v>323.7</v>
      </c>
      <c r="C17" s="20" t="s">
        <v>19</v>
      </c>
      <c r="D17" s="46">
        <v>1187536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1187536</v>
      </c>
      <c r="O17" s="47">
        <f t="shared" si="1"/>
        <v>22.319168530456519</v>
      </c>
      <c r="P17" s="9"/>
    </row>
    <row r="18" spans="1:16">
      <c r="A18" s="12"/>
      <c r="B18" s="25">
        <v>323.89999999999998</v>
      </c>
      <c r="C18" s="20" t="s">
        <v>20</v>
      </c>
      <c r="D18" s="46">
        <v>12500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12500</v>
      </c>
      <c r="O18" s="47">
        <f t="shared" si="1"/>
        <v>0.23493149397635649</v>
      </c>
      <c r="P18" s="9"/>
    </row>
    <row r="19" spans="1:16">
      <c r="A19" s="12"/>
      <c r="B19" s="25">
        <v>329</v>
      </c>
      <c r="C19" s="20" t="s">
        <v>21</v>
      </c>
      <c r="D19" s="46">
        <v>66356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66356</v>
      </c>
      <c r="O19" s="47">
        <f t="shared" si="1"/>
        <v>1.2471291371436088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SUM(D21:D34)</f>
        <v>4914698</v>
      </c>
      <c r="E20" s="32">
        <f t="shared" si="5"/>
        <v>3719101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977237</v>
      </c>
      <c r="N20" s="44">
        <f t="shared" si="4"/>
        <v>9611036</v>
      </c>
      <c r="O20" s="45">
        <f t="shared" si="1"/>
        <v>180.63480369124363</v>
      </c>
      <c r="P20" s="10"/>
    </row>
    <row r="21" spans="1:16">
      <c r="A21" s="12"/>
      <c r="B21" s="25">
        <v>331.2</v>
      </c>
      <c r="C21" s="20" t="s">
        <v>22</v>
      </c>
      <c r="D21" s="46">
        <v>116427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2" si="6">SUM(D21:M21)</f>
        <v>116427</v>
      </c>
      <c r="O21" s="47">
        <f t="shared" si="1"/>
        <v>2.1881895239348208</v>
      </c>
      <c r="P21" s="9"/>
    </row>
    <row r="22" spans="1:16">
      <c r="A22" s="12"/>
      <c r="B22" s="25">
        <v>331.5</v>
      </c>
      <c r="C22" s="20" t="s">
        <v>24</v>
      </c>
      <c r="D22" s="46">
        <v>126000</v>
      </c>
      <c r="E22" s="46">
        <v>2647020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2773020</v>
      </c>
      <c r="O22" s="47">
        <f t="shared" si="1"/>
        <v>52.11757851410529</v>
      </c>
      <c r="P22" s="9"/>
    </row>
    <row r="23" spans="1:16">
      <c r="A23" s="12"/>
      <c r="B23" s="25">
        <v>334.2</v>
      </c>
      <c r="C23" s="20" t="s">
        <v>25</v>
      </c>
      <c r="D23" s="46">
        <v>-242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-242</v>
      </c>
      <c r="O23" s="47">
        <f t="shared" si="1"/>
        <v>-4.5482737233822615E-3</v>
      </c>
      <c r="P23" s="9"/>
    </row>
    <row r="24" spans="1:16">
      <c r="A24" s="12"/>
      <c r="B24" s="25">
        <v>334.5</v>
      </c>
      <c r="C24" s="20" t="s">
        <v>26</v>
      </c>
      <c r="D24" s="46">
        <v>0</v>
      </c>
      <c r="E24" s="46">
        <v>492337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492337</v>
      </c>
      <c r="O24" s="47">
        <f t="shared" si="1"/>
        <v>9.2532373559869949</v>
      </c>
      <c r="P24" s="9"/>
    </row>
    <row r="25" spans="1:16">
      <c r="A25" s="12"/>
      <c r="B25" s="25">
        <v>335.12</v>
      </c>
      <c r="C25" s="20" t="s">
        <v>27</v>
      </c>
      <c r="D25" s="46">
        <v>1132528</v>
      </c>
      <c r="E25" s="46">
        <v>454233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1586761</v>
      </c>
      <c r="O25" s="47">
        <f t="shared" si="1"/>
        <v>29.822410585073392</v>
      </c>
      <c r="P25" s="9"/>
    </row>
    <row r="26" spans="1:16">
      <c r="A26" s="12"/>
      <c r="B26" s="25">
        <v>335.14</v>
      </c>
      <c r="C26" s="20" t="s">
        <v>28</v>
      </c>
      <c r="D26" s="46">
        <v>25299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25299</v>
      </c>
      <c r="O26" s="47">
        <f t="shared" si="1"/>
        <v>0.47548254928862743</v>
      </c>
      <c r="P26" s="9"/>
    </row>
    <row r="27" spans="1:16">
      <c r="A27" s="12"/>
      <c r="B27" s="25">
        <v>335.15</v>
      </c>
      <c r="C27" s="20" t="s">
        <v>29</v>
      </c>
      <c r="D27" s="46">
        <v>23392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23392</v>
      </c>
      <c r="O27" s="47">
        <f t="shared" si="1"/>
        <v>0.43964140056759449</v>
      </c>
      <c r="P27" s="9"/>
    </row>
    <row r="28" spans="1:16">
      <c r="A28" s="12"/>
      <c r="B28" s="25">
        <v>335.18</v>
      </c>
      <c r="C28" s="20" t="s">
        <v>30</v>
      </c>
      <c r="D28" s="46">
        <v>2814845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2814845</v>
      </c>
      <c r="O28" s="47">
        <f t="shared" si="1"/>
        <v>52.903659292950174</v>
      </c>
      <c r="P28" s="9"/>
    </row>
    <row r="29" spans="1:16">
      <c r="A29" s="12"/>
      <c r="B29" s="25">
        <v>335.19</v>
      </c>
      <c r="C29" s="20" t="s">
        <v>43</v>
      </c>
      <c r="D29" s="46">
        <v>0</v>
      </c>
      <c r="E29" s="46">
        <v>85511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977237</v>
      </c>
      <c r="N29" s="46">
        <f t="shared" si="6"/>
        <v>1062748</v>
      </c>
      <c r="O29" s="47">
        <f t="shared" si="1"/>
        <v>19.973838028830794</v>
      </c>
      <c r="P29" s="9"/>
    </row>
    <row r="30" spans="1:16">
      <c r="A30" s="12"/>
      <c r="B30" s="25">
        <v>335.29</v>
      </c>
      <c r="C30" s="20" t="s">
        <v>31</v>
      </c>
      <c r="D30" s="46">
        <v>28720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28720</v>
      </c>
      <c r="O30" s="47">
        <f t="shared" si="1"/>
        <v>0.53977860056007665</v>
      </c>
      <c r="P30" s="9"/>
    </row>
    <row r="31" spans="1:16">
      <c r="A31" s="12"/>
      <c r="B31" s="25">
        <v>335.39</v>
      </c>
      <c r="C31" s="20" t="s">
        <v>32</v>
      </c>
      <c r="D31" s="46">
        <v>35596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35596</v>
      </c>
      <c r="O31" s="47">
        <f t="shared" si="1"/>
        <v>0.66900971676659082</v>
      </c>
      <c r="P31" s="9"/>
    </row>
    <row r="32" spans="1:16">
      <c r="A32" s="12"/>
      <c r="B32" s="25">
        <v>335.41</v>
      </c>
      <c r="C32" s="20" t="s">
        <v>33</v>
      </c>
      <c r="D32" s="46">
        <v>50233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50233</v>
      </c>
      <c r="O32" s="47">
        <f t="shared" si="1"/>
        <v>0.94410509895314532</v>
      </c>
      <c r="P32" s="9"/>
    </row>
    <row r="33" spans="1:16">
      <c r="A33" s="12"/>
      <c r="B33" s="25">
        <v>337.9</v>
      </c>
      <c r="C33" s="20" t="s">
        <v>34</v>
      </c>
      <c r="D33" s="46">
        <v>29028</v>
      </c>
      <c r="E33" s="46">
        <v>40000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69028</v>
      </c>
      <c r="O33" s="47">
        <f t="shared" si="1"/>
        <v>1.2973480932959949</v>
      </c>
      <c r="P33" s="9"/>
    </row>
    <row r="34" spans="1:16">
      <c r="A34" s="12"/>
      <c r="B34" s="25">
        <v>338</v>
      </c>
      <c r="C34" s="20" t="s">
        <v>35</v>
      </c>
      <c r="D34" s="46">
        <v>532872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532872</v>
      </c>
      <c r="O34" s="47">
        <f t="shared" si="1"/>
        <v>10.015073204653524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SUM(D36:D43)</f>
        <v>13076637</v>
      </c>
      <c r="E35" s="32">
        <f t="shared" si="7"/>
        <v>175216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19131490</v>
      </c>
      <c r="J35" s="32">
        <f t="shared" si="7"/>
        <v>4263235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36646578</v>
      </c>
      <c r="O35" s="45">
        <f t="shared" si="1"/>
        <v>688.75482549288631</v>
      </c>
      <c r="P35" s="10"/>
    </row>
    <row r="36" spans="1:16">
      <c r="A36" s="12"/>
      <c r="B36" s="25">
        <v>341.2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4263235</v>
      </c>
      <c r="K36" s="46">
        <v>0</v>
      </c>
      <c r="L36" s="46">
        <v>0</v>
      </c>
      <c r="M36" s="46">
        <v>0</v>
      </c>
      <c r="N36" s="46">
        <f>SUM(D36:M36)</f>
        <v>4263235</v>
      </c>
      <c r="O36" s="47">
        <f t="shared" si="1"/>
        <v>80.125453417783376</v>
      </c>
      <c r="P36" s="9"/>
    </row>
    <row r="37" spans="1:16">
      <c r="A37" s="12"/>
      <c r="B37" s="25">
        <v>341.9</v>
      </c>
      <c r="C37" s="20" t="s">
        <v>45</v>
      </c>
      <c r="D37" s="46">
        <v>715176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8">SUM(D37:M37)</f>
        <v>715176</v>
      </c>
      <c r="O37" s="47">
        <f t="shared" ref="O37:O55" si="9">(N37/O$57)</f>
        <v>13.441389290882778</v>
      </c>
      <c r="P37" s="9"/>
    </row>
    <row r="38" spans="1:16">
      <c r="A38" s="12"/>
      <c r="B38" s="25">
        <v>342.1</v>
      </c>
      <c r="C38" s="20" t="s">
        <v>46</v>
      </c>
      <c r="D38" s="46">
        <v>390096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390096</v>
      </c>
      <c r="O38" s="47">
        <f t="shared" si="9"/>
        <v>7.3316668859360608</v>
      </c>
      <c r="P38" s="9"/>
    </row>
    <row r="39" spans="1:16">
      <c r="A39" s="12"/>
      <c r="B39" s="25">
        <v>342.2</v>
      </c>
      <c r="C39" s="20" t="s">
        <v>47</v>
      </c>
      <c r="D39" s="46">
        <v>10122372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10122372</v>
      </c>
      <c r="O39" s="47">
        <f t="shared" si="9"/>
        <v>190.24511812355516</v>
      </c>
      <c r="P39" s="9"/>
    </row>
    <row r="40" spans="1:16">
      <c r="A40" s="12"/>
      <c r="B40" s="25">
        <v>342.6</v>
      </c>
      <c r="C40" s="20" t="s">
        <v>48</v>
      </c>
      <c r="D40" s="46">
        <v>1498501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1498501</v>
      </c>
      <c r="O40" s="47">
        <f t="shared" si="9"/>
        <v>28.163606292405134</v>
      </c>
      <c r="P40" s="9"/>
    </row>
    <row r="41" spans="1:16">
      <c r="A41" s="12"/>
      <c r="B41" s="25">
        <v>343.6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19131490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19131490</v>
      </c>
      <c r="O41" s="47">
        <f t="shared" si="9"/>
        <v>359.56716221549794</v>
      </c>
      <c r="P41" s="9"/>
    </row>
    <row r="42" spans="1:16">
      <c r="A42" s="12"/>
      <c r="B42" s="25">
        <v>343.9</v>
      </c>
      <c r="C42" s="20" t="s">
        <v>50</v>
      </c>
      <c r="D42" s="46">
        <v>72588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72588</v>
      </c>
      <c r="O42" s="47">
        <f t="shared" si="9"/>
        <v>1.3642565827804611</v>
      </c>
      <c r="P42" s="9"/>
    </row>
    <row r="43" spans="1:16">
      <c r="A43" s="12"/>
      <c r="B43" s="25">
        <v>347.2</v>
      </c>
      <c r="C43" s="20" t="s">
        <v>51</v>
      </c>
      <c r="D43" s="46">
        <v>277904</v>
      </c>
      <c r="E43" s="46">
        <v>175216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453120</v>
      </c>
      <c r="O43" s="47">
        <f t="shared" si="9"/>
        <v>8.5161726840453316</v>
      </c>
      <c r="P43" s="9"/>
    </row>
    <row r="44" spans="1:16" ht="15.75">
      <c r="A44" s="29" t="s">
        <v>41</v>
      </c>
      <c r="B44" s="30"/>
      <c r="C44" s="31"/>
      <c r="D44" s="32">
        <f t="shared" ref="D44:M44" si="10">SUM(D45:D46)</f>
        <v>554515</v>
      </c>
      <c r="E44" s="32">
        <f t="shared" si="10"/>
        <v>13624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5" si="11">SUM(D44:M44)</f>
        <v>568139</v>
      </c>
      <c r="O44" s="45">
        <f t="shared" si="9"/>
        <v>10.677899524498656</v>
      </c>
      <c r="P44" s="10"/>
    </row>
    <row r="45" spans="1:16">
      <c r="A45" s="13"/>
      <c r="B45" s="39">
        <v>351.9</v>
      </c>
      <c r="C45" s="21" t="s">
        <v>55</v>
      </c>
      <c r="D45" s="46">
        <v>295608</v>
      </c>
      <c r="E45" s="46">
        <v>13624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309232</v>
      </c>
      <c r="O45" s="47">
        <f t="shared" si="9"/>
        <v>5.8118668596237333</v>
      </c>
      <c r="P45" s="9"/>
    </row>
    <row r="46" spans="1:16">
      <c r="A46" s="13"/>
      <c r="B46" s="39">
        <v>354</v>
      </c>
      <c r="C46" s="21" t="s">
        <v>54</v>
      </c>
      <c r="D46" s="46">
        <v>258907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258907</v>
      </c>
      <c r="O46" s="47">
        <f t="shared" si="9"/>
        <v>4.8660326648749228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SUM(D48:D51)</f>
        <v>1195836</v>
      </c>
      <c r="E47" s="32">
        <f t="shared" si="12"/>
        <v>1319896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1890515</v>
      </c>
      <c r="J47" s="32">
        <f t="shared" si="12"/>
        <v>320106</v>
      </c>
      <c r="K47" s="32">
        <f t="shared" si="12"/>
        <v>0</v>
      </c>
      <c r="L47" s="32">
        <f t="shared" si="12"/>
        <v>0</v>
      </c>
      <c r="M47" s="32">
        <f t="shared" si="12"/>
        <v>93090</v>
      </c>
      <c r="N47" s="32">
        <f t="shared" si="11"/>
        <v>4819443</v>
      </c>
      <c r="O47" s="45">
        <f t="shared" si="9"/>
        <v>90.579115529911476</v>
      </c>
      <c r="P47" s="10"/>
    </row>
    <row r="48" spans="1:16">
      <c r="A48" s="12"/>
      <c r="B48" s="25">
        <v>361.1</v>
      </c>
      <c r="C48" s="20" t="s">
        <v>56</v>
      </c>
      <c r="D48" s="46">
        <v>105202</v>
      </c>
      <c r="E48" s="46">
        <v>387662</v>
      </c>
      <c r="F48" s="46">
        <v>0</v>
      </c>
      <c r="G48" s="46">
        <v>0</v>
      </c>
      <c r="H48" s="46">
        <v>0</v>
      </c>
      <c r="I48" s="46">
        <v>221454</v>
      </c>
      <c r="J48" s="46">
        <v>0</v>
      </c>
      <c r="K48" s="46">
        <v>0</v>
      </c>
      <c r="L48" s="46">
        <v>0</v>
      </c>
      <c r="M48" s="46">
        <v>13050</v>
      </c>
      <c r="N48" s="46">
        <f t="shared" si="11"/>
        <v>727368</v>
      </c>
      <c r="O48" s="47">
        <f t="shared" si="9"/>
        <v>13.670532072847557</v>
      </c>
      <c r="P48" s="9"/>
    </row>
    <row r="49" spans="1:119">
      <c r="A49" s="12"/>
      <c r="B49" s="25">
        <v>361.3</v>
      </c>
      <c r="C49" s="20" t="s">
        <v>57</v>
      </c>
      <c r="D49" s="46">
        <v>98906</v>
      </c>
      <c r="E49" s="46">
        <v>0</v>
      </c>
      <c r="F49" s="46">
        <v>0</v>
      </c>
      <c r="G49" s="46">
        <v>0</v>
      </c>
      <c r="H49" s="46">
        <v>0</v>
      </c>
      <c r="I49" s="46">
        <v>142064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240970</v>
      </c>
      <c r="O49" s="47">
        <f t="shared" si="9"/>
        <v>4.5289153682786099</v>
      </c>
      <c r="P49" s="9"/>
    </row>
    <row r="50" spans="1:119">
      <c r="A50" s="12"/>
      <c r="B50" s="25">
        <v>364</v>
      </c>
      <c r="C50" s="20" t="s">
        <v>58</v>
      </c>
      <c r="D50" s="46">
        <v>83153</v>
      </c>
      <c r="E50" s="46">
        <v>0</v>
      </c>
      <c r="F50" s="46">
        <v>0</v>
      </c>
      <c r="G50" s="46">
        <v>0</v>
      </c>
      <c r="H50" s="46">
        <v>0</v>
      </c>
      <c r="I50" s="46">
        <v>4318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87471</v>
      </c>
      <c r="O50" s="47">
        <f t="shared" si="9"/>
        <v>1.6439754167684704</v>
      </c>
      <c r="P50" s="9"/>
    </row>
    <row r="51" spans="1:119">
      <c r="A51" s="12"/>
      <c r="B51" s="25">
        <v>369.9</v>
      </c>
      <c r="C51" s="20" t="s">
        <v>59</v>
      </c>
      <c r="D51" s="46">
        <v>908575</v>
      </c>
      <c r="E51" s="46">
        <v>932234</v>
      </c>
      <c r="F51" s="46">
        <v>0</v>
      </c>
      <c r="G51" s="46">
        <v>0</v>
      </c>
      <c r="H51" s="46">
        <v>0</v>
      </c>
      <c r="I51" s="46">
        <v>1522679</v>
      </c>
      <c r="J51" s="46">
        <v>320106</v>
      </c>
      <c r="K51" s="46">
        <v>0</v>
      </c>
      <c r="L51" s="46">
        <v>0</v>
      </c>
      <c r="M51" s="46">
        <v>80040</v>
      </c>
      <c r="N51" s="46">
        <f t="shared" si="11"/>
        <v>3763634</v>
      </c>
      <c r="O51" s="47">
        <f t="shared" si="9"/>
        <v>70.735692672016839</v>
      </c>
      <c r="P51" s="9"/>
    </row>
    <row r="52" spans="1:119" ht="15.75">
      <c r="A52" s="29" t="s">
        <v>42</v>
      </c>
      <c r="B52" s="30"/>
      <c r="C52" s="31"/>
      <c r="D52" s="32">
        <f t="shared" ref="D52:M52" si="13">SUM(D53:D54)</f>
        <v>0</v>
      </c>
      <c r="E52" s="32">
        <f t="shared" si="13"/>
        <v>0</v>
      </c>
      <c r="F52" s="32">
        <f t="shared" si="13"/>
        <v>1239150</v>
      </c>
      <c r="G52" s="32">
        <f t="shared" si="13"/>
        <v>253000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328966</v>
      </c>
      <c r="N52" s="32">
        <f t="shared" si="11"/>
        <v>1821116</v>
      </c>
      <c r="O52" s="45">
        <f t="shared" si="9"/>
        <v>34.227000206739717</v>
      </c>
      <c r="P52" s="9"/>
    </row>
    <row r="53" spans="1:119">
      <c r="A53" s="12"/>
      <c r="B53" s="25">
        <v>381</v>
      </c>
      <c r="C53" s="20" t="s">
        <v>60</v>
      </c>
      <c r="D53" s="46">
        <v>0</v>
      </c>
      <c r="E53" s="46">
        <v>0</v>
      </c>
      <c r="F53" s="46">
        <v>1239150</v>
      </c>
      <c r="G53" s="46">
        <v>253000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1492150</v>
      </c>
      <c r="O53" s="47">
        <f t="shared" si="9"/>
        <v>28.044242298945626</v>
      </c>
      <c r="P53" s="9"/>
    </row>
    <row r="54" spans="1:119" ht="15.75" thickBot="1">
      <c r="A54" s="12"/>
      <c r="B54" s="25">
        <v>389.4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328966</v>
      </c>
      <c r="N54" s="46">
        <f t="shared" si="11"/>
        <v>328966</v>
      </c>
      <c r="O54" s="47">
        <f t="shared" si="9"/>
        <v>6.1827579077940875</v>
      </c>
      <c r="P54" s="9"/>
    </row>
    <row r="55" spans="1:119" ht="16.5" thickBot="1">
      <c r="A55" s="14" t="s">
        <v>52</v>
      </c>
      <c r="B55" s="23"/>
      <c r="C55" s="22"/>
      <c r="D55" s="15">
        <f t="shared" ref="D55:M55" si="14">SUM(D5,D13,D20,D35,D44,D47,D52)</f>
        <v>51470216</v>
      </c>
      <c r="E55" s="15">
        <f t="shared" si="14"/>
        <v>12578865</v>
      </c>
      <c r="F55" s="15">
        <f t="shared" si="14"/>
        <v>1693041</v>
      </c>
      <c r="G55" s="15">
        <f t="shared" si="14"/>
        <v>253000</v>
      </c>
      <c r="H55" s="15">
        <f t="shared" si="14"/>
        <v>0</v>
      </c>
      <c r="I55" s="15">
        <f t="shared" si="14"/>
        <v>21022005</v>
      </c>
      <c r="J55" s="15">
        <f t="shared" si="14"/>
        <v>4583341</v>
      </c>
      <c r="K55" s="15">
        <f t="shared" si="14"/>
        <v>0</v>
      </c>
      <c r="L55" s="15">
        <f t="shared" si="14"/>
        <v>0</v>
      </c>
      <c r="M55" s="15">
        <f t="shared" si="14"/>
        <v>1399293</v>
      </c>
      <c r="N55" s="15">
        <f t="shared" si="11"/>
        <v>92999761</v>
      </c>
      <c r="O55" s="38">
        <f t="shared" si="9"/>
        <v>1747.8858232939274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21" t="s">
        <v>68</v>
      </c>
      <c r="M57" s="121"/>
      <c r="N57" s="121"/>
      <c r="O57" s="43">
        <v>53207</v>
      </c>
    </row>
    <row r="58" spans="1:119">
      <c r="A58" s="122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  <row r="59" spans="1:119" ht="15.75" thickBot="1">
      <c r="A59" s="123" t="s">
        <v>74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3"/>
    </row>
  </sheetData>
  <mergeCells count="10">
    <mergeCell ref="A59:O59"/>
    <mergeCell ref="A58:O58"/>
    <mergeCell ref="L57:N5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62</v>
      </c>
      <c r="B3" s="111"/>
      <c r="C3" s="112"/>
      <c r="D3" s="131" t="s">
        <v>36</v>
      </c>
      <c r="E3" s="132"/>
      <c r="F3" s="132"/>
      <c r="G3" s="132"/>
      <c r="H3" s="133"/>
      <c r="I3" s="131" t="s">
        <v>37</v>
      </c>
      <c r="J3" s="133"/>
      <c r="K3" s="131" t="s">
        <v>39</v>
      </c>
      <c r="L3" s="133"/>
      <c r="M3" s="36"/>
      <c r="N3" s="37"/>
      <c r="O3" s="134" t="s">
        <v>67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38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24362029</v>
      </c>
      <c r="E5" s="27">
        <f t="shared" si="0"/>
        <v>6890302</v>
      </c>
      <c r="F5" s="27">
        <f t="shared" si="0"/>
        <v>453064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31705395</v>
      </c>
      <c r="O5" s="33">
        <f t="shared" ref="O5:O36" si="1">(N5/O$57)</f>
        <v>585.18632336655594</v>
      </c>
      <c r="P5" s="6"/>
    </row>
    <row r="6" spans="1:133">
      <c r="A6" s="12"/>
      <c r="B6" s="25">
        <v>311</v>
      </c>
      <c r="C6" s="20" t="s">
        <v>2</v>
      </c>
      <c r="D6" s="46">
        <v>17916800</v>
      </c>
      <c r="E6" s="46">
        <v>5949939</v>
      </c>
      <c r="F6" s="46">
        <v>453064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24319803</v>
      </c>
      <c r="O6" s="47">
        <f t="shared" si="1"/>
        <v>448.87048726467333</v>
      </c>
      <c r="P6" s="9"/>
    </row>
    <row r="7" spans="1:133">
      <c r="A7" s="12"/>
      <c r="B7" s="25">
        <v>312.41000000000003</v>
      </c>
      <c r="C7" s="20" t="s">
        <v>10</v>
      </c>
      <c r="D7" s="46">
        <v>62045</v>
      </c>
      <c r="E7" s="46">
        <v>940363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1002408</v>
      </c>
      <c r="O7" s="47">
        <f t="shared" si="1"/>
        <v>18.501439645625691</v>
      </c>
      <c r="P7" s="9"/>
    </row>
    <row r="8" spans="1:133">
      <c r="A8" s="12"/>
      <c r="B8" s="25">
        <v>314.10000000000002</v>
      </c>
      <c r="C8" s="20" t="s">
        <v>11</v>
      </c>
      <c r="D8" s="46">
        <v>2746230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2746230</v>
      </c>
      <c r="O8" s="47">
        <f t="shared" si="1"/>
        <v>50.687153931339978</v>
      </c>
      <c r="P8" s="9"/>
    </row>
    <row r="9" spans="1:133">
      <c r="A9" s="12"/>
      <c r="B9" s="25">
        <v>314.3</v>
      </c>
      <c r="C9" s="20" t="s">
        <v>12</v>
      </c>
      <c r="D9" s="46">
        <v>712573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712573</v>
      </c>
      <c r="O9" s="47">
        <f t="shared" si="1"/>
        <v>13.151956441491325</v>
      </c>
      <c r="P9" s="9"/>
    </row>
    <row r="10" spans="1:133">
      <c r="A10" s="12"/>
      <c r="B10" s="25">
        <v>314.8</v>
      </c>
      <c r="C10" s="20" t="s">
        <v>13</v>
      </c>
      <c r="D10" s="46">
        <v>106169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106169</v>
      </c>
      <c r="O10" s="47">
        <f t="shared" si="1"/>
        <v>1.9595607235142118</v>
      </c>
      <c r="P10" s="9"/>
    </row>
    <row r="11" spans="1:133">
      <c r="A11" s="12"/>
      <c r="B11" s="25">
        <v>315</v>
      </c>
      <c r="C11" s="20" t="s">
        <v>14</v>
      </c>
      <c r="D11" s="46">
        <v>2515733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2515733</v>
      </c>
      <c r="O11" s="47">
        <f t="shared" si="1"/>
        <v>46.432871908453301</v>
      </c>
      <c r="P11" s="9"/>
    </row>
    <row r="12" spans="1:133">
      <c r="A12" s="12"/>
      <c r="B12" s="25">
        <v>316</v>
      </c>
      <c r="C12" s="20" t="s">
        <v>15</v>
      </c>
      <c r="D12" s="46">
        <v>302479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302479</v>
      </c>
      <c r="O12" s="47">
        <f t="shared" si="1"/>
        <v>5.582853451458103</v>
      </c>
      <c r="P12" s="9"/>
    </row>
    <row r="13" spans="1:133" ht="15.75">
      <c r="A13" s="29" t="s">
        <v>106</v>
      </c>
      <c r="B13" s="30"/>
      <c r="C13" s="31"/>
      <c r="D13" s="32">
        <f t="shared" ref="D13:M13" si="3">SUM(D14:D19)</f>
        <v>5724027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5724027</v>
      </c>
      <c r="O13" s="45">
        <f t="shared" si="1"/>
        <v>105.6483388704319</v>
      </c>
      <c r="P13" s="10"/>
    </row>
    <row r="14" spans="1:133">
      <c r="A14" s="12"/>
      <c r="B14" s="25">
        <v>322</v>
      </c>
      <c r="C14" s="20" t="s">
        <v>0</v>
      </c>
      <c r="D14" s="46">
        <v>1455881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1455881</v>
      </c>
      <c r="O14" s="47">
        <f t="shared" si="1"/>
        <v>26.871188630490956</v>
      </c>
      <c r="P14" s="9"/>
    </row>
    <row r="15" spans="1:133">
      <c r="A15" s="12"/>
      <c r="B15" s="25">
        <v>323.10000000000002</v>
      </c>
      <c r="C15" s="20" t="s">
        <v>17</v>
      </c>
      <c r="D15" s="46">
        <v>2971816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2971816</v>
      </c>
      <c r="O15" s="47">
        <f t="shared" si="1"/>
        <v>54.850793650793648</v>
      </c>
      <c r="P15" s="9"/>
    </row>
    <row r="16" spans="1:133">
      <c r="A16" s="12"/>
      <c r="B16" s="25">
        <v>323.39999999999998</v>
      </c>
      <c r="C16" s="20" t="s">
        <v>18</v>
      </c>
      <c r="D16" s="46">
        <v>34148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34148</v>
      </c>
      <c r="O16" s="47">
        <f t="shared" si="1"/>
        <v>0.63026947212993722</v>
      </c>
      <c r="P16" s="9"/>
    </row>
    <row r="17" spans="1:16">
      <c r="A17" s="12"/>
      <c r="B17" s="25">
        <v>323.7</v>
      </c>
      <c r="C17" s="20" t="s">
        <v>19</v>
      </c>
      <c r="D17" s="46">
        <v>1135203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1135203</v>
      </c>
      <c r="O17" s="47">
        <f t="shared" si="1"/>
        <v>20.952436323366555</v>
      </c>
      <c r="P17" s="9"/>
    </row>
    <row r="18" spans="1:16">
      <c r="A18" s="12"/>
      <c r="B18" s="25">
        <v>323.89999999999998</v>
      </c>
      <c r="C18" s="20" t="s">
        <v>20</v>
      </c>
      <c r="D18" s="46">
        <v>23139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23139</v>
      </c>
      <c r="O18" s="47">
        <f t="shared" si="1"/>
        <v>0.42707641196013291</v>
      </c>
      <c r="P18" s="9"/>
    </row>
    <row r="19" spans="1:16">
      <c r="A19" s="12"/>
      <c r="B19" s="25">
        <v>329</v>
      </c>
      <c r="C19" s="20" t="s">
        <v>107</v>
      </c>
      <c r="D19" s="46">
        <v>103840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103840</v>
      </c>
      <c r="O19" s="47">
        <f t="shared" si="1"/>
        <v>1.9165743816906609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SUM(D21:D35)</f>
        <v>5376781</v>
      </c>
      <c r="E20" s="32">
        <f t="shared" si="5"/>
        <v>3495957</v>
      </c>
      <c r="F20" s="32">
        <f t="shared" si="5"/>
        <v>0</v>
      </c>
      <c r="G20" s="32">
        <f t="shared" si="5"/>
        <v>428714</v>
      </c>
      <c r="H20" s="32">
        <f t="shared" si="5"/>
        <v>0</v>
      </c>
      <c r="I20" s="32">
        <f t="shared" si="5"/>
        <v>100000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1343554</v>
      </c>
      <c r="N20" s="44">
        <f t="shared" si="4"/>
        <v>10745006</v>
      </c>
      <c r="O20" s="45">
        <f t="shared" si="1"/>
        <v>198.3205241786637</v>
      </c>
      <c r="P20" s="10"/>
    </row>
    <row r="21" spans="1:16">
      <c r="A21" s="12"/>
      <c r="B21" s="25">
        <v>331.2</v>
      </c>
      <c r="C21" s="20" t="s">
        <v>22</v>
      </c>
      <c r="D21" s="46">
        <v>53037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3" si="6">SUM(D21:M21)</f>
        <v>53037</v>
      </c>
      <c r="O21" s="47">
        <f t="shared" si="1"/>
        <v>0.97890365448504979</v>
      </c>
      <c r="P21" s="9"/>
    </row>
    <row r="22" spans="1:16">
      <c r="A22" s="12"/>
      <c r="B22" s="25">
        <v>331.5</v>
      </c>
      <c r="C22" s="20" t="s">
        <v>24</v>
      </c>
      <c r="D22" s="46">
        <v>0</v>
      </c>
      <c r="E22" s="46">
        <v>2025360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2025360</v>
      </c>
      <c r="O22" s="47">
        <f t="shared" si="1"/>
        <v>37.38205980066445</v>
      </c>
      <c r="P22" s="9"/>
    </row>
    <row r="23" spans="1:16">
      <c r="A23" s="12"/>
      <c r="B23" s="25">
        <v>334.2</v>
      </c>
      <c r="C23" s="20" t="s">
        <v>25</v>
      </c>
      <c r="D23" s="46">
        <v>28391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28391</v>
      </c>
      <c r="O23" s="47">
        <f t="shared" si="1"/>
        <v>0.52401255075673681</v>
      </c>
      <c r="P23" s="9"/>
    </row>
    <row r="24" spans="1:16">
      <c r="A24" s="12"/>
      <c r="B24" s="25">
        <v>334.5</v>
      </c>
      <c r="C24" s="20" t="s">
        <v>26</v>
      </c>
      <c r="D24" s="46">
        <v>0</v>
      </c>
      <c r="E24" s="46">
        <v>496671</v>
      </c>
      <c r="F24" s="46">
        <v>0</v>
      </c>
      <c r="G24" s="46">
        <v>0</v>
      </c>
      <c r="H24" s="46">
        <v>0</v>
      </c>
      <c r="I24" s="46">
        <v>100000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596671</v>
      </c>
      <c r="O24" s="47">
        <f t="shared" si="1"/>
        <v>11.012753783684015</v>
      </c>
      <c r="P24" s="9"/>
    </row>
    <row r="25" spans="1:16">
      <c r="A25" s="12"/>
      <c r="B25" s="25">
        <v>334.7</v>
      </c>
      <c r="C25" s="20" t="s">
        <v>108</v>
      </c>
      <c r="D25" s="46">
        <v>0</v>
      </c>
      <c r="E25" s="46">
        <v>0</v>
      </c>
      <c r="F25" s="46">
        <v>0</v>
      </c>
      <c r="G25" s="46">
        <v>216856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216856</v>
      </c>
      <c r="O25" s="47">
        <f t="shared" si="1"/>
        <v>4.0025101513473604</v>
      </c>
      <c r="P25" s="9"/>
    </row>
    <row r="26" spans="1:16">
      <c r="A26" s="12"/>
      <c r="B26" s="25">
        <v>335.12</v>
      </c>
      <c r="C26" s="20" t="s">
        <v>27</v>
      </c>
      <c r="D26" s="46">
        <v>1287452</v>
      </c>
      <c r="E26" s="46">
        <v>479908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1767360</v>
      </c>
      <c r="O26" s="47">
        <f t="shared" si="1"/>
        <v>32.620155038759691</v>
      </c>
      <c r="P26" s="9"/>
    </row>
    <row r="27" spans="1:16">
      <c r="A27" s="12"/>
      <c r="B27" s="25">
        <v>335.14</v>
      </c>
      <c r="C27" s="20" t="s">
        <v>28</v>
      </c>
      <c r="D27" s="46">
        <v>21941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21941</v>
      </c>
      <c r="O27" s="47">
        <f t="shared" si="1"/>
        <v>0.40496493170911774</v>
      </c>
      <c r="P27" s="9"/>
    </row>
    <row r="28" spans="1:16">
      <c r="A28" s="12"/>
      <c r="B28" s="25">
        <v>335.15</v>
      </c>
      <c r="C28" s="20" t="s">
        <v>29</v>
      </c>
      <c r="D28" s="46">
        <v>28997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28997</v>
      </c>
      <c r="O28" s="47">
        <f t="shared" si="1"/>
        <v>0.53519748984865267</v>
      </c>
      <c r="P28" s="9"/>
    </row>
    <row r="29" spans="1:16">
      <c r="A29" s="12"/>
      <c r="B29" s="25">
        <v>335.18</v>
      </c>
      <c r="C29" s="20" t="s">
        <v>30</v>
      </c>
      <c r="D29" s="46">
        <v>3134701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3134701</v>
      </c>
      <c r="O29" s="47">
        <f t="shared" si="1"/>
        <v>57.857161314138061</v>
      </c>
      <c r="P29" s="9"/>
    </row>
    <row r="30" spans="1:16">
      <c r="A30" s="12"/>
      <c r="B30" s="25">
        <v>335.19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1225086</v>
      </c>
      <c r="N30" s="46">
        <f t="shared" si="6"/>
        <v>1225086</v>
      </c>
      <c r="O30" s="47">
        <f t="shared" si="1"/>
        <v>22.611406423034332</v>
      </c>
      <c r="P30" s="9"/>
    </row>
    <row r="31" spans="1:16">
      <c r="A31" s="12"/>
      <c r="B31" s="25">
        <v>335.29</v>
      </c>
      <c r="C31" s="20" t="s">
        <v>31</v>
      </c>
      <c r="D31" s="46">
        <v>24749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24749</v>
      </c>
      <c r="O31" s="47">
        <f t="shared" si="1"/>
        <v>0.45679217423403468</v>
      </c>
      <c r="P31" s="9"/>
    </row>
    <row r="32" spans="1:16">
      <c r="A32" s="12"/>
      <c r="B32" s="25">
        <v>335.39</v>
      </c>
      <c r="C32" s="20" t="s">
        <v>32</v>
      </c>
      <c r="D32" s="46">
        <v>35596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35596</v>
      </c>
      <c r="O32" s="47">
        <f t="shared" si="1"/>
        <v>0.65699520118124766</v>
      </c>
      <c r="P32" s="9"/>
    </row>
    <row r="33" spans="1:16">
      <c r="A33" s="12"/>
      <c r="B33" s="25">
        <v>335.41</v>
      </c>
      <c r="C33" s="20" t="s">
        <v>33</v>
      </c>
      <c r="D33" s="46">
        <v>46389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46389</v>
      </c>
      <c r="O33" s="47">
        <f t="shared" si="1"/>
        <v>0.85620155038759693</v>
      </c>
      <c r="P33" s="9"/>
    </row>
    <row r="34" spans="1:16">
      <c r="A34" s="12"/>
      <c r="B34" s="25">
        <v>337.9</v>
      </c>
      <c r="C34" s="20" t="s">
        <v>34</v>
      </c>
      <c r="D34" s="46">
        <v>27756</v>
      </c>
      <c r="E34" s="46">
        <v>125098</v>
      </c>
      <c r="F34" s="46">
        <v>0</v>
      </c>
      <c r="G34" s="46">
        <v>211858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118468</v>
      </c>
      <c r="N34" s="46">
        <f>SUM(D34:M34)</f>
        <v>483180</v>
      </c>
      <c r="O34" s="47">
        <f t="shared" si="1"/>
        <v>8.9180509413067561</v>
      </c>
      <c r="P34" s="9"/>
    </row>
    <row r="35" spans="1:16">
      <c r="A35" s="12"/>
      <c r="B35" s="25">
        <v>338</v>
      </c>
      <c r="C35" s="20" t="s">
        <v>35</v>
      </c>
      <c r="D35" s="46">
        <v>687772</v>
      </c>
      <c r="E35" s="46">
        <v>368920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1056692</v>
      </c>
      <c r="O35" s="47">
        <f t="shared" si="1"/>
        <v>19.503359173126615</v>
      </c>
      <c r="P35" s="9"/>
    </row>
    <row r="36" spans="1:16" ht="15.75">
      <c r="A36" s="29" t="s">
        <v>40</v>
      </c>
      <c r="B36" s="30"/>
      <c r="C36" s="31"/>
      <c r="D36" s="32">
        <f t="shared" ref="D36:M36" si="7">SUM(D37:D44)</f>
        <v>12587845</v>
      </c>
      <c r="E36" s="32">
        <f t="shared" si="7"/>
        <v>228131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15873658</v>
      </c>
      <c r="J36" s="32">
        <f t="shared" si="7"/>
        <v>12925353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41614987</v>
      </c>
      <c r="O36" s="45">
        <f t="shared" si="1"/>
        <v>768.08761535622</v>
      </c>
      <c r="P36" s="10"/>
    </row>
    <row r="37" spans="1:16">
      <c r="A37" s="12"/>
      <c r="B37" s="25">
        <v>341.2</v>
      </c>
      <c r="C37" s="20" t="s">
        <v>44</v>
      </c>
      <c r="D37" s="46">
        <v>7350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12925353</v>
      </c>
      <c r="K37" s="46">
        <v>0</v>
      </c>
      <c r="L37" s="46">
        <v>0</v>
      </c>
      <c r="M37" s="46">
        <v>0</v>
      </c>
      <c r="N37" s="46">
        <f>SUM(D37:M37)</f>
        <v>12932703</v>
      </c>
      <c r="O37" s="47">
        <f t="shared" ref="O37:O55" si="8">(N37/O$57)</f>
        <v>238.69883720930233</v>
      </c>
      <c r="P37" s="9"/>
    </row>
    <row r="38" spans="1:16">
      <c r="A38" s="12"/>
      <c r="B38" s="25">
        <v>341.9</v>
      </c>
      <c r="C38" s="20" t="s">
        <v>45</v>
      </c>
      <c r="D38" s="46">
        <v>455155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9">SUM(D38:M38)</f>
        <v>455155</v>
      </c>
      <c r="O38" s="47">
        <f t="shared" si="8"/>
        <v>8.4007936507936503</v>
      </c>
      <c r="P38" s="9"/>
    </row>
    <row r="39" spans="1:16">
      <c r="A39" s="12"/>
      <c r="B39" s="25">
        <v>342.1</v>
      </c>
      <c r="C39" s="20" t="s">
        <v>46</v>
      </c>
      <c r="D39" s="46">
        <v>269477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269477</v>
      </c>
      <c r="O39" s="47">
        <f t="shared" si="8"/>
        <v>4.9737356958287187</v>
      </c>
      <c r="P39" s="9"/>
    </row>
    <row r="40" spans="1:16">
      <c r="A40" s="12"/>
      <c r="B40" s="25">
        <v>342.2</v>
      </c>
      <c r="C40" s="20" t="s">
        <v>47</v>
      </c>
      <c r="D40" s="46">
        <v>10336078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10336078</v>
      </c>
      <c r="O40" s="47">
        <f t="shared" si="8"/>
        <v>190.77294204503508</v>
      </c>
      <c r="P40" s="9"/>
    </row>
    <row r="41" spans="1:16">
      <c r="A41" s="12"/>
      <c r="B41" s="25">
        <v>342.6</v>
      </c>
      <c r="C41" s="20" t="s">
        <v>48</v>
      </c>
      <c r="D41" s="46">
        <v>1175932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1175932</v>
      </c>
      <c r="O41" s="47">
        <f t="shared" si="8"/>
        <v>21.704171280915467</v>
      </c>
      <c r="P41" s="9"/>
    </row>
    <row r="42" spans="1:16">
      <c r="A42" s="12"/>
      <c r="B42" s="25">
        <v>343.6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15873658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15873658</v>
      </c>
      <c r="O42" s="47">
        <f t="shared" si="8"/>
        <v>292.98002953119232</v>
      </c>
      <c r="P42" s="9"/>
    </row>
    <row r="43" spans="1:16">
      <c r="A43" s="12"/>
      <c r="B43" s="25">
        <v>343.9</v>
      </c>
      <c r="C43" s="20" t="s">
        <v>50</v>
      </c>
      <c r="D43" s="46">
        <v>51932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51932</v>
      </c>
      <c r="O43" s="47">
        <f t="shared" si="8"/>
        <v>0.9585086747877446</v>
      </c>
      <c r="P43" s="9"/>
    </row>
    <row r="44" spans="1:16">
      <c r="A44" s="12"/>
      <c r="B44" s="25">
        <v>347.2</v>
      </c>
      <c r="C44" s="20" t="s">
        <v>51</v>
      </c>
      <c r="D44" s="46">
        <v>291921</v>
      </c>
      <c r="E44" s="46">
        <v>228131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520052</v>
      </c>
      <c r="O44" s="47">
        <f t="shared" si="8"/>
        <v>9.5985972683647098</v>
      </c>
      <c r="P44" s="9"/>
    </row>
    <row r="45" spans="1:16" ht="15.75">
      <c r="A45" s="29" t="s">
        <v>41</v>
      </c>
      <c r="B45" s="30"/>
      <c r="C45" s="31"/>
      <c r="D45" s="32">
        <f t="shared" ref="D45:M45" si="10">SUM(D46:D47)</f>
        <v>474424</v>
      </c>
      <c r="E45" s="32">
        <f t="shared" si="10"/>
        <v>4225829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9"/>
        <v>4700253</v>
      </c>
      <c r="O45" s="45">
        <f t="shared" si="8"/>
        <v>86.752547065337765</v>
      </c>
      <c r="P45" s="10"/>
    </row>
    <row r="46" spans="1:16">
      <c r="A46" s="13"/>
      <c r="B46" s="39">
        <v>351.9</v>
      </c>
      <c r="C46" s="21" t="s">
        <v>55</v>
      </c>
      <c r="D46" s="46">
        <v>322742</v>
      </c>
      <c r="E46" s="46">
        <v>4225829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4548571</v>
      </c>
      <c r="O46" s="47">
        <f t="shared" si="8"/>
        <v>83.952953119232191</v>
      </c>
      <c r="P46" s="9"/>
    </row>
    <row r="47" spans="1:16">
      <c r="A47" s="13"/>
      <c r="B47" s="39">
        <v>354</v>
      </c>
      <c r="C47" s="21" t="s">
        <v>54</v>
      </c>
      <c r="D47" s="46">
        <v>151682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5" si="11">SUM(D47:M47)</f>
        <v>151682</v>
      </c>
      <c r="O47" s="47">
        <f t="shared" si="8"/>
        <v>2.7995939461055741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SUM(D49:D52)</f>
        <v>1356639</v>
      </c>
      <c r="E48" s="32">
        <f t="shared" si="12"/>
        <v>2576495</v>
      </c>
      <c r="F48" s="32">
        <f t="shared" si="12"/>
        <v>0</v>
      </c>
      <c r="G48" s="32">
        <f t="shared" si="12"/>
        <v>1000</v>
      </c>
      <c r="H48" s="32">
        <f t="shared" si="12"/>
        <v>0</v>
      </c>
      <c r="I48" s="32">
        <f t="shared" si="12"/>
        <v>1494628</v>
      </c>
      <c r="J48" s="32">
        <f t="shared" si="12"/>
        <v>313674</v>
      </c>
      <c r="K48" s="32">
        <f t="shared" si="12"/>
        <v>0</v>
      </c>
      <c r="L48" s="32">
        <f t="shared" si="12"/>
        <v>0</v>
      </c>
      <c r="M48" s="32">
        <f t="shared" si="12"/>
        <v>17579</v>
      </c>
      <c r="N48" s="32">
        <f t="shared" si="11"/>
        <v>5760015</v>
      </c>
      <c r="O48" s="45">
        <f t="shared" si="8"/>
        <v>106.312569213732</v>
      </c>
      <c r="P48" s="10"/>
    </row>
    <row r="49" spans="1:119">
      <c r="A49" s="12"/>
      <c r="B49" s="25">
        <v>361.1</v>
      </c>
      <c r="C49" s="20" t="s">
        <v>56</v>
      </c>
      <c r="D49" s="46">
        <v>504028</v>
      </c>
      <c r="E49" s="46">
        <v>1451479</v>
      </c>
      <c r="F49" s="46">
        <v>0</v>
      </c>
      <c r="G49" s="46">
        <v>0</v>
      </c>
      <c r="H49" s="46">
        <v>0</v>
      </c>
      <c r="I49" s="46">
        <v>503173</v>
      </c>
      <c r="J49" s="46">
        <v>1455</v>
      </c>
      <c r="K49" s="46">
        <v>0</v>
      </c>
      <c r="L49" s="46">
        <v>0</v>
      </c>
      <c r="M49" s="46">
        <v>15026</v>
      </c>
      <c r="N49" s="46">
        <f t="shared" si="11"/>
        <v>2475161</v>
      </c>
      <c r="O49" s="47">
        <f t="shared" si="8"/>
        <v>45.684034699150978</v>
      </c>
      <c r="P49" s="9"/>
    </row>
    <row r="50" spans="1:119">
      <c r="A50" s="12"/>
      <c r="B50" s="25">
        <v>361.3</v>
      </c>
      <c r="C50" s="20" t="s">
        <v>57</v>
      </c>
      <c r="D50" s="46">
        <v>55247</v>
      </c>
      <c r="E50" s="46">
        <v>0</v>
      </c>
      <c r="F50" s="46">
        <v>0</v>
      </c>
      <c r="G50" s="46">
        <v>0</v>
      </c>
      <c r="H50" s="46">
        <v>0</v>
      </c>
      <c r="I50" s="46">
        <v>93225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148472</v>
      </c>
      <c r="O50" s="47">
        <f t="shared" si="8"/>
        <v>2.740346991509782</v>
      </c>
      <c r="P50" s="9"/>
    </row>
    <row r="51" spans="1:119">
      <c r="A51" s="12"/>
      <c r="B51" s="25">
        <v>364</v>
      </c>
      <c r="C51" s="20" t="s">
        <v>58</v>
      </c>
      <c r="D51" s="46">
        <v>72745</v>
      </c>
      <c r="E51" s="46">
        <v>0</v>
      </c>
      <c r="F51" s="46">
        <v>0</v>
      </c>
      <c r="G51" s="46">
        <v>0</v>
      </c>
      <c r="H51" s="46">
        <v>0</v>
      </c>
      <c r="I51" s="46">
        <v>8906</v>
      </c>
      <c r="J51" s="46">
        <v>0</v>
      </c>
      <c r="K51" s="46">
        <v>0</v>
      </c>
      <c r="L51" s="46">
        <v>0</v>
      </c>
      <c r="M51" s="46">
        <v>2553</v>
      </c>
      <c r="N51" s="46">
        <f t="shared" si="11"/>
        <v>84204</v>
      </c>
      <c r="O51" s="47">
        <f t="shared" si="8"/>
        <v>1.5541528239202658</v>
      </c>
      <c r="P51" s="9"/>
    </row>
    <row r="52" spans="1:119">
      <c r="A52" s="12"/>
      <c r="B52" s="25">
        <v>369.9</v>
      </c>
      <c r="C52" s="20" t="s">
        <v>59</v>
      </c>
      <c r="D52" s="46">
        <v>724619</v>
      </c>
      <c r="E52" s="46">
        <v>1125016</v>
      </c>
      <c r="F52" s="46">
        <v>0</v>
      </c>
      <c r="G52" s="46">
        <v>1000</v>
      </c>
      <c r="H52" s="46">
        <v>0</v>
      </c>
      <c r="I52" s="46">
        <v>889324</v>
      </c>
      <c r="J52" s="46">
        <v>312219</v>
      </c>
      <c r="K52" s="46">
        <v>0</v>
      </c>
      <c r="L52" s="46">
        <v>0</v>
      </c>
      <c r="M52" s="46">
        <v>0</v>
      </c>
      <c r="N52" s="46">
        <f t="shared" si="11"/>
        <v>3052178</v>
      </c>
      <c r="O52" s="47">
        <f t="shared" si="8"/>
        <v>56.334034699150976</v>
      </c>
      <c r="P52" s="9"/>
    </row>
    <row r="53" spans="1:119" ht="15.75">
      <c r="A53" s="29" t="s">
        <v>42</v>
      </c>
      <c r="B53" s="30"/>
      <c r="C53" s="31"/>
      <c r="D53" s="32">
        <f t="shared" ref="D53:M53" si="13">SUM(D54:D54)</f>
        <v>0</v>
      </c>
      <c r="E53" s="32">
        <f t="shared" si="13"/>
        <v>0</v>
      </c>
      <c r="F53" s="32">
        <f t="shared" si="13"/>
        <v>1139330</v>
      </c>
      <c r="G53" s="32">
        <f t="shared" si="13"/>
        <v>750000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1889330</v>
      </c>
      <c r="O53" s="45">
        <f t="shared" si="8"/>
        <v>34.871354743447768</v>
      </c>
      <c r="P53" s="9"/>
    </row>
    <row r="54" spans="1:119" ht="15.75" thickBot="1">
      <c r="A54" s="12"/>
      <c r="B54" s="25">
        <v>381</v>
      </c>
      <c r="C54" s="20" t="s">
        <v>60</v>
      </c>
      <c r="D54" s="46">
        <v>0</v>
      </c>
      <c r="E54" s="46">
        <v>0</v>
      </c>
      <c r="F54" s="46">
        <v>1139330</v>
      </c>
      <c r="G54" s="46">
        <v>750000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1889330</v>
      </c>
      <c r="O54" s="47">
        <f t="shared" si="8"/>
        <v>34.871354743447768</v>
      </c>
      <c r="P54" s="9"/>
    </row>
    <row r="55" spans="1:119" ht="16.5" thickBot="1">
      <c r="A55" s="14" t="s">
        <v>52</v>
      </c>
      <c r="B55" s="23"/>
      <c r="C55" s="22"/>
      <c r="D55" s="15">
        <f t="shared" ref="D55:M55" si="14">SUM(D5,D13,D20,D36,D45,D48,D53)</f>
        <v>49881745</v>
      </c>
      <c r="E55" s="15">
        <f t="shared" si="14"/>
        <v>17416714</v>
      </c>
      <c r="F55" s="15">
        <f t="shared" si="14"/>
        <v>1592394</v>
      </c>
      <c r="G55" s="15">
        <f t="shared" si="14"/>
        <v>1179714</v>
      </c>
      <c r="H55" s="15">
        <f t="shared" si="14"/>
        <v>0</v>
      </c>
      <c r="I55" s="15">
        <f t="shared" si="14"/>
        <v>17468286</v>
      </c>
      <c r="J55" s="15">
        <f t="shared" si="14"/>
        <v>13239027</v>
      </c>
      <c r="K55" s="15">
        <f t="shared" si="14"/>
        <v>0</v>
      </c>
      <c r="L55" s="15">
        <f t="shared" si="14"/>
        <v>0</v>
      </c>
      <c r="M55" s="15">
        <f t="shared" si="14"/>
        <v>1361133</v>
      </c>
      <c r="N55" s="15">
        <f t="shared" si="11"/>
        <v>102139013</v>
      </c>
      <c r="O55" s="38">
        <f t="shared" si="8"/>
        <v>1885.1792727943891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21" t="s">
        <v>109</v>
      </c>
      <c r="M57" s="121"/>
      <c r="N57" s="121"/>
      <c r="O57" s="43">
        <v>54180</v>
      </c>
    </row>
    <row r="58" spans="1:119">
      <c r="A58" s="122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  <row r="59" spans="1:119" ht="15.75" customHeight="1" thickBot="1">
      <c r="A59" s="123" t="s">
        <v>74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3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62</v>
      </c>
      <c r="B3" s="111"/>
      <c r="C3" s="112"/>
      <c r="D3" s="131" t="s">
        <v>36</v>
      </c>
      <c r="E3" s="132"/>
      <c r="F3" s="132"/>
      <c r="G3" s="132"/>
      <c r="H3" s="133"/>
      <c r="I3" s="131" t="s">
        <v>37</v>
      </c>
      <c r="J3" s="133"/>
      <c r="K3" s="131" t="s">
        <v>39</v>
      </c>
      <c r="L3" s="132"/>
      <c r="M3" s="133"/>
      <c r="N3" s="36"/>
      <c r="O3" s="37"/>
      <c r="P3" s="134" t="s">
        <v>146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147</v>
      </c>
      <c r="N4" s="35" t="s">
        <v>9</v>
      </c>
      <c r="O4" s="35" t="s">
        <v>148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149</v>
      </c>
      <c r="B5" s="26"/>
      <c r="C5" s="26"/>
      <c r="D5" s="27">
        <f t="shared" ref="D5:N5" si="0">SUM(D6:D13)</f>
        <v>32789810</v>
      </c>
      <c r="E5" s="27">
        <f t="shared" si="0"/>
        <v>9965781</v>
      </c>
      <c r="F5" s="27">
        <f t="shared" si="0"/>
        <v>2146559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44902150</v>
      </c>
      <c r="P5" s="33">
        <f t="shared" ref="P5:P36" si="1">(O5/P$80)</f>
        <v>764.16184479237575</v>
      </c>
      <c r="Q5" s="6"/>
    </row>
    <row r="6" spans="1:134">
      <c r="A6" s="12"/>
      <c r="B6" s="25">
        <v>311</v>
      </c>
      <c r="C6" s="20" t="s">
        <v>2</v>
      </c>
      <c r="D6" s="46">
        <v>25579047</v>
      </c>
      <c r="E6" s="46">
        <v>8937619</v>
      </c>
      <c r="F6" s="46">
        <v>2146559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36663225</v>
      </c>
      <c r="P6" s="47">
        <f t="shared" si="1"/>
        <v>623.94868958475149</v>
      </c>
      <c r="Q6" s="9"/>
    </row>
    <row r="7" spans="1:134">
      <c r="A7" s="12"/>
      <c r="B7" s="25">
        <v>312.41000000000003</v>
      </c>
      <c r="C7" s="20" t="s">
        <v>150</v>
      </c>
      <c r="D7" s="46">
        <v>0</v>
      </c>
      <c r="E7" s="46">
        <v>604470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604470</v>
      </c>
      <c r="P7" s="47">
        <f t="shared" si="1"/>
        <v>10.287100068073519</v>
      </c>
      <c r="Q7" s="9"/>
    </row>
    <row r="8" spans="1:134">
      <c r="A8" s="12"/>
      <c r="B8" s="25">
        <v>312.43</v>
      </c>
      <c r="C8" s="20" t="s">
        <v>151</v>
      </c>
      <c r="D8" s="46">
        <v>0</v>
      </c>
      <c r="E8" s="46">
        <v>423692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423692</v>
      </c>
      <c r="P8" s="47">
        <f t="shared" si="1"/>
        <v>7.2105513955071476</v>
      </c>
      <c r="Q8" s="9"/>
    </row>
    <row r="9" spans="1:134">
      <c r="A9" s="12"/>
      <c r="B9" s="25">
        <v>314.10000000000002</v>
      </c>
      <c r="C9" s="20" t="s">
        <v>11</v>
      </c>
      <c r="D9" s="46">
        <v>4102144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4102144</v>
      </c>
      <c r="P9" s="47">
        <f t="shared" si="1"/>
        <v>69.811844792375766</v>
      </c>
      <c r="Q9" s="9"/>
    </row>
    <row r="10" spans="1:134">
      <c r="A10" s="12"/>
      <c r="B10" s="25">
        <v>314.3</v>
      </c>
      <c r="C10" s="20" t="s">
        <v>12</v>
      </c>
      <c r="D10" s="46">
        <v>1096204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1096204</v>
      </c>
      <c r="P10" s="47">
        <f t="shared" si="1"/>
        <v>18.655616065350578</v>
      </c>
      <c r="Q10" s="9"/>
    </row>
    <row r="11" spans="1:134">
      <c r="A11" s="12"/>
      <c r="B11" s="25">
        <v>314.8</v>
      </c>
      <c r="C11" s="20" t="s">
        <v>13</v>
      </c>
      <c r="D11" s="46">
        <v>89008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89008</v>
      </c>
      <c r="P11" s="47">
        <f t="shared" si="1"/>
        <v>1.5147719537100068</v>
      </c>
      <c r="Q11" s="9"/>
    </row>
    <row r="12" spans="1:134">
      <c r="A12" s="12"/>
      <c r="B12" s="25">
        <v>315.10000000000002</v>
      </c>
      <c r="C12" s="20" t="s">
        <v>152</v>
      </c>
      <c r="D12" s="46">
        <v>1618498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1618498</v>
      </c>
      <c r="P12" s="47">
        <f t="shared" si="1"/>
        <v>27.544213750850918</v>
      </c>
      <c r="Q12" s="9"/>
    </row>
    <row r="13" spans="1:134">
      <c r="A13" s="12"/>
      <c r="B13" s="25">
        <v>316</v>
      </c>
      <c r="C13" s="20" t="s">
        <v>87</v>
      </c>
      <c r="D13" s="46">
        <v>304909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304909</v>
      </c>
      <c r="P13" s="47">
        <f t="shared" si="1"/>
        <v>5.1890571817562972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SUM(D15:D28)</f>
        <v>14429369</v>
      </c>
      <c r="E14" s="32">
        <f t="shared" si="3"/>
        <v>3453852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618884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18502105</v>
      </c>
      <c r="P14" s="45">
        <f t="shared" si="1"/>
        <v>314.87585091899251</v>
      </c>
      <c r="Q14" s="10"/>
    </row>
    <row r="15" spans="1:134">
      <c r="A15" s="12"/>
      <c r="B15" s="25">
        <v>322</v>
      </c>
      <c r="C15" s="20" t="s">
        <v>153</v>
      </c>
      <c r="D15" s="46">
        <v>0</v>
      </c>
      <c r="E15" s="46">
        <v>2823856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2823856</v>
      </c>
      <c r="P15" s="47">
        <f t="shared" si="1"/>
        <v>48.057454050374403</v>
      </c>
      <c r="Q15" s="9"/>
    </row>
    <row r="16" spans="1:134">
      <c r="A16" s="12"/>
      <c r="B16" s="25">
        <v>322.89999999999998</v>
      </c>
      <c r="C16" s="20" t="s">
        <v>154</v>
      </c>
      <c r="D16" s="46">
        <v>212882</v>
      </c>
      <c r="E16" s="46">
        <v>74450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8" si="4">SUM(D16:N16)</f>
        <v>287332</v>
      </c>
      <c r="P16" s="47">
        <f t="shared" si="1"/>
        <v>4.8899251191286588</v>
      </c>
      <c r="Q16" s="9"/>
    </row>
    <row r="17" spans="1:17">
      <c r="A17" s="12"/>
      <c r="B17" s="25">
        <v>323.10000000000002</v>
      </c>
      <c r="C17" s="20" t="s">
        <v>17</v>
      </c>
      <c r="D17" s="46">
        <v>3166268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3166268</v>
      </c>
      <c r="P17" s="47">
        <f t="shared" si="1"/>
        <v>53.884751531654189</v>
      </c>
      <c r="Q17" s="9"/>
    </row>
    <row r="18" spans="1:17">
      <c r="A18" s="12"/>
      <c r="B18" s="25">
        <v>323.39999999999998</v>
      </c>
      <c r="C18" s="20" t="s">
        <v>18</v>
      </c>
      <c r="D18" s="46">
        <v>37335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37335</v>
      </c>
      <c r="P18" s="47">
        <f t="shared" si="1"/>
        <v>0.63538121170864537</v>
      </c>
      <c r="Q18" s="9"/>
    </row>
    <row r="19" spans="1:17">
      <c r="A19" s="12"/>
      <c r="B19" s="25">
        <v>323.7</v>
      </c>
      <c r="C19" s="20" t="s">
        <v>19</v>
      </c>
      <c r="D19" s="46">
        <v>1528695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1528695</v>
      </c>
      <c r="P19" s="47">
        <f t="shared" si="1"/>
        <v>26.015912185159973</v>
      </c>
      <c r="Q19" s="9"/>
    </row>
    <row r="20" spans="1:17">
      <c r="A20" s="12"/>
      <c r="B20" s="25">
        <v>323.89999999999998</v>
      </c>
      <c r="C20" s="20" t="s">
        <v>20</v>
      </c>
      <c r="D20" s="46">
        <v>90513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90513</v>
      </c>
      <c r="P20" s="47">
        <f t="shared" si="1"/>
        <v>1.5403846153846155</v>
      </c>
      <c r="Q20" s="9"/>
    </row>
    <row r="21" spans="1:17">
      <c r="A21" s="12"/>
      <c r="B21" s="25">
        <v>324.11</v>
      </c>
      <c r="C21" s="20" t="s">
        <v>88</v>
      </c>
      <c r="D21" s="46">
        <v>0</v>
      </c>
      <c r="E21" s="46">
        <v>38604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38604</v>
      </c>
      <c r="P21" s="47">
        <f t="shared" si="1"/>
        <v>0.65697753573859774</v>
      </c>
      <c r="Q21" s="9"/>
    </row>
    <row r="22" spans="1:17">
      <c r="A22" s="12"/>
      <c r="B22" s="25">
        <v>324.12</v>
      </c>
      <c r="C22" s="20" t="s">
        <v>89</v>
      </c>
      <c r="D22" s="46">
        <v>0</v>
      </c>
      <c r="E22" s="46">
        <v>239169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239169</v>
      </c>
      <c r="P22" s="47">
        <f t="shared" si="1"/>
        <v>4.0702688904016338</v>
      </c>
      <c r="Q22" s="9"/>
    </row>
    <row r="23" spans="1:17">
      <c r="A23" s="12"/>
      <c r="B23" s="25">
        <v>324.20999999999998</v>
      </c>
      <c r="C23" s="20" t="s">
        <v>142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73320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73320</v>
      </c>
      <c r="P23" s="47">
        <f t="shared" si="1"/>
        <v>1.247787610619469</v>
      </c>
      <c r="Q23" s="9"/>
    </row>
    <row r="24" spans="1:17">
      <c r="A24" s="12"/>
      <c r="B24" s="25">
        <v>324.22000000000003</v>
      </c>
      <c r="C24" s="20" t="s">
        <v>143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236122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236122</v>
      </c>
      <c r="P24" s="47">
        <f t="shared" si="1"/>
        <v>4.0184138869979575</v>
      </c>
      <c r="Q24" s="9"/>
    </row>
    <row r="25" spans="1:17">
      <c r="A25" s="12"/>
      <c r="B25" s="25" t="s">
        <v>164</v>
      </c>
      <c r="C25" s="20" t="s">
        <v>165</v>
      </c>
      <c r="D25" s="46">
        <v>0</v>
      </c>
      <c r="E25" s="46">
        <v>277773</v>
      </c>
      <c r="F25" s="46">
        <v>0</v>
      </c>
      <c r="G25" s="46">
        <v>0</v>
      </c>
      <c r="H25" s="46">
        <v>0</v>
      </c>
      <c r="I25" s="46">
        <v>309442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587215</v>
      </c>
      <c r="P25" s="47">
        <f t="shared" si="1"/>
        <v>9.9934479237576586</v>
      </c>
      <c r="Q25" s="9"/>
    </row>
    <row r="26" spans="1:17">
      <c r="A26" s="12"/>
      <c r="B26" s="25">
        <v>325.2</v>
      </c>
      <c r="C26" s="20" t="s">
        <v>118</v>
      </c>
      <c r="D26" s="46">
        <v>9113179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9113179</v>
      </c>
      <c r="P26" s="47">
        <f t="shared" si="1"/>
        <v>155.09154186521442</v>
      </c>
      <c r="Q26" s="9"/>
    </row>
    <row r="27" spans="1:17">
      <c r="A27" s="12"/>
      <c r="B27" s="25">
        <v>329.1</v>
      </c>
      <c r="C27" s="20" t="s">
        <v>166</v>
      </c>
      <c r="D27" s="46">
        <v>161533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161533</v>
      </c>
      <c r="P27" s="47">
        <f t="shared" si="1"/>
        <v>2.7490299523485362</v>
      </c>
      <c r="Q27" s="9"/>
    </row>
    <row r="28" spans="1:17">
      <c r="A28" s="12"/>
      <c r="B28" s="25">
        <v>329.5</v>
      </c>
      <c r="C28" s="20" t="s">
        <v>167</v>
      </c>
      <c r="D28" s="46">
        <v>118964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118964</v>
      </c>
      <c r="P28" s="47">
        <f t="shared" si="1"/>
        <v>2.0245745405037439</v>
      </c>
      <c r="Q28" s="9"/>
    </row>
    <row r="29" spans="1:17" ht="15.75">
      <c r="A29" s="29" t="s">
        <v>155</v>
      </c>
      <c r="B29" s="30"/>
      <c r="C29" s="31"/>
      <c r="D29" s="32">
        <f t="shared" ref="D29:N29" si="5">SUM(D30:D46)</f>
        <v>8089802</v>
      </c>
      <c r="E29" s="32">
        <f t="shared" si="5"/>
        <v>2060566</v>
      </c>
      <c r="F29" s="32">
        <f t="shared" si="5"/>
        <v>0</v>
      </c>
      <c r="G29" s="32">
        <f t="shared" si="5"/>
        <v>273588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10423956</v>
      </c>
      <c r="P29" s="45">
        <f t="shared" si="1"/>
        <v>177.39884275017019</v>
      </c>
      <c r="Q29" s="10"/>
    </row>
    <row r="30" spans="1:17">
      <c r="A30" s="12"/>
      <c r="B30" s="25">
        <v>331.2</v>
      </c>
      <c r="C30" s="20" t="s">
        <v>22</v>
      </c>
      <c r="D30" s="46">
        <v>368353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368353</v>
      </c>
      <c r="P30" s="47">
        <f t="shared" si="1"/>
        <v>6.2687712729748126</v>
      </c>
      <c r="Q30" s="9"/>
    </row>
    <row r="31" spans="1:17">
      <c r="A31" s="12"/>
      <c r="B31" s="25">
        <v>331.5</v>
      </c>
      <c r="C31" s="20" t="s">
        <v>24</v>
      </c>
      <c r="D31" s="46">
        <v>0</v>
      </c>
      <c r="E31" s="46">
        <v>285458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41" si="6">SUM(D31:N31)</f>
        <v>285458</v>
      </c>
      <c r="P31" s="47">
        <f t="shared" si="1"/>
        <v>4.8580326752893122</v>
      </c>
      <c r="Q31" s="9"/>
    </row>
    <row r="32" spans="1:17">
      <c r="A32" s="12"/>
      <c r="B32" s="25">
        <v>331.51</v>
      </c>
      <c r="C32" s="20" t="s">
        <v>168</v>
      </c>
      <c r="D32" s="46">
        <v>0</v>
      </c>
      <c r="E32" s="46">
        <v>11882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11882</v>
      </c>
      <c r="P32" s="47">
        <f t="shared" si="1"/>
        <v>0.20221238938053096</v>
      </c>
      <c r="Q32" s="9"/>
    </row>
    <row r="33" spans="1:17">
      <c r="A33" s="12"/>
      <c r="B33" s="25">
        <v>331.69</v>
      </c>
      <c r="C33" s="20" t="s">
        <v>111</v>
      </c>
      <c r="D33" s="46">
        <v>0</v>
      </c>
      <c r="E33" s="46">
        <v>363829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363829</v>
      </c>
      <c r="P33" s="47">
        <f t="shared" si="1"/>
        <v>6.191780122532335</v>
      </c>
      <c r="Q33" s="9"/>
    </row>
    <row r="34" spans="1:17">
      <c r="A34" s="12"/>
      <c r="B34" s="25">
        <v>332</v>
      </c>
      <c r="C34" s="20" t="s">
        <v>169</v>
      </c>
      <c r="D34" s="46">
        <v>37755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37755</v>
      </c>
      <c r="P34" s="47">
        <f t="shared" si="1"/>
        <v>0.64252893124574539</v>
      </c>
      <c r="Q34" s="9"/>
    </row>
    <row r="35" spans="1:17">
      <c r="A35" s="12"/>
      <c r="B35" s="25">
        <v>334.69</v>
      </c>
      <c r="C35" s="20" t="s">
        <v>112</v>
      </c>
      <c r="D35" s="46">
        <v>0</v>
      </c>
      <c r="E35" s="46">
        <v>163125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163125</v>
      </c>
      <c r="P35" s="47">
        <f t="shared" si="1"/>
        <v>2.7761232130701159</v>
      </c>
      <c r="Q35" s="9"/>
    </row>
    <row r="36" spans="1:17">
      <c r="A36" s="12"/>
      <c r="B36" s="25">
        <v>334.7</v>
      </c>
      <c r="C36" s="20" t="s">
        <v>108</v>
      </c>
      <c r="D36" s="46">
        <v>0</v>
      </c>
      <c r="E36" s="46">
        <v>0</v>
      </c>
      <c r="F36" s="46">
        <v>0</v>
      </c>
      <c r="G36" s="46">
        <v>273588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273588</v>
      </c>
      <c r="P36" s="47">
        <f t="shared" si="1"/>
        <v>4.6560245064669843</v>
      </c>
      <c r="Q36" s="9"/>
    </row>
    <row r="37" spans="1:17">
      <c r="A37" s="12"/>
      <c r="B37" s="25">
        <v>335.125</v>
      </c>
      <c r="C37" s="20" t="s">
        <v>157</v>
      </c>
      <c r="D37" s="46">
        <v>2596335</v>
      </c>
      <c r="E37" s="46">
        <v>566873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3163208</v>
      </c>
      <c r="P37" s="47">
        <f t="shared" ref="P37:P68" si="7">(O37/P$80)</f>
        <v>53.832675289312455</v>
      </c>
      <c r="Q37" s="9"/>
    </row>
    <row r="38" spans="1:17">
      <c r="A38" s="12"/>
      <c r="B38" s="25">
        <v>335.14</v>
      </c>
      <c r="C38" s="20" t="s">
        <v>91</v>
      </c>
      <c r="D38" s="46">
        <v>17901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17901</v>
      </c>
      <c r="P38" s="47">
        <f t="shared" si="7"/>
        <v>0.30464601769911503</v>
      </c>
      <c r="Q38" s="9"/>
    </row>
    <row r="39" spans="1:17">
      <c r="A39" s="12"/>
      <c r="B39" s="25">
        <v>335.15</v>
      </c>
      <c r="C39" s="20" t="s">
        <v>92</v>
      </c>
      <c r="D39" s="46">
        <v>24112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24112</v>
      </c>
      <c r="P39" s="47">
        <f t="shared" si="7"/>
        <v>0.41034717494894485</v>
      </c>
      <c r="Q39" s="9"/>
    </row>
    <row r="40" spans="1:17">
      <c r="A40" s="12"/>
      <c r="B40" s="25">
        <v>335.18</v>
      </c>
      <c r="C40" s="20" t="s">
        <v>158</v>
      </c>
      <c r="D40" s="46">
        <v>4892662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4892662</v>
      </c>
      <c r="P40" s="47">
        <f t="shared" si="7"/>
        <v>83.265180394826416</v>
      </c>
      <c r="Q40" s="9"/>
    </row>
    <row r="41" spans="1:17">
      <c r="A41" s="12"/>
      <c r="B41" s="25">
        <v>335.21</v>
      </c>
      <c r="C41" s="20" t="s">
        <v>120</v>
      </c>
      <c r="D41" s="46">
        <v>27140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27140</v>
      </c>
      <c r="P41" s="47">
        <f t="shared" si="7"/>
        <v>0.4618788291354663</v>
      </c>
      <c r="Q41" s="9"/>
    </row>
    <row r="42" spans="1:17">
      <c r="A42" s="12"/>
      <c r="B42" s="25">
        <v>335.45</v>
      </c>
      <c r="C42" s="20" t="s">
        <v>170</v>
      </c>
      <c r="D42" s="46">
        <v>38770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5" si="8">SUM(D42:N42)</f>
        <v>38770</v>
      </c>
      <c r="P42" s="47">
        <f t="shared" si="7"/>
        <v>0.65980258679373727</v>
      </c>
      <c r="Q42" s="9"/>
    </row>
    <row r="43" spans="1:17">
      <c r="A43" s="12"/>
      <c r="B43" s="25">
        <v>337.4</v>
      </c>
      <c r="C43" s="20" t="s">
        <v>122</v>
      </c>
      <c r="D43" s="46">
        <v>0</v>
      </c>
      <c r="E43" s="46">
        <v>248811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248811</v>
      </c>
      <c r="P43" s="47">
        <f t="shared" si="7"/>
        <v>4.234360108917631</v>
      </c>
      <c r="Q43" s="9"/>
    </row>
    <row r="44" spans="1:17">
      <c r="A44" s="12"/>
      <c r="B44" s="25">
        <v>337.7</v>
      </c>
      <c r="C44" s="20" t="s">
        <v>160</v>
      </c>
      <c r="D44" s="46">
        <v>22404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22404</v>
      </c>
      <c r="P44" s="47">
        <f t="shared" si="7"/>
        <v>0.3812797821647379</v>
      </c>
      <c r="Q44" s="9"/>
    </row>
    <row r="45" spans="1:17">
      <c r="A45" s="12"/>
      <c r="B45" s="25">
        <v>337.9</v>
      </c>
      <c r="C45" s="20" t="s">
        <v>34</v>
      </c>
      <c r="D45" s="46">
        <v>0</v>
      </c>
      <c r="E45" s="46">
        <v>75606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75606</v>
      </c>
      <c r="P45" s="47">
        <f t="shared" si="7"/>
        <v>1.2866916269571136</v>
      </c>
      <c r="Q45" s="9"/>
    </row>
    <row r="46" spans="1:17">
      <c r="A46" s="12"/>
      <c r="B46" s="25">
        <v>338</v>
      </c>
      <c r="C46" s="20" t="s">
        <v>35</v>
      </c>
      <c r="D46" s="46">
        <v>64370</v>
      </c>
      <c r="E46" s="46">
        <v>344982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409352</v>
      </c>
      <c r="P46" s="47">
        <f t="shared" si="7"/>
        <v>6.9665078284547315</v>
      </c>
      <c r="Q46" s="9"/>
    </row>
    <row r="47" spans="1:17" ht="15.75">
      <c r="A47" s="29" t="s">
        <v>40</v>
      </c>
      <c r="B47" s="30"/>
      <c r="C47" s="31"/>
      <c r="D47" s="32">
        <f t="shared" ref="D47:N47" si="9">SUM(D48:D61)</f>
        <v>6075587</v>
      </c>
      <c r="E47" s="32">
        <f t="shared" si="9"/>
        <v>23155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29098918</v>
      </c>
      <c r="J47" s="32">
        <f t="shared" si="9"/>
        <v>2324410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>SUM(D47:N47)</f>
        <v>37522070</v>
      </c>
      <c r="P47" s="45">
        <f t="shared" si="7"/>
        <v>638.56484002722937</v>
      </c>
      <c r="Q47" s="10"/>
    </row>
    <row r="48" spans="1:17">
      <c r="A48" s="12"/>
      <c r="B48" s="25">
        <v>341.2</v>
      </c>
      <c r="C48" s="20" t="s">
        <v>95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2324410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60" si="10">SUM(D48:N48)</f>
        <v>2324410</v>
      </c>
      <c r="P48" s="47">
        <f t="shared" si="7"/>
        <v>39.557692307692307</v>
      </c>
      <c r="Q48" s="9"/>
    </row>
    <row r="49" spans="1:17">
      <c r="A49" s="12"/>
      <c r="B49" s="25">
        <v>341.3</v>
      </c>
      <c r="C49" s="20" t="s">
        <v>131</v>
      </c>
      <c r="D49" s="46">
        <v>2021768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2021768</v>
      </c>
      <c r="P49" s="47">
        <f t="shared" si="7"/>
        <v>34.407215793056501</v>
      </c>
      <c r="Q49" s="9"/>
    </row>
    <row r="50" spans="1:17">
      <c r="A50" s="12"/>
      <c r="B50" s="25">
        <v>341.9</v>
      </c>
      <c r="C50" s="20" t="s">
        <v>96</v>
      </c>
      <c r="D50" s="46">
        <v>60418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60418</v>
      </c>
      <c r="P50" s="47">
        <f t="shared" si="7"/>
        <v>1.028216473791695</v>
      </c>
      <c r="Q50" s="9"/>
    </row>
    <row r="51" spans="1:17">
      <c r="A51" s="12"/>
      <c r="B51" s="25">
        <v>342.1</v>
      </c>
      <c r="C51" s="20" t="s">
        <v>46</v>
      </c>
      <c r="D51" s="46">
        <v>916371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916371</v>
      </c>
      <c r="P51" s="47">
        <f t="shared" si="7"/>
        <v>15.595149761742682</v>
      </c>
      <c r="Q51" s="9"/>
    </row>
    <row r="52" spans="1:17">
      <c r="A52" s="12"/>
      <c r="B52" s="25">
        <v>342.2</v>
      </c>
      <c r="C52" s="20" t="s">
        <v>47</v>
      </c>
      <c r="D52" s="46">
        <v>267275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267275</v>
      </c>
      <c r="P52" s="47">
        <f t="shared" si="7"/>
        <v>4.5485874744724306</v>
      </c>
      <c r="Q52" s="9"/>
    </row>
    <row r="53" spans="1:17">
      <c r="A53" s="12"/>
      <c r="B53" s="25">
        <v>342.6</v>
      </c>
      <c r="C53" s="20" t="s">
        <v>48</v>
      </c>
      <c r="D53" s="46">
        <v>1346966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1346966</v>
      </c>
      <c r="P53" s="47">
        <f t="shared" si="7"/>
        <v>22.923179033356025</v>
      </c>
      <c r="Q53" s="9"/>
    </row>
    <row r="54" spans="1:17">
      <c r="A54" s="12"/>
      <c r="B54" s="25">
        <v>342.9</v>
      </c>
      <c r="C54" s="20" t="s">
        <v>123</v>
      </c>
      <c r="D54" s="46">
        <v>151576</v>
      </c>
      <c r="E54" s="46">
        <v>0</v>
      </c>
      <c r="F54" s="46">
        <v>0</v>
      </c>
      <c r="G54" s="46">
        <v>0</v>
      </c>
      <c r="H54" s="46">
        <v>0</v>
      </c>
      <c r="I54" s="46">
        <v>58478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210054</v>
      </c>
      <c r="P54" s="47">
        <f t="shared" si="7"/>
        <v>3.574778761061947</v>
      </c>
      <c r="Q54" s="9"/>
    </row>
    <row r="55" spans="1:17">
      <c r="A55" s="12"/>
      <c r="B55" s="25">
        <v>343.3</v>
      </c>
      <c r="C55" s="20" t="s">
        <v>135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378785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378785</v>
      </c>
      <c r="P55" s="47">
        <f t="shared" si="7"/>
        <v>6.4463070115724985</v>
      </c>
      <c r="Q55" s="9"/>
    </row>
    <row r="56" spans="1:17">
      <c r="A56" s="12"/>
      <c r="B56" s="25">
        <v>343.4</v>
      </c>
      <c r="C56" s="20" t="s">
        <v>132</v>
      </c>
      <c r="D56" s="46">
        <v>703579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703579</v>
      </c>
      <c r="P56" s="47">
        <f t="shared" si="7"/>
        <v>11.973774676650782</v>
      </c>
      <c r="Q56" s="9"/>
    </row>
    <row r="57" spans="1:17">
      <c r="A57" s="12"/>
      <c r="B57" s="25">
        <v>343.6</v>
      </c>
      <c r="C57" s="20" t="s">
        <v>49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24703346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24703346</v>
      </c>
      <c r="P57" s="47">
        <f t="shared" si="7"/>
        <v>420.41092579986383</v>
      </c>
      <c r="Q57" s="9"/>
    </row>
    <row r="58" spans="1:17">
      <c r="A58" s="12"/>
      <c r="B58" s="25">
        <v>343.9</v>
      </c>
      <c r="C58" s="20" t="s">
        <v>50</v>
      </c>
      <c r="D58" s="46">
        <v>5320</v>
      </c>
      <c r="E58" s="46">
        <v>0</v>
      </c>
      <c r="F58" s="46">
        <v>0</v>
      </c>
      <c r="G58" s="46">
        <v>0</v>
      </c>
      <c r="H58" s="46">
        <v>0</v>
      </c>
      <c r="I58" s="46">
        <v>3652934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3658254</v>
      </c>
      <c r="P58" s="47">
        <f t="shared" si="7"/>
        <v>62.257556160653508</v>
      </c>
      <c r="Q58" s="9"/>
    </row>
    <row r="59" spans="1:17">
      <c r="A59" s="12"/>
      <c r="B59" s="25">
        <v>346.9</v>
      </c>
      <c r="C59" s="20" t="s">
        <v>124</v>
      </c>
      <c r="D59" s="46">
        <v>0</v>
      </c>
      <c r="E59" s="46">
        <v>23155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23155</v>
      </c>
      <c r="P59" s="47">
        <f t="shared" si="7"/>
        <v>0.39406058543226685</v>
      </c>
      <c r="Q59" s="9"/>
    </row>
    <row r="60" spans="1:17">
      <c r="A60" s="12"/>
      <c r="B60" s="25">
        <v>347.2</v>
      </c>
      <c r="C60" s="20" t="s">
        <v>51</v>
      </c>
      <c r="D60" s="46">
        <v>602314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602314</v>
      </c>
      <c r="P60" s="47">
        <f t="shared" si="7"/>
        <v>10.250408441116406</v>
      </c>
      <c r="Q60" s="9"/>
    </row>
    <row r="61" spans="1:17">
      <c r="A61" s="12"/>
      <c r="B61" s="25">
        <v>349</v>
      </c>
      <c r="C61" s="20" t="s">
        <v>161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305375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305375</v>
      </c>
      <c r="P61" s="47">
        <f t="shared" si="7"/>
        <v>5.1969877467665082</v>
      </c>
      <c r="Q61" s="9"/>
    </row>
    <row r="62" spans="1:17" ht="15.75">
      <c r="A62" s="29" t="s">
        <v>41</v>
      </c>
      <c r="B62" s="30"/>
      <c r="C62" s="31"/>
      <c r="D62" s="32">
        <f t="shared" ref="D62:N62" si="11">SUM(D63:D67)</f>
        <v>367764</v>
      </c>
      <c r="E62" s="32">
        <f t="shared" si="11"/>
        <v>578117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si="11"/>
        <v>0</v>
      </c>
      <c r="O62" s="32">
        <f>SUM(D62:N62)</f>
        <v>945881</v>
      </c>
      <c r="P62" s="45">
        <f t="shared" si="7"/>
        <v>16.097362151123214</v>
      </c>
      <c r="Q62" s="10"/>
    </row>
    <row r="63" spans="1:17">
      <c r="A63" s="13"/>
      <c r="B63" s="39">
        <v>351.3</v>
      </c>
      <c r="C63" s="21" t="s">
        <v>125</v>
      </c>
      <c r="D63" s="46">
        <v>0</v>
      </c>
      <c r="E63" s="46">
        <v>4800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ref="O63:O66" si="12">SUM(D63:N63)</f>
        <v>4800</v>
      </c>
      <c r="P63" s="47">
        <f t="shared" si="7"/>
        <v>8.168822328114364E-2</v>
      </c>
      <c r="Q63" s="9"/>
    </row>
    <row r="64" spans="1:17">
      <c r="A64" s="13"/>
      <c r="B64" s="39">
        <v>354</v>
      </c>
      <c r="C64" s="21" t="s">
        <v>54</v>
      </c>
      <c r="D64" s="46">
        <v>367764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367764</v>
      </c>
      <c r="P64" s="47">
        <f t="shared" si="7"/>
        <v>6.2587474472430227</v>
      </c>
      <c r="Q64" s="9"/>
    </row>
    <row r="65" spans="1:120">
      <c r="A65" s="13"/>
      <c r="B65" s="39">
        <v>355</v>
      </c>
      <c r="C65" s="21" t="s">
        <v>79</v>
      </c>
      <c r="D65" s="46">
        <v>0</v>
      </c>
      <c r="E65" s="46">
        <v>297200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297200</v>
      </c>
      <c r="P65" s="47">
        <f t="shared" si="7"/>
        <v>5.0578624914908099</v>
      </c>
      <c r="Q65" s="9"/>
    </row>
    <row r="66" spans="1:120">
      <c r="A66" s="13"/>
      <c r="B66" s="39">
        <v>356</v>
      </c>
      <c r="C66" s="21" t="s">
        <v>80</v>
      </c>
      <c r="D66" s="46">
        <v>0</v>
      </c>
      <c r="E66" s="46">
        <v>11449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11449</v>
      </c>
      <c r="P66" s="47">
        <f t="shared" si="7"/>
        <v>0.19484343090537781</v>
      </c>
      <c r="Q66" s="9"/>
    </row>
    <row r="67" spans="1:120">
      <c r="A67" s="13"/>
      <c r="B67" s="39">
        <v>358.2</v>
      </c>
      <c r="C67" s="21" t="s">
        <v>126</v>
      </c>
      <c r="D67" s="46">
        <v>0</v>
      </c>
      <c r="E67" s="46">
        <v>264668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>SUM(D67:N67)</f>
        <v>264668</v>
      </c>
      <c r="P67" s="47">
        <f t="shared" si="7"/>
        <v>4.5042205582028592</v>
      </c>
      <c r="Q67" s="9"/>
    </row>
    <row r="68" spans="1:120" ht="15.75">
      <c r="A68" s="29" t="s">
        <v>3</v>
      </c>
      <c r="B68" s="30"/>
      <c r="C68" s="31"/>
      <c r="D68" s="32">
        <f t="shared" ref="D68:N68" si="13">SUM(D69:D74)</f>
        <v>1591346</v>
      </c>
      <c r="E68" s="32">
        <f t="shared" si="13"/>
        <v>2691870</v>
      </c>
      <c r="F68" s="32">
        <f t="shared" si="13"/>
        <v>1592</v>
      </c>
      <c r="G68" s="32">
        <f t="shared" si="13"/>
        <v>233932</v>
      </c>
      <c r="H68" s="32">
        <f t="shared" si="13"/>
        <v>0</v>
      </c>
      <c r="I68" s="32">
        <f t="shared" si="13"/>
        <v>-1329539</v>
      </c>
      <c r="J68" s="32">
        <f t="shared" si="13"/>
        <v>-42202</v>
      </c>
      <c r="K68" s="32">
        <f t="shared" si="13"/>
        <v>0</v>
      </c>
      <c r="L68" s="32">
        <f t="shared" si="13"/>
        <v>0</v>
      </c>
      <c r="M68" s="32">
        <f t="shared" si="13"/>
        <v>0</v>
      </c>
      <c r="N68" s="32">
        <f t="shared" si="13"/>
        <v>0</v>
      </c>
      <c r="O68" s="32">
        <f>SUM(D68:N68)</f>
        <v>3146999</v>
      </c>
      <c r="P68" s="45">
        <f t="shared" si="7"/>
        <v>53.556824370319944</v>
      </c>
      <c r="Q68" s="10"/>
    </row>
    <row r="69" spans="1:120">
      <c r="A69" s="12"/>
      <c r="B69" s="25">
        <v>361.1</v>
      </c>
      <c r="C69" s="20" t="s">
        <v>56</v>
      </c>
      <c r="D69" s="46">
        <v>526232</v>
      </c>
      <c r="E69" s="46">
        <v>149036</v>
      </c>
      <c r="F69" s="46">
        <v>1592</v>
      </c>
      <c r="G69" s="46">
        <v>225482</v>
      </c>
      <c r="H69" s="46">
        <v>0</v>
      </c>
      <c r="I69" s="46">
        <v>710968</v>
      </c>
      <c r="J69" s="46">
        <v>63091</v>
      </c>
      <c r="K69" s="46">
        <v>0</v>
      </c>
      <c r="L69" s="46">
        <v>0</v>
      </c>
      <c r="M69" s="46">
        <v>0</v>
      </c>
      <c r="N69" s="46">
        <v>0</v>
      </c>
      <c r="O69" s="46">
        <f>SUM(D69:N69)</f>
        <v>1676401</v>
      </c>
      <c r="P69" s="47">
        <f t="shared" ref="P69:P78" si="14">(O69/P$80)</f>
        <v>28.529628999319264</v>
      </c>
      <c r="Q69" s="9"/>
    </row>
    <row r="70" spans="1:120">
      <c r="A70" s="12"/>
      <c r="B70" s="25">
        <v>361.4</v>
      </c>
      <c r="C70" s="20" t="s">
        <v>127</v>
      </c>
      <c r="D70" s="46">
        <v>-1392094</v>
      </c>
      <c r="E70" s="46">
        <v>-125940</v>
      </c>
      <c r="F70" s="46">
        <v>0</v>
      </c>
      <c r="G70" s="46">
        <v>0</v>
      </c>
      <c r="H70" s="46">
        <v>0</v>
      </c>
      <c r="I70" s="46">
        <v>-2464398</v>
      </c>
      <c r="J70" s="46">
        <v>-116626</v>
      </c>
      <c r="K70" s="46">
        <v>0</v>
      </c>
      <c r="L70" s="46">
        <v>0</v>
      </c>
      <c r="M70" s="46">
        <v>0</v>
      </c>
      <c r="N70" s="46">
        <v>0</v>
      </c>
      <c r="O70" s="46">
        <f t="shared" ref="O70:O77" si="15">SUM(D70:N70)</f>
        <v>-4099058</v>
      </c>
      <c r="P70" s="47">
        <f t="shared" si="14"/>
        <v>-69.759326072157933</v>
      </c>
      <c r="Q70" s="9"/>
    </row>
    <row r="71" spans="1:120">
      <c r="A71" s="12"/>
      <c r="B71" s="25">
        <v>362</v>
      </c>
      <c r="C71" s="20" t="s">
        <v>98</v>
      </c>
      <c r="D71" s="46">
        <v>0</v>
      </c>
      <c r="E71" s="46">
        <v>707038</v>
      </c>
      <c r="F71" s="46">
        <v>0</v>
      </c>
      <c r="G71" s="46">
        <v>0</v>
      </c>
      <c r="H71" s="46">
        <v>0</v>
      </c>
      <c r="I71" s="46">
        <v>104385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811423</v>
      </c>
      <c r="P71" s="47">
        <f t="shared" si="14"/>
        <v>13.809104833219877</v>
      </c>
      <c r="Q71" s="9"/>
    </row>
    <row r="72" spans="1:120">
      <c r="A72" s="12"/>
      <c r="B72" s="25">
        <v>364</v>
      </c>
      <c r="C72" s="20" t="s">
        <v>99</v>
      </c>
      <c r="D72" s="46">
        <v>639644</v>
      </c>
      <c r="E72" s="46">
        <v>178016</v>
      </c>
      <c r="F72" s="46">
        <v>0</v>
      </c>
      <c r="G72" s="46">
        <v>8450</v>
      </c>
      <c r="H72" s="46">
        <v>0</v>
      </c>
      <c r="I72" s="46">
        <v>101643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927753</v>
      </c>
      <c r="P72" s="47">
        <f t="shared" si="14"/>
        <v>15.788852961198094</v>
      </c>
      <c r="Q72" s="9"/>
    </row>
    <row r="73" spans="1:120">
      <c r="A73" s="12"/>
      <c r="B73" s="25">
        <v>366</v>
      </c>
      <c r="C73" s="20" t="s">
        <v>100</v>
      </c>
      <c r="D73" s="46">
        <v>44119</v>
      </c>
      <c r="E73" s="46">
        <v>160106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204225</v>
      </c>
      <c r="P73" s="47">
        <f t="shared" si="14"/>
        <v>3.4755786249149083</v>
      </c>
      <c r="Q73" s="9"/>
    </row>
    <row r="74" spans="1:120">
      <c r="A74" s="12"/>
      <c r="B74" s="25">
        <v>369.9</v>
      </c>
      <c r="C74" s="20" t="s">
        <v>59</v>
      </c>
      <c r="D74" s="46">
        <v>1773445</v>
      </c>
      <c r="E74" s="46">
        <v>1623614</v>
      </c>
      <c r="F74" s="46">
        <v>0</v>
      </c>
      <c r="G74" s="46">
        <v>0</v>
      </c>
      <c r="H74" s="46">
        <v>0</v>
      </c>
      <c r="I74" s="46">
        <v>217863</v>
      </c>
      <c r="J74" s="46">
        <v>11333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3626255</v>
      </c>
      <c r="P74" s="47">
        <f t="shared" si="14"/>
        <v>61.71298502382573</v>
      </c>
      <c r="Q74" s="9"/>
    </row>
    <row r="75" spans="1:120" ht="15.75">
      <c r="A75" s="29" t="s">
        <v>42</v>
      </c>
      <c r="B75" s="30"/>
      <c r="C75" s="31"/>
      <c r="D75" s="32">
        <f t="shared" ref="D75:N75" si="16">SUM(D76:D77)</f>
        <v>2833239</v>
      </c>
      <c r="E75" s="32">
        <f t="shared" si="16"/>
        <v>313196</v>
      </c>
      <c r="F75" s="32">
        <f t="shared" si="16"/>
        <v>422791</v>
      </c>
      <c r="G75" s="32">
        <f t="shared" si="16"/>
        <v>7717491</v>
      </c>
      <c r="H75" s="32">
        <f t="shared" si="16"/>
        <v>0</v>
      </c>
      <c r="I75" s="32">
        <f t="shared" si="16"/>
        <v>0</v>
      </c>
      <c r="J75" s="32">
        <f t="shared" si="16"/>
        <v>0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 t="shared" si="16"/>
        <v>0</v>
      </c>
      <c r="O75" s="32">
        <f t="shared" si="15"/>
        <v>11286717</v>
      </c>
      <c r="P75" s="45">
        <f t="shared" si="14"/>
        <v>192.08163716814158</v>
      </c>
      <c r="Q75" s="9"/>
    </row>
    <row r="76" spans="1:120">
      <c r="A76" s="12"/>
      <c r="B76" s="25">
        <v>381</v>
      </c>
      <c r="C76" s="20" t="s">
        <v>60</v>
      </c>
      <c r="D76" s="46">
        <v>1964840</v>
      </c>
      <c r="E76" s="46">
        <v>0</v>
      </c>
      <c r="F76" s="46">
        <v>422791</v>
      </c>
      <c r="G76" s="46">
        <v>7717491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10105122</v>
      </c>
      <c r="P76" s="47">
        <f t="shared" si="14"/>
        <v>171.97280462899931</v>
      </c>
      <c r="Q76" s="9"/>
    </row>
    <row r="77" spans="1:120" ht="15.75" thickBot="1">
      <c r="A77" s="12"/>
      <c r="B77" s="25">
        <v>383.2</v>
      </c>
      <c r="C77" s="20" t="s">
        <v>172</v>
      </c>
      <c r="D77" s="46">
        <v>868399</v>
      </c>
      <c r="E77" s="46">
        <v>313196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1181595</v>
      </c>
      <c r="P77" s="47">
        <f t="shared" si="14"/>
        <v>20.108832539142274</v>
      </c>
      <c r="Q77" s="9"/>
    </row>
    <row r="78" spans="1:120" ht="16.5" thickBot="1">
      <c r="A78" s="14" t="s">
        <v>52</v>
      </c>
      <c r="B78" s="23"/>
      <c r="C78" s="22"/>
      <c r="D78" s="15">
        <f t="shared" ref="D78:N78" si="17">SUM(D5,D14,D29,D47,D62,D68,D75)</f>
        <v>66176917</v>
      </c>
      <c r="E78" s="15">
        <f t="shared" si="17"/>
        <v>19086537</v>
      </c>
      <c r="F78" s="15">
        <f t="shared" si="17"/>
        <v>2570942</v>
      </c>
      <c r="G78" s="15">
        <f t="shared" si="17"/>
        <v>8225011</v>
      </c>
      <c r="H78" s="15">
        <f t="shared" si="17"/>
        <v>0</v>
      </c>
      <c r="I78" s="15">
        <f t="shared" si="17"/>
        <v>28388263</v>
      </c>
      <c r="J78" s="15">
        <f t="shared" si="17"/>
        <v>2282208</v>
      </c>
      <c r="K78" s="15">
        <f t="shared" si="17"/>
        <v>0</v>
      </c>
      <c r="L78" s="15">
        <f t="shared" si="17"/>
        <v>0</v>
      </c>
      <c r="M78" s="15">
        <f t="shared" si="17"/>
        <v>0</v>
      </c>
      <c r="N78" s="15">
        <f t="shared" si="17"/>
        <v>0</v>
      </c>
      <c r="O78" s="15">
        <f>SUM(D78:N78)</f>
        <v>126729878</v>
      </c>
      <c r="P78" s="38">
        <f t="shared" si="14"/>
        <v>2156.7372021783526</v>
      </c>
      <c r="Q78" s="6"/>
      <c r="R78" s="2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</row>
    <row r="79" spans="1:120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9"/>
    </row>
    <row r="80" spans="1:120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2"/>
      <c r="M80" s="121" t="s">
        <v>171</v>
      </c>
      <c r="N80" s="121"/>
      <c r="O80" s="121"/>
      <c r="P80" s="43">
        <v>58760</v>
      </c>
    </row>
    <row r="81" spans="1:16">
      <c r="A81" s="122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100"/>
    </row>
    <row r="82" spans="1:16" ht="15.75" customHeight="1" thickBot="1">
      <c r="A82" s="123" t="s">
        <v>74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3"/>
    </row>
  </sheetData>
  <mergeCells count="10">
    <mergeCell ref="M80:O80"/>
    <mergeCell ref="A81:P81"/>
    <mergeCell ref="A82:P8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145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62</v>
      </c>
      <c r="B3" s="111"/>
      <c r="C3" s="112"/>
      <c r="D3" s="131" t="s">
        <v>36</v>
      </c>
      <c r="E3" s="132"/>
      <c r="F3" s="132"/>
      <c r="G3" s="132"/>
      <c r="H3" s="133"/>
      <c r="I3" s="131" t="s">
        <v>37</v>
      </c>
      <c r="J3" s="133"/>
      <c r="K3" s="131" t="s">
        <v>39</v>
      </c>
      <c r="L3" s="132"/>
      <c r="M3" s="133"/>
      <c r="N3" s="36"/>
      <c r="O3" s="37"/>
      <c r="P3" s="134" t="s">
        <v>146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147</v>
      </c>
      <c r="N4" s="35" t="s">
        <v>9</v>
      </c>
      <c r="O4" s="35" t="s">
        <v>148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149</v>
      </c>
      <c r="B5" s="26"/>
      <c r="C5" s="26"/>
      <c r="D5" s="27">
        <f t="shared" ref="D5:N5" si="0">SUM(D6:D13)</f>
        <v>31235018</v>
      </c>
      <c r="E5" s="27">
        <f t="shared" si="0"/>
        <v>9014935</v>
      </c>
      <c r="F5" s="27">
        <f t="shared" si="0"/>
        <v>2116230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42366183</v>
      </c>
      <c r="P5" s="33">
        <f t="shared" ref="P5:P36" si="1">(O5/P$77)</f>
        <v>721.56867186701641</v>
      </c>
      <c r="Q5" s="6"/>
    </row>
    <row r="6" spans="1:134">
      <c r="A6" s="12"/>
      <c r="B6" s="25">
        <v>311</v>
      </c>
      <c r="C6" s="20" t="s">
        <v>2</v>
      </c>
      <c r="D6" s="46">
        <v>24252396</v>
      </c>
      <c r="E6" s="46">
        <v>8061418</v>
      </c>
      <c r="F6" s="46">
        <v>2116230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34430044</v>
      </c>
      <c r="P6" s="47">
        <f t="shared" si="1"/>
        <v>586.40262969649484</v>
      </c>
      <c r="Q6" s="9"/>
    </row>
    <row r="7" spans="1:134">
      <c r="A7" s="12"/>
      <c r="B7" s="25">
        <v>312.41000000000003</v>
      </c>
      <c r="C7" s="20" t="s">
        <v>150</v>
      </c>
      <c r="D7" s="46">
        <v>0</v>
      </c>
      <c r="E7" s="46">
        <v>560507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560507</v>
      </c>
      <c r="P7" s="47">
        <f t="shared" si="1"/>
        <v>9.5463943863473784</v>
      </c>
      <c r="Q7" s="9"/>
    </row>
    <row r="8" spans="1:134">
      <c r="A8" s="12"/>
      <c r="B8" s="25">
        <v>312.43</v>
      </c>
      <c r="C8" s="20" t="s">
        <v>151</v>
      </c>
      <c r="D8" s="46">
        <v>0</v>
      </c>
      <c r="E8" s="46">
        <v>393010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393010</v>
      </c>
      <c r="P8" s="47">
        <f t="shared" si="1"/>
        <v>6.6936335456620224</v>
      </c>
      <c r="Q8" s="9"/>
    </row>
    <row r="9" spans="1:134">
      <c r="A9" s="12"/>
      <c r="B9" s="25">
        <v>314.10000000000002</v>
      </c>
      <c r="C9" s="20" t="s">
        <v>11</v>
      </c>
      <c r="D9" s="46">
        <v>3952944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3952944</v>
      </c>
      <c r="P9" s="47">
        <f t="shared" si="1"/>
        <v>67.325407909527542</v>
      </c>
      <c r="Q9" s="9"/>
    </row>
    <row r="10" spans="1:134">
      <c r="A10" s="12"/>
      <c r="B10" s="25">
        <v>314.3</v>
      </c>
      <c r="C10" s="20" t="s">
        <v>12</v>
      </c>
      <c r="D10" s="46">
        <v>1104523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1104523</v>
      </c>
      <c r="P10" s="47">
        <f t="shared" si="1"/>
        <v>18.811918792792181</v>
      </c>
      <c r="Q10" s="9"/>
    </row>
    <row r="11" spans="1:134">
      <c r="A11" s="12"/>
      <c r="B11" s="25">
        <v>314.8</v>
      </c>
      <c r="C11" s="20" t="s">
        <v>13</v>
      </c>
      <c r="D11" s="46">
        <v>72361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72361</v>
      </c>
      <c r="P11" s="47">
        <f t="shared" si="1"/>
        <v>1.2324317879892359</v>
      </c>
      <c r="Q11" s="9"/>
    </row>
    <row r="12" spans="1:134">
      <c r="A12" s="12"/>
      <c r="B12" s="25">
        <v>315.10000000000002</v>
      </c>
      <c r="C12" s="20" t="s">
        <v>152</v>
      </c>
      <c r="D12" s="46">
        <v>1574469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1574469</v>
      </c>
      <c r="P12" s="47">
        <f t="shared" si="1"/>
        <v>26.815904213645808</v>
      </c>
      <c r="Q12" s="9"/>
    </row>
    <row r="13" spans="1:134">
      <c r="A13" s="12"/>
      <c r="B13" s="25">
        <v>316</v>
      </c>
      <c r="C13" s="20" t="s">
        <v>87</v>
      </c>
      <c r="D13" s="46">
        <v>278325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278325</v>
      </c>
      <c r="P13" s="47">
        <f t="shared" si="1"/>
        <v>4.7403515345573455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SUM(D15:D25)</f>
        <v>13699324</v>
      </c>
      <c r="E14" s="32">
        <f t="shared" si="3"/>
        <v>3534174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150013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17383511</v>
      </c>
      <c r="P14" s="45">
        <f t="shared" si="1"/>
        <v>296.07097114827809</v>
      </c>
      <c r="Q14" s="10"/>
    </row>
    <row r="15" spans="1:134">
      <c r="A15" s="12"/>
      <c r="B15" s="25">
        <v>322</v>
      </c>
      <c r="C15" s="20" t="s">
        <v>153</v>
      </c>
      <c r="D15" s="46">
        <v>69134</v>
      </c>
      <c r="E15" s="46">
        <v>3234087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3303221</v>
      </c>
      <c r="P15" s="47">
        <f t="shared" si="1"/>
        <v>56.259512211738254</v>
      </c>
      <c r="Q15" s="9"/>
    </row>
    <row r="16" spans="1:134">
      <c r="A16" s="12"/>
      <c r="B16" s="25">
        <v>322.89999999999998</v>
      </c>
      <c r="C16" s="20" t="s">
        <v>154</v>
      </c>
      <c r="D16" s="46">
        <v>179831</v>
      </c>
      <c r="E16" s="46">
        <v>44100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5" si="4">SUM(D16:N16)</f>
        <v>223931</v>
      </c>
      <c r="P16" s="47">
        <f t="shared" si="1"/>
        <v>3.8139285349320433</v>
      </c>
      <c r="Q16" s="9"/>
    </row>
    <row r="17" spans="1:17">
      <c r="A17" s="12"/>
      <c r="B17" s="25">
        <v>323.10000000000002</v>
      </c>
      <c r="C17" s="20" t="s">
        <v>17</v>
      </c>
      <c r="D17" s="46">
        <v>2759151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2759151</v>
      </c>
      <c r="P17" s="47">
        <f t="shared" si="1"/>
        <v>46.993068092788775</v>
      </c>
      <c r="Q17" s="9"/>
    </row>
    <row r="18" spans="1:17">
      <c r="A18" s="12"/>
      <c r="B18" s="25">
        <v>323.39999999999998</v>
      </c>
      <c r="C18" s="20" t="s">
        <v>18</v>
      </c>
      <c r="D18" s="46">
        <v>30086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30086</v>
      </c>
      <c r="P18" s="47">
        <f t="shared" si="1"/>
        <v>0.51241611881323024</v>
      </c>
      <c r="Q18" s="9"/>
    </row>
    <row r="19" spans="1:17">
      <c r="A19" s="12"/>
      <c r="B19" s="25">
        <v>323.7</v>
      </c>
      <c r="C19" s="20" t="s">
        <v>19</v>
      </c>
      <c r="D19" s="46">
        <v>1500167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1500167</v>
      </c>
      <c r="P19" s="47">
        <f t="shared" si="1"/>
        <v>25.550413870627107</v>
      </c>
      <c r="Q19" s="9"/>
    </row>
    <row r="20" spans="1:17">
      <c r="A20" s="12"/>
      <c r="B20" s="25">
        <v>323.89999999999998</v>
      </c>
      <c r="C20" s="20" t="s">
        <v>20</v>
      </c>
      <c r="D20" s="46">
        <v>52000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52000</v>
      </c>
      <c r="P20" s="47">
        <f t="shared" si="1"/>
        <v>0.88564907858432396</v>
      </c>
      <c r="Q20" s="9"/>
    </row>
    <row r="21" spans="1:17">
      <c r="A21" s="12"/>
      <c r="B21" s="25">
        <v>324.11</v>
      </c>
      <c r="C21" s="20" t="s">
        <v>88</v>
      </c>
      <c r="D21" s="46">
        <v>0</v>
      </c>
      <c r="E21" s="46">
        <v>12605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12605</v>
      </c>
      <c r="P21" s="47">
        <f t="shared" si="1"/>
        <v>0.21468474299145007</v>
      </c>
      <c r="Q21" s="9"/>
    </row>
    <row r="22" spans="1:17">
      <c r="A22" s="12"/>
      <c r="B22" s="25">
        <v>324.12</v>
      </c>
      <c r="C22" s="20" t="s">
        <v>89</v>
      </c>
      <c r="D22" s="46">
        <v>0</v>
      </c>
      <c r="E22" s="46">
        <v>243382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243382</v>
      </c>
      <c r="P22" s="47">
        <f t="shared" si="1"/>
        <v>4.14521238546173</v>
      </c>
      <c r="Q22" s="9"/>
    </row>
    <row r="23" spans="1:17">
      <c r="A23" s="12"/>
      <c r="B23" s="25">
        <v>324.20999999999998</v>
      </c>
      <c r="C23" s="20" t="s">
        <v>142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56753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56753</v>
      </c>
      <c r="P23" s="47">
        <f t="shared" si="1"/>
        <v>0.96660081070954118</v>
      </c>
      <c r="Q23" s="9"/>
    </row>
    <row r="24" spans="1:17">
      <c r="A24" s="12"/>
      <c r="B24" s="25">
        <v>324.22000000000003</v>
      </c>
      <c r="C24" s="20" t="s">
        <v>143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93260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93260</v>
      </c>
      <c r="P24" s="47">
        <f t="shared" si="1"/>
        <v>1.5883775590148856</v>
      </c>
      <c r="Q24" s="9"/>
    </row>
    <row r="25" spans="1:17">
      <c r="A25" s="12"/>
      <c r="B25" s="25">
        <v>325.2</v>
      </c>
      <c r="C25" s="20" t="s">
        <v>118</v>
      </c>
      <c r="D25" s="46">
        <v>9108955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9108955</v>
      </c>
      <c r="P25" s="47">
        <f t="shared" si="1"/>
        <v>155.14110774261675</v>
      </c>
      <c r="Q25" s="9"/>
    </row>
    <row r="26" spans="1:17" ht="15.75">
      <c r="A26" s="29" t="s">
        <v>155</v>
      </c>
      <c r="B26" s="30"/>
      <c r="C26" s="31"/>
      <c r="D26" s="32">
        <f t="shared" ref="D26:N26" si="5">SUM(D27:D42)</f>
        <v>8315335</v>
      </c>
      <c r="E26" s="32">
        <f t="shared" si="5"/>
        <v>1998304</v>
      </c>
      <c r="F26" s="32">
        <f t="shared" si="5"/>
        <v>0</v>
      </c>
      <c r="G26" s="32">
        <f t="shared" si="5"/>
        <v>400000</v>
      </c>
      <c r="H26" s="32">
        <f t="shared" si="5"/>
        <v>0</v>
      </c>
      <c r="I26" s="32">
        <f t="shared" si="5"/>
        <v>40579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10754218</v>
      </c>
      <c r="P26" s="45">
        <f t="shared" si="1"/>
        <v>183.16275504990293</v>
      </c>
      <c r="Q26" s="10"/>
    </row>
    <row r="27" spans="1:17">
      <c r="A27" s="12"/>
      <c r="B27" s="25">
        <v>331.2</v>
      </c>
      <c r="C27" s="20" t="s">
        <v>22</v>
      </c>
      <c r="D27" s="46">
        <v>201456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201456</v>
      </c>
      <c r="P27" s="47">
        <f t="shared" si="1"/>
        <v>3.431140784140069</v>
      </c>
      <c r="Q27" s="9"/>
    </row>
    <row r="28" spans="1:17">
      <c r="A28" s="12"/>
      <c r="B28" s="25">
        <v>331.5</v>
      </c>
      <c r="C28" s="20" t="s">
        <v>24</v>
      </c>
      <c r="D28" s="46">
        <v>24243</v>
      </c>
      <c r="E28" s="46">
        <v>416842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6" si="6">SUM(D28:N28)</f>
        <v>441085</v>
      </c>
      <c r="P28" s="47">
        <f t="shared" si="1"/>
        <v>7.51243315052628</v>
      </c>
      <c r="Q28" s="9"/>
    </row>
    <row r="29" spans="1:17">
      <c r="A29" s="12"/>
      <c r="B29" s="25">
        <v>331.69</v>
      </c>
      <c r="C29" s="20" t="s">
        <v>111</v>
      </c>
      <c r="D29" s="46">
        <v>0</v>
      </c>
      <c r="E29" s="46">
        <v>332158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332158</v>
      </c>
      <c r="P29" s="47">
        <f t="shared" si="1"/>
        <v>5.6572197431617672</v>
      </c>
      <c r="Q29" s="9"/>
    </row>
    <row r="30" spans="1:17">
      <c r="A30" s="12"/>
      <c r="B30" s="25">
        <v>331.7</v>
      </c>
      <c r="C30" s="20" t="s">
        <v>156</v>
      </c>
      <c r="D30" s="46">
        <v>0</v>
      </c>
      <c r="E30" s="46">
        <v>0</v>
      </c>
      <c r="F30" s="46">
        <v>0</v>
      </c>
      <c r="G30" s="46">
        <v>400000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400000</v>
      </c>
      <c r="P30" s="47">
        <f t="shared" si="1"/>
        <v>6.8126852198794152</v>
      </c>
      <c r="Q30" s="9"/>
    </row>
    <row r="31" spans="1:17">
      <c r="A31" s="12"/>
      <c r="B31" s="25">
        <v>334.69</v>
      </c>
      <c r="C31" s="20" t="s">
        <v>112</v>
      </c>
      <c r="D31" s="46">
        <v>0</v>
      </c>
      <c r="E31" s="46">
        <v>109197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109197</v>
      </c>
      <c r="P31" s="47">
        <f t="shared" si="1"/>
        <v>1.8598119698879314</v>
      </c>
      <c r="Q31" s="9"/>
    </row>
    <row r="32" spans="1:17">
      <c r="A32" s="12"/>
      <c r="B32" s="25">
        <v>335.125</v>
      </c>
      <c r="C32" s="20" t="s">
        <v>157</v>
      </c>
      <c r="D32" s="46">
        <v>2043894</v>
      </c>
      <c r="E32" s="46">
        <v>530961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2574855</v>
      </c>
      <c r="P32" s="47">
        <f t="shared" si="1"/>
        <v>43.854191504581529</v>
      </c>
      <c r="Q32" s="9"/>
    </row>
    <row r="33" spans="1:17">
      <c r="A33" s="12"/>
      <c r="B33" s="25">
        <v>335.14</v>
      </c>
      <c r="C33" s="20" t="s">
        <v>91</v>
      </c>
      <c r="D33" s="46">
        <v>18213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18213</v>
      </c>
      <c r="P33" s="47">
        <f t="shared" si="1"/>
        <v>0.31019858977415948</v>
      </c>
      <c r="Q33" s="9"/>
    </row>
    <row r="34" spans="1:17">
      <c r="A34" s="12"/>
      <c r="B34" s="25">
        <v>335.15</v>
      </c>
      <c r="C34" s="20" t="s">
        <v>92</v>
      </c>
      <c r="D34" s="46">
        <v>22394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22394</v>
      </c>
      <c r="P34" s="47">
        <f t="shared" si="1"/>
        <v>0.38140818203494908</v>
      </c>
      <c r="Q34" s="9"/>
    </row>
    <row r="35" spans="1:17">
      <c r="A35" s="12"/>
      <c r="B35" s="25">
        <v>335.18</v>
      </c>
      <c r="C35" s="20" t="s">
        <v>158</v>
      </c>
      <c r="D35" s="46">
        <v>4214986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4214986</v>
      </c>
      <c r="P35" s="47">
        <f t="shared" si="1"/>
        <v>71.788432060496646</v>
      </c>
      <c r="Q35" s="9"/>
    </row>
    <row r="36" spans="1:17">
      <c r="A36" s="12"/>
      <c r="B36" s="25">
        <v>335.21</v>
      </c>
      <c r="C36" s="20" t="s">
        <v>120</v>
      </c>
      <c r="D36" s="46">
        <v>57467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57467</v>
      </c>
      <c r="P36" s="47">
        <f t="shared" si="1"/>
        <v>0.97876145382702595</v>
      </c>
      <c r="Q36" s="9"/>
    </row>
    <row r="37" spans="1:17">
      <c r="A37" s="12"/>
      <c r="B37" s="25">
        <v>335.48</v>
      </c>
      <c r="C37" s="20" t="s">
        <v>77</v>
      </c>
      <c r="D37" s="46">
        <v>37586</v>
      </c>
      <c r="E37" s="46">
        <v>52217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2" si="7">SUM(D37:N37)</f>
        <v>89803</v>
      </c>
      <c r="P37" s="47">
        <f t="shared" ref="P37:P68" si="8">(O37/P$77)</f>
        <v>1.5294989270020778</v>
      </c>
      <c r="Q37" s="9"/>
    </row>
    <row r="38" spans="1:17">
      <c r="A38" s="12"/>
      <c r="B38" s="25">
        <v>337.2</v>
      </c>
      <c r="C38" s="20" t="s">
        <v>159</v>
      </c>
      <c r="D38" s="46">
        <v>1615767</v>
      </c>
      <c r="E38" s="46">
        <v>11695</v>
      </c>
      <c r="F38" s="46">
        <v>0</v>
      </c>
      <c r="G38" s="46">
        <v>0</v>
      </c>
      <c r="H38" s="46">
        <v>0</v>
      </c>
      <c r="I38" s="46">
        <v>40579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1668041</v>
      </c>
      <c r="P38" s="47">
        <f t="shared" si="8"/>
        <v>28.409595667132201</v>
      </c>
      <c r="Q38" s="9"/>
    </row>
    <row r="39" spans="1:17">
      <c r="A39" s="12"/>
      <c r="B39" s="25">
        <v>337.4</v>
      </c>
      <c r="C39" s="20" t="s">
        <v>122</v>
      </c>
      <c r="D39" s="46">
        <v>0</v>
      </c>
      <c r="E39" s="46">
        <v>114587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114587</v>
      </c>
      <c r="P39" s="47">
        <f t="shared" si="8"/>
        <v>1.9516129032258065</v>
      </c>
      <c r="Q39" s="9"/>
    </row>
    <row r="40" spans="1:17">
      <c r="A40" s="12"/>
      <c r="B40" s="25">
        <v>337.7</v>
      </c>
      <c r="C40" s="20" t="s">
        <v>160</v>
      </c>
      <c r="D40" s="46">
        <v>10186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10186</v>
      </c>
      <c r="P40" s="47">
        <f t="shared" si="8"/>
        <v>0.17348502912422931</v>
      </c>
      <c r="Q40" s="9"/>
    </row>
    <row r="41" spans="1:17">
      <c r="A41" s="12"/>
      <c r="B41" s="25">
        <v>337.9</v>
      </c>
      <c r="C41" s="20" t="s">
        <v>34</v>
      </c>
      <c r="D41" s="46">
        <v>0</v>
      </c>
      <c r="E41" s="46">
        <v>88240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88240</v>
      </c>
      <c r="P41" s="47">
        <f t="shared" si="8"/>
        <v>1.5028783595053992</v>
      </c>
      <c r="Q41" s="9"/>
    </row>
    <row r="42" spans="1:17">
      <c r="A42" s="12"/>
      <c r="B42" s="25">
        <v>338</v>
      </c>
      <c r="C42" s="20" t="s">
        <v>35</v>
      </c>
      <c r="D42" s="46">
        <v>69143</v>
      </c>
      <c r="E42" s="46">
        <v>342407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411550</v>
      </c>
      <c r="P42" s="47">
        <f t="shared" si="8"/>
        <v>7.0094015056034333</v>
      </c>
      <c r="Q42" s="9"/>
    </row>
    <row r="43" spans="1:17" ht="15.75">
      <c r="A43" s="29" t="s">
        <v>40</v>
      </c>
      <c r="B43" s="30"/>
      <c r="C43" s="31"/>
      <c r="D43" s="32">
        <f t="shared" ref="D43:N43" si="9">SUM(D44:D57)</f>
        <v>15252178</v>
      </c>
      <c r="E43" s="32">
        <f t="shared" si="9"/>
        <v>6125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28589354</v>
      </c>
      <c r="J43" s="32">
        <f t="shared" si="9"/>
        <v>2107500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>SUM(D43:N43)</f>
        <v>45955157</v>
      </c>
      <c r="P43" s="45">
        <f t="shared" si="8"/>
        <v>782.69504717784514</v>
      </c>
      <c r="Q43" s="10"/>
    </row>
    <row r="44" spans="1:17">
      <c r="A44" s="12"/>
      <c r="B44" s="25">
        <v>341.2</v>
      </c>
      <c r="C44" s="20" t="s">
        <v>95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2107500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7" si="10">SUM(D44:N44)</f>
        <v>2107500</v>
      </c>
      <c r="P44" s="47">
        <f t="shared" si="8"/>
        <v>35.894335252239671</v>
      </c>
      <c r="Q44" s="9"/>
    </row>
    <row r="45" spans="1:17">
      <c r="A45" s="12"/>
      <c r="B45" s="25">
        <v>341.3</v>
      </c>
      <c r="C45" s="20" t="s">
        <v>131</v>
      </c>
      <c r="D45" s="46">
        <v>2017185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2017185</v>
      </c>
      <c r="P45" s="47">
        <f t="shared" si="8"/>
        <v>34.356116088156149</v>
      </c>
      <c r="Q45" s="9"/>
    </row>
    <row r="46" spans="1:17">
      <c r="A46" s="12"/>
      <c r="B46" s="25">
        <v>341.9</v>
      </c>
      <c r="C46" s="20" t="s">
        <v>96</v>
      </c>
      <c r="D46" s="46">
        <v>8162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8162</v>
      </c>
      <c r="P46" s="47">
        <f t="shared" si="8"/>
        <v>0.13901284191163948</v>
      </c>
      <c r="Q46" s="9"/>
    </row>
    <row r="47" spans="1:17">
      <c r="A47" s="12"/>
      <c r="B47" s="25">
        <v>342.1</v>
      </c>
      <c r="C47" s="20" t="s">
        <v>46</v>
      </c>
      <c r="D47" s="46">
        <v>741556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741556</v>
      </c>
      <c r="P47" s="47">
        <f t="shared" si="8"/>
        <v>12.62996900228225</v>
      </c>
      <c r="Q47" s="9"/>
    </row>
    <row r="48" spans="1:17">
      <c r="A48" s="12"/>
      <c r="B48" s="25">
        <v>342.2</v>
      </c>
      <c r="C48" s="20" t="s">
        <v>47</v>
      </c>
      <c r="D48" s="46">
        <v>10556990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10556990</v>
      </c>
      <c r="P48" s="47">
        <f t="shared" si="8"/>
        <v>179.80362434853697</v>
      </c>
      <c r="Q48" s="9"/>
    </row>
    <row r="49" spans="1:17">
      <c r="A49" s="12"/>
      <c r="B49" s="25">
        <v>342.6</v>
      </c>
      <c r="C49" s="20" t="s">
        <v>48</v>
      </c>
      <c r="D49" s="46">
        <v>1296384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1296384</v>
      </c>
      <c r="P49" s="47">
        <f t="shared" si="8"/>
        <v>22.079640290220389</v>
      </c>
      <c r="Q49" s="9"/>
    </row>
    <row r="50" spans="1:17">
      <c r="A50" s="12"/>
      <c r="B50" s="25">
        <v>342.9</v>
      </c>
      <c r="C50" s="20" t="s">
        <v>123</v>
      </c>
      <c r="D50" s="46">
        <v>86355</v>
      </c>
      <c r="E50" s="46">
        <v>0</v>
      </c>
      <c r="F50" s="46">
        <v>0</v>
      </c>
      <c r="G50" s="46">
        <v>0</v>
      </c>
      <c r="H50" s="46">
        <v>0</v>
      </c>
      <c r="I50" s="46">
        <v>58473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144828</v>
      </c>
      <c r="P50" s="47">
        <f t="shared" si="8"/>
        <v>2.4666689375617401</v>
      </c>
      <c r="Q50" s="9"/>
    </row>
    <row r="51" spans="1:17">
      <c r="A51" s="12"/>
      <c r="B51" s="25">
        <v>343.3</v>
      </c>
      <c r="C51" s="20" t="s">
        <v>135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313085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313085</v>
      </c>
      <c r="P51" s="47">
        <f t="shared" si="8"/>
        <v>5.3323738801648668</v>
      </c>
      <c r="Q51" s="9"/>
    </row>
    <row r="52" spans="1:17">
      <c r="A52" s="12"/>
      <c r="B52" s="25">
        <v>343.4</v>
      </c>
      <c r="C52" s="20" t="s">
        <v>132</v>
      </c>
      <c r="D52" s="46">
        <v>164824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164824</v>
      </c>
      <c r="P52" s="47">
        <f t="shared" si="8"/>
        <v>2.8072350717035119</v>
      </c>
      <c r="Q52" s="9"/>
    </row>
    <row r="53" spans="1:17">
      <c r="A53" s="12"/>
      <c r="B53" s="25">
        <v>343.6</v>
      </c>
      <c r="C53" s="20" t="s">
        <v>49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24670412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24670412</v>
      </c>
      <c r="P53" s="47">
        <f t="shared" si="8"/>
        <v>420.17937800183944</v>
      </c>
      <c r="Q53" s="9"/>
    </row>
    <row r="54" spans="1:17">
      <c r="A54" s="12"/>
      <c r="B54" s="25">
        <v>343.9</v>
      </c>
      <c r="C54" s="20" t="s">
        <v>50</v>
      </c>
      <c r="D54" s="46">
        <v>31407</v>
      </c>
      <c r="E54" s="46">
        <v>0</v>
      </c>
      <c r="F54" s="46">
        <v>0</v>
      </c>
      <c r="G54" s="46">
        <v>0</v>
      </c>
      <c r="H54" s="46">
        <v>0</v>
      </c>
      <c r="I54" s="46">
        <v>3469136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3500543</v>
      </c>
      <c r="P54" s="47">
        <f t="shared" si="8"/>
        <v>59.620243894130873</v>
      </c>
      <c r="Q54" s="9"/>
    </row>
    <row r="55" spans="1:17">
      <c r="A55" s="12"/>
      <c r="B55" s="25">
        <v>346.9</v>
      </c>
      <c r="C55" s="20" t="s">
        <v>124</v>
      </c>
      <c r="D55" s="46">
        <v>0</v>
      </c>
      <c r="E55" s="46">
        <v>6125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6125</v>
      </c>
      <c r="P55" s="47">
        <f t="shared" si="8"/>
        <v>0.10431924242940355</v>
      </c>
      <c r="Q55" s="9"/>
    </row>
    <row r="56" spans="1:17">
      <c r="A56" s="12"/>
      <c r="B56" s="25">
        <v>347.2</v>
      </c>
      <c r="C56" s="20" t="s">
        <v>51</v>
      </c>
      <c r="D56" s="46">
        <v>349315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349315</v>
      </c>
      <c r="P56" s="47">
        <f t="shared" si="8"/>
        <v>5.9494328439554449</v>
      </c>
      <c r="Q56" s="9"/>
    </row>
    <row r="57" spans="1:17">
      <c r="A57" s="12"/>
      <c r="B57" s="25">
        <v>349</v>
      </c>
      <c r="C57" s="20" t="s">
        <v>161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78248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78248</v>
      </c>
      <c r="P57" s="47">
        <f t="shared" si="8"/>
        <v>1.3326974827128113</v>
      </c>
      <c r="Q57" s="9"/>
    </row>
    <row r="58" spans="1:17" ht="15.75">
      <c r="A58" s="29" t="s">
        <v>41</v>
      </c>
      <c r="B58" s="30"/>
      <c r="C58" s="31"/>
      <c r="D58" s="32">
        <f t="shared" ref="D58:N58" si="11">SUM(D59:D63)</f>
        <v>239744</v>
      </c>
      <c r="E58" s="32">
        <f t="shared" si="11"/>
        <v>352743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si="11"/>
        <v>0</v>
      </c>
      <c r="O58" s="32">
        <f t="shared" ref="O58:O75" si="12">SUM(D58:N58)</f>
        <v>592487</v>
      </c>
      <c r="P58" s="45">
        <f t="shared" si="8"/>
        <v>10.091068569676738</v>
      </c>
      <c r="Q58" s="10"/>
    </row>
    <row r="59" spans="1:17">
      <c r="A59" s="13"/>
      <c r="B59" s="39">
        <v>351.3</v>
      </c>
      <c r="C59" s="21" t="s">
        <v>125</v>
      </c>
      <c r="D59" s="46">
        <v>0</v>
      </c>
      <c r="E59" s="46">
        <v>4362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4362</v>
      </c>
      <c r="P59" s="47">
        <f t="shared" si="8"/>
        <v>7.4292332322785024E-2</v>
      </c>
      <c r="Q59" s="9"/>
    </row>
    <row r="60" spans="1:17">
      <c r="A60" s="13"/>
      <c r="B60" s="39">
        <v>354</v>
      </c>
      <c r="C60" s="21" t="s">
        <v>54</v>
      </c>
      <c r="D60" s="46">
        <v>239744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239744</v>
      </c>
      <c r="P60" s="47">
        <f t="shared" si="8"/>
        <v>4.0832510133869269</v>
      </c>
      <c r="Q60" s="9"/>
    </row>
    <row r="61" spans="1:17">
      <c r="A61" s="13"/>
      <c r="B61" s="39">
        <v>355</v>
      </c>
      <c r="C61" s="21" t="s">
        <v>79</v>
      </c>
      <c r="D61" s="46">
        <v>0</v>
      </c>
      <c r="E61" s="46">
        <v>192335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192335</v>
      </c>
      <c r="P61" s="47">
        <f t="shared" si="8"/>
        <v>3.2757945294137683</v>
      </c>
      <c r="Q61" s="9"/>
    </row>
    <row r="62" spans="1:17">
      <c r="A62" s="13"/>
      <c r="B62" s="39">
        <v>356</v>
      </c>
      <c r="C62" s="21" t="s">
        <v>80</v>
      </c>
      <c r="D62" s="46">
        <v>0</v>
      </c>
      <c r="E62" s="46">
        <v>42282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42282</v>
      </c>
      <c r="P62" s="47">
        <f t="shared" si="8"/>
        <v>0.72013489116735363</v>
      </c>
      <c r="Q62" s="9"/>
    </row>
    <row r="63" spans="1:17">
      <c r="A63" s="13"/>
      <c r="B63" s="39">
        <v>358.2</v>
      </c>
      <c r="C63" s="21" t="s">
        <v>126</v>
      </c>
      <c r="D63" s="46">
        <v>0</v>
      </c>
      <c r="E63" s="46">
        <v>113764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113764</v>
      </c>
      <c r="P63" s="47">
        <f t="shared" si="8"/>
        <v>1.9375958033859046</v>
      </c>
      <c r="Q63" s="9"/>
    </row>
    <row r="64" spans="1:17" ht="15.75">
      <c r="A64" s="29" t="s">
        <v>3</v>
      </c>
      <c r="B64" s="30"/>
      <c r="C64" s="31"/>
      <c r="D64" s="32">
        <f t="shared" ref="D64:N64" si="13">SUM(D65:D70)</f>
        <v>2260870</v>
      </c>
      <c r="E64" s="32">
        <f t="shared" si="13"/>
        <v>1527311</v>
      </c>
      <c r="F64" s="32">
        <f t="shared" si="13"/>
        <v>2420</v>
      </c>
      <c r="G64" s="32">
        <f t="shared" si="13"/>
        <v>45560</v>
      </c>
      <c r="H64" s="32">
        <f t="shared" si="13"/>
        <v>0</v>
      </c>
      <c r="I64" s="32">
        <f t="shared" si="13"/>
        <v>312112</v>
      </c>
      <c r="J64" s="32">
        <f t="shared" si="13"/>
        <v>164937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 t="shared" si="12"/>
        <v>4313210</v>
      </c>
      <c r="P64" s="45">
        <f t="shared" si="8"/>
        <v>73.461355043090236</v>
      </c>
      <c r="Q64" s="10"/>
    </row>
    <row r="65" spans="1:120">
      <c r="A65" s="12"/>
      <c r="B65" s="25">
        <v>361.1</v>
      </c>
      <c r="C65" s="20" t="s">
        <v>56</v>
      </c>
      <c r="D65" s="46">
        <v>414644</v>
      </c>
      <c r="E65" s="46">
        <v>63318</v>
      </c>
      <c r="F65" s="46">
        <v>2420</v>
      </c>
      <c r="G65" s="46">
        <v>83724</v>
      </c>
      <c r="H65" s="46">
        <v>0</v>
      </c>
      <c r="I65" s="46">
        <v>654964</v>
      </c>
      <c r="J65" s="46">
        <v>39651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1258721</v>
      </c>
      <c r="P65" s="47">
        <f t="shared" si="8"/>
        <v>21.438174881629596</v>
      </c>
      <c r="Q65" s="9"/>
    </row>
    <row r="66" spans="1:120">
      <c r="A66" s="12"/>
      <c r="B66" s="25">
        <v>361.4</v>
      </c>
      <c r="C66" s="20" t="s">
        <v>127</v>
      </c>
      <c r="D66" s="46">
        <v>-323337</v>
      </c>
      <c r="E66" s="46">
        <v>-30488</v>
      </c>
      <c r="F66" s="46">
        <v>0</v>
      </c>
      <c r="G66" s="46">
        <v>-38164</v>
      </c>
      <c r="H66" s="46">
        <v>0</v>
      </c>
      <c r="I66" s="46">
        <v>-534688</v>
      </c>
      <c r="J66" s="46">
        <v>-27138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-953815</v>
      </c>
      <c r="P66" s="47">
        <f t="shared" si="8"/>
        <v>-16.245103382498211</v>
      </c>
      <c r="Q66" s="9"/>
    </row>
    <row r="67" spans="1:120">
      <c r="A67" s="12"/>
      <c r="B67" s="25">
        <v>362</v>
      </c>
      <c r="C67" s="20" t="s">
        <v>98</v>
      </c>
      <c r="D67" s="46">
        <v>0</v>
      </c>
      <c r="E67" s="46">
        <v>658430</v>
      </c>
      <c r="F67" s="46">
        <v>0</v>
      </c>
      <c r="G67" s="46">
        <v>0</v>
      </c>
      <c r="H67" s="46">
        <v>0</v>
      </c>
      <c r="I67" s="46">
        <v>104385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762815</v>
      </c>
      <c r="P67" s="47">
        <f t="shared" si="8"/>
        <v>12.992046190005791</v>
      </c>
      <c r="Q67" s="9"/>
    </row>
    <row r="68" spans="1:120">
      <c r="A68" s="12"/>
      <c r="B68" s="25">
        <v>364</v>
      </c>
      <c r="C68" s="20" t="s">
        <v>99</v>
      </c>
      <c r="D68" s="46">
        <v>56700</v>
      </c>
      <c r="E68" s="46">
        <v>98625</v>
      </c>
      <c r="F68" s="46">
        <v>0</v>
      </c>
      <c r="G68" s="46">
        <v>0</v>
      </c>
      <c r="H68" s="46">
        <v>0</v>
      </c>
      <c r="I68" s="46">
        <v>54815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210140</v>
      </c>
      <c r="P68" s="47">
        <f t="shared" si="8"/>
        <v>3.5790441802636508</v>
      </c>
      <c r="Q68" s="9"/>
    </row>
    <row r="69" spans="1:120">
      <c r="A69" s="12"/>
      <c r="B69" s="25">
        <v>366</v>
      </c>
      <c r="C69" s="20" t="s">
        <v>100</v>
      </c>
      <c r="D69" s="46">
        <v>17045</v>
      </c>
      <c r="E69" s="46">
        <v>155926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172971</v>
      </c>
      <c r="P69" s="47">
        <f t="shared" ref="P69:P75" si="14">(O69/P$77)</f>
        <v>2.945992437919406</v>
      </c>
      <c r="Q69" s="9"/>
    </row>
    <row r="70" spans="1:120">
      <c r="A70" s="12"/>
      <c r="B70" s="25">
        <v>369.9</v>
      </c>
      <c r="C70" s="20" t="s">
        <v>59</v>
      </c>
      <c r="D70" s="46">
        <v>2095818</v>
      </c>
      <c r="E70" s="46">
        <v>581500</v>
      </c>
      <c r="F70" s="46">
        <v>0</v>
      </c>
      <c r="G70" s="46">
        <v>0</v>
      </c>
      <c r="H70" s="46">
        <v>0</v>
      </c>
      <c r="I70" s="46">
        <v>32636</v>
      </c>
      <c r="J70" s="46">
        <v>152424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2"/>
        <v>2862378</v>
      </c>
      <c r="P70" s="47">
        <f t="shared" si="14"/>
        <v>48.751200735770006</v>
      </c>
      <c r="Q70" s="9"/>
    </row>
    <row r="71" spans="1:120" ht="15.75">
      <c r="A71" s="29" t="s">
        <v>42</v>
      </c>
      <c r="B71" s="30"/>
      <c r="C71" s="31"/>
      <c r="D71" s="32">
        <f t="shared" ref="D71:N71" si="15">SUM(D72:D74)</f>
        <v>2710204</v>
      </c>
      <c r="E71" s="32">
        <f t="shared" si="15"/>
        <v>101119</v>
      </c>
      <c r="F71" s="32">
        <f t="shared" si="15"/>
        <v>1896932</v>
      </c>
      <c r="G71" s="32">
        <f t="shared" si="15"/>
        <v>6955177</v>
      </c>
      <c r="H71" s="32">
        <f t="shared" si="15"/>
        <v>0</v>
      </c>
      <c r="I71" s="32">
        <f t="shared" si="15"/>
        <v>1186187</v>
      </c>
      <c r="J71" s="32">
        <f t="shared" si="15"/>
        <v>0</v>
      </c>
      <c r="K71" s="32">
        <f t="shared" si="15"/>
        <v>0</v>
      </c>
      <c r="L71" s="32">
        <f t="shared" si="15"/>
        <v>0</v>
      </c>
      <c r="M71" s="32">
        <f t="shared" si="15"/>
        <v>0</v>
      </c>
      <c r="N71" s="32">
        <f t="shared" si="15"/>
        <v>0</v>
      </c>
      <c r="O71" s="32">
        <f t="shared" si="12"/>
        <v>12849619</v>
      </c>
      <c r="P71" s="45">
        <f t="shared" si="14"/>
        <v>218.85102360595428</v>
      </c>
      <c r="Q71" s="9"/>
    </row>
    <row r="72" spans="1:120">
      <c r="A72" s="12"/>
      <c r="B72" s="25">
        <v>381</v>
      </c>
      <c r="C72" s="20" t="s">
        <v>60</v>
      </c>
      <c r="D72" s="46">
        <v>1943462</v>
      </c>
      <c r="E72" s="46">
        <v>0</v>
      </c>
      <c r="F72" s="46">
        <v>1896932</v>
      </c>
      <c r="G72" s="46">
        <v>6955177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2"/>
        <v>10795571</v>
      </c>
      <c r="P72" s="47">
        <f t="shared" si="14"/>
        <v>183.86706747964709</v>
      </c>
      <c r="Q72" s="9"/>
    </row>
    <row r="73" spans="1:120">
      <c r="A73" s="12"/>
      <c r="B73" s="25">
        <v>383</v>
      </c>
      <c r="C73" s="20" t="s">
        <v>101</v>
      </c>
      <c r="D73" s="46">
        <v>766742</v>
      </c>
      <c r="E73" s="46">
        <v>101119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2"/>
        <v>867861</v>
      </c>
      <c r="P73" s="47">
        <f t="shared" si="14"/>
        <v>14.781159519024424</v>
      </c>
      <c r="Q73" s="9"/>
    </row>
    <row r="74" spans="1:120" ht="15.75" thickBot="1">
      <c r="A74" s="12"/>
      <c r="B74" s="25">
        <v>388.1</v>
      </c>
      <c r="C74" s="20" t="s">
        <v>81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1186187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2"/>
        <v>1186187</v>
      </c>
      <c r="P74" s="47">
        <f t="shared" si="14"/>
        <v>20.20279660728276</v>
      </c>
      <c r="Q74" s="9"/>
    </row>
    <row r="75" spans="1:120" ht="16.5" thickBot="1">
      <c r="A75" s="14" t="s">
        <v>52</v>
      </c>
      <c r="B75" s="23"/>
      <c r="C75" s="22"/>
      <c r="D75" s="15">
        <f t="shared" ref="D75:N75" si="16">SUM(D5,D14,D26,D43,D58,D64,D71)</f>
        <v>73712673</v>
      </c>
      <c r="E75" s="15">
        <f t="shared" si="16"/>
        <v>16534711</v>
      </c>
      <c r="F75" s="15">
        <f t="shared" si="16"/>
        <v>4015582</v>
      </c>
      <c r="G75" s="15">
        <f t="shared" si="16"/>
        <v>7400737</v>
      </c>
      <c r="H75" s="15">
        <f t="shared" si="16"/>
        <v>0</v>
      </c>
      <c r="I75" s="15">
        <f t="shared" si="16"/>
        <v>30278245</v>
      </c>
      <c r="J75" s="15">
        <f t="shared" si="16"/>
        <v>2272437</v>
      </c>
      <c r="K75" s="15">
        <f t="shared" si="16"/>
        <v>0</v>
      </c>
      <c r="L75" s="15">
        <f t="shared" si="16"/>
        <v>0</v>
      </c>
      <c r="M75" s="15">
        <f t="shared" si="16"/>
        <v>0</v>
      </c>
      <c r="N75" s="15">
        <f t="shared" si="16"/>
        <v>0</v>
      </c>
      <c r="O75" s="15">
        <f t="shared" si="12"/>
        <v>134214385</v>
      </c>
      <c r="P75" s="38">
        <f t="shared" si="14"/>
        <v>2285.9008924617638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121" t="s">
        <v>162</v>
      </c>
      <c r="N77" s="121"/>
      <c r="O77" s="121"/>
      <c r="P77" s="43">
        <v>58714</v>
      </c>
    </row>
    <row r="78" spans="1:120">
      <c r="A78" s="122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100"/>
    </row>
    <row r="79" spans="1:120" ht="15.75" customHeight="1" thickBot="1">
      <c r="A79" s="123" t="s">
        <v>74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3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62</v>
      </c>
      <c r="B3" s="111"/>
      <c r="C3" s="112"/>
      <c r="D3" s="131" t="s">
        <v>36</v>
      </c>
      <c r="E3" s="132"/>
      <c r="F3" s="132"/>
      <c r="G3" s="132"/>
      <c r="H3" s="133"/>
      <c r="I3" s="131" t="s">
        <v>37</v>
      </c>
      <c r="J3" s="133"/>
      <c r="K3" s="131" t="s">
        <v>39</v>
      </c>
      <c r="L3" s="133"/>
      <c r="M3" s="36"/>
      <c r="N3" s="37"/>
      <c r="O3" s="134" t="s">
        <v>67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38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29385321</v>
      </c>
      <c r="E5" s="27">
        <f t="shared" si="0"/>
        <v>8123344</v>
      </c>
      <c r="F5" s="27">
        <f t="shared" si="0"/>
        <v>2056302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39564967</v>
      </c>
      <c r="O5" s="33">
        <f t="shared" ref="O5:O36" si="1">(N5/O$78)</f>
        <v>666.62679651564417</v>
      </c>
      <c r="P5" s="6"/>
    </row>
    <row r="6" spans="1:133">
      <c r="A6" s="12"/>
      <c r="B6" s="25">
        <v>311</v>
      </c>
      <c r="C6" s="20" t="s">
        <v>2</v>
      </c>
      <c r="D6" s="46">
        <v>22534356</v>
      </c>
      <c r="E6" s="46">
        <v>7187259</v>
      </c>
      <c r="F6" s="46">
        <v>2056302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31777917</v>
      </c>
      <c r="O6" s="47">
        <f t="shared" si="1"/>
        <v>535.42344695118868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550604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550604</v>
      </c>
      <c r="O7" s="47">
        <f t="shared" si="1"/>
        <v>9.2770804198749808</v>
      </c>
      <c r="P7" s="9"/>
    </row>
    <row r="8" spans="1:133">
      <c r="A8" s="12"/>
      <c r="B8" s="25">
        <v>312.42</v>
      </c>
      <c r="C8" s="20" t="s">
        <v>117</v>
      </c>
      <c r="D8" s="46">
        <v>0</v>
      </c>
      <c r="E8" s="46">
        <v>385481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385481</v>
      </c>
      <c r="O8" s="47">
        <f t="shared" si="1"/>
        <v>6.4949369008104325</v>
      </c>
      <c r="P8" s="9"/>
    </row>
    <row r="9" spans="1:133">
      <c r="A9" s="12"/>
      <c r="B9" s="25">
        <v>314.10000000000002</v>
      </c>
      <c r="C9" s="20" t="s">
        <v>11</v>
      </c>
      <c r="D9" s="46">
        <v>3888836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3888836</v>
      </c>
      <c r="O9" s="47">
        <f t="shared" si="1"/>
        <v>65.522670216171591</v>
      </c>
      <c r="P9" s="9"/>
    </row>
    <row r="10" spans="1:133">
      <c r="A10" s="12"/>
      <c r="B10" s="25">
        <v>314.3</v>
      </c>
      <c r="C10" s="20" t="s">
        <v>12</v>
      </c>
      <c r="D10" s="46">
        <v>1106093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1106093</v>
      </c>
      <c r="O10" s="47">
        <f t="shared" si="1"/>
        <v>18.636467793297502</v>
      </c>
      <c r="P10" s="9"/>
    </row>
    <row r="11" spans="1:133">
      <c r="A11" s="12"/>
      <c r="B11" s="25">
        <v>314.8</v>
      </c>
      <c r="C11" s="20" t="s">
        <v>13</v>
      </c>
      <c r="D11" s="46">
        <v>65135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65135</v>
      </c>
      <c r="O11" s="47">
        <f t="shared" si="1"/>
        <v>1.09745412882681</v>
      </c>
      <c r="P11" s="9"/>
    </row>
    <row r="12" spans="1:133">
      <c r="A12" s="12"/>
      <c r="B12" s="25">
        <v>315</v>
      </c>
      <c r="C12" s="20" t="s">
        <v>86</v>
      </c>
      <c r="D12" s="46">
        <v>1483745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1483745</v>
      </c>
      <c r="O12" s="47">
        <f t="shared" si="1"/>
        <v>24.999494532526832</v>
      </c>
      <c r="P12" s="9"/>
    </row>
    <row r="13" spans="1:133">
      <c r="A13" s="12"/>
      <c r="B13" s="25">
        <v>316</v>
      </c>
      <c r="C13" s="20" t="s">
        <v>87</v>
      </c>
      <c r="D13" s="46">
        <v>307156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307156</v>
      </c>
      <c r="O13" s="47">
        <f t="shared" si="1"/>
        <v>5.1752455729473805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SUM(D15:D25)</f>
        <v>13466599</v>
      </c>
      <c r="E14" s="32">
        <f t="shared" si="3"/>
        <v>2460926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164869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16092394</v>
      </c>
      <c r="O14" s="45">
        <f t="shared" si="1"/>
        <v>271.139391080184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2344500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2344500</v>
      </c>
      <c r="O15" s="47">
        <f t="shared" si="1"/>
        <v>39.502283028087142</v>
      </c>
      <c r="P15" s="9"/>
    </row>
    <row r="16" spans="1:133">
      <c r="A16" s="12"/>
      <c r="B16" s="25">
        <v>323.10000000000002</v>
      </c>
      <c r="C16" s="20" t="s">
        <v>17</v>
      </c>
      <c r="D16" s="46">
        <v>2691938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2691938</v>
      </c>
      <c r="O16" s="47">
        <f t="shared" si="1"/>
        <v>45.356236626173107</v>
      </c>
      <c r="P16" s="9"/>
    </row>
    <row r="17" spans="1:16">
      <c r="A17" s="12"/>
      <c r="B17" s="25">
        <v>323.39999999999998</v>
      </c>
      <c r="C17" s="20" t="s">
        <v>18</v>
      </c>
      <c r="D17" s="46">
        <v>29657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29657</v>
      </c>
      <c r="O17" s="47">
        <f t="shared" si="1"/>
        <v>0.49968829505821299</v>
      </c>
      <c r="P17" s="9"/>
    </row>
    <row r="18" spans="1:16">
      <c r="A18" s="12"/>
      <c r="B18" s="25">
        <v>323.7</v>
      </c>
      <c r="C18" s="20" t="s">
        <v>19</v>
      </c>
      <c r="D18" s="46">
        <v>1464518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1464518</v>
      </c>
      <c r="O18" s="47">
        <f t="shared" si="1"/>
        <v>24.675540428973395</v>
      </c>
      <c r="P18" s="9"/>
    </row>
    <row r="19" spans="1:16">
      <c r="A19" s="12"/>
      <c r="B19" s="25">
        <v>323.89999999999998</v>
      </c>
      <c r="C19" s="20" t="s">
        <v>20</v>
      </c>
      <c r="D19" s="46">
        <v>52000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52000</v>
      </c>
      <c r="O19" s="47">
        <f t="shared" si="1"/>
        <v>0.87614362015804281</v>
      </c>
      <c r="P19" s="9"/>
    </row>
    <row r="20" spans="1:16">
      <c r="A20" s="12"/>
      <c r="B20" s="25">
        <v>324.11</v>
      </c>
      <c r="C20" s="20" t="s">
        <v>88</v>
      </c>
      <c r="D20" s="46">
        <v>0</v>
      </c>
      <c r="E20" s="46">
        <v>20483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20483</v>
      </c>
      <c r="O20" s="47">
        <f t="shared" si="1"/>
        <v>0.3451163417634075</v>
      </c>
      <c r="P20" s="9"/>
    </row>
    <row r="21" spans="1:16">
      <c r="A21" s="12"/>
      <c r="B21" s="25">
        <v>324.12</v>
      </c>
      <c r="C21" s="20" t="s">
        <v>89</v>
      </c>
      <c r="D21" s="46">
        <v>0</v>
      </c>
      <c r="E21" s="46">
        <v>74468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74468</v>
      </c>
      <c r="O21" s="47">
        <f t="shared" si="1"/>
        <v>1.2547050597294065</v>
      </c>
      <c r="P21" s="9"/>
    </row>
    <row r="22" spans="1:16">
      <c r="A22" s="12"/>
      <c r="B22" s="25">
        <v>324.20999999999998</v>
      </c>
      <c r="C22" s="20" t="s">
        <v>142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41484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41484</v>
      </c>
      <c r="O22" s="47">
        <f t="shared" si="1"/>
        <v>0.69896042189685093</v>
      </c>
      <c r="P22" s="9"/>
    </row>
    <row r="23" spans="1:16">
      <c r="A23" s="12"/>
      <c r="B23" s="25">
        <v>324.22000000000003</v>
      </c>
      <c r="C23" s="20" t="s">
        <v>143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123385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123385</v>
      </c>
      <c r="O23" s="47">
        <f t="shared" si="1"/>
        <v>2.0789034725615405</v>
      </c>
      <c r="P23" s="9"/>
    </row>
    <row r="24" spans="1:16">
      <c r="A24" s="12"/>
      <c r="B24" s="25">
        <v>325.2</v>
      </c>
      <c r="C24" s="20" t="s">
        <v>118</v>
      </c>
      <c r="D24" s="46">
        <v>9060670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9060670</v>
      </c>
      <c r="O24" s="47">
        <f t="shared" si="1"/>
        <v>152.66246567033411</v>
      </c>
      <c r="P24" s="9"/>
    </row>
    <row r="25" spans="1:16">
      <c r="A25" s="12"/>
      <c r="B25" s="25">
        <v>329</v>
      </c>
      <c r="C25" s="20" t="s">
        <v>21</v>
      </c>
      <c r="D25" s="46">
        <v>167816</v>
      </c>
      <c r="E25" s="46">
        <v>21475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189291</v>
      </c>
      <c r="O25" s="47">
        <f t="shared" si="1"/>
        <v>3.1893481154487708</v>
      </c>
      <c r="P25" s="9"/>
    </row>
    <row r="26" spans="1:16" ht="15.75">
      <c r="A26" s="29" t="s">
        <v>23</v>
      </c>
      <c r="B26" s="30"/>
      <c r="C26" s="31"/>
      <c r="D26" s="32">
        <f t="shared" ref="D26:M26" si="6">SUM(D27:D43)</f>
        <v>6937423</v>
      </c>
      <c r="E26" s="32">
        <f t="shared" si="6"/>
        <v>1429622</v>
      </c>
      <c r="F26" s="32">
        <f t="shared" si="6"/>
        <v>0</v>
      </c>
      <c r="G26" s="32">
        <f t="shared" si="6"/>
        <v>1000000</v>
      </c>
      <c r="H26" s="32">
        <f t="shared" si="6"/>
        <v>0</v>
      </c>
      <c r="I26" s="32">
        <f t="shared" si="6"/>
        <v>176522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9543567</v>
      </c>
      <c r="O26" s="45">
        <f t="shared" si="1"/>
        <v>160.79875655001601</v>
      </c>
      <c r="P26" s="10"/>
    </row>
    <row r="27" spans="1:16">
      <c r="A27" s="12"/>
      <c r="B27" s="25">
        <v>331.1</v>
      </c>
      <c r="C27" s="20" t="s">
        <v>130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56864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56864</v>
      </c>
      <c r="O27" s="47">
        <f t="shared" si="1"/>
        <v>0.95809674647436438</v>
      </c>
      <c r="P27" s="9"/>
    </row>
    <row r="28" spans="1:16">
      <c r="A28" s="12"/>
      <c r="B28" s="25">
        <v>331.2</v>
      </c>
      <c r="C28" s="20" t="s">
        <v>22</v>
      </c>
      <c r="D28" s="46">
        <v>390637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390637</v>
      </c>
      <c r="O28" s="47">
        <f t="shared" si="1"/>
        <v>6.5818099105322574</v>
      </c>
      <c r="P28" s="9"/>
    </row>
    <row r="29" spans="1:16">
      <c r="A29" s="12"/>
      <c r="B29" s="25">
        <v>331.5</v>
      </c>
      <c r="C29" s="20" t="s">
        <v>24</v>
      </c>
      <c r="D29" s="46">
        <v>943356</v>
      </c>
      <c r="E29" s="46">
        <v>91355</v>
      </c>
      <c r="F29" s="46">
        <v>0</v>
      </c>
      <c r="G29" s="46">
        <v>0</v>
      </c>
      <c r="H29" s="46">
        <v>0</v>
      </c>
      <c r="I29" s="46">
        <v>112649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1147360</v>
      </c>
      <c r="O29" s="47">
        <f t="shared" si="1"/>
        <v>19.331772000471769</v>
      </c>
      <c r="P29" s="9"/>
    </row>
    <row r="30" spans="1:16">
      <c r="A30" s="12"/>
      <c r="B30" s="25">
        <v>331.69</v>
      </c>
      <c r="C30" s="20" t="s">
        <v>111</v>
      </c>
      <c r="D30" s="46">
        <v>0</v>
      </c>
      <c r="E30" s="46">
        <v>232130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232130</v>
      </c>
      <c r="O30" s="47">
        <f t="shared" si="1"/>
        <v>3.9111388182170477</v>
      </c>
      <c r="P30" s="9"/>
    </row>
    <row r="31" spans="1:16">
      <c r="A31" s="12"/>
      <c r="B31" s="25">
        <v>334.5</v>
      </c>
      <c r="C31" s="20" t="s">
        <v>26</v>
      </c>
      <c r="D31" s="46">
        <v>10988</v>
      </c>
      <c r="E31" s="46">
        <v>164</v>
      </c>
      <c r="F31" s="46">
        <v>0</v>
      </c>
      <c r="G31" s="46">
        <v>0</v>
      </c>
      <c r="H31" s="46">
        <v>0</v>
      </c>
      <c r="I31" s="46">
        <v>7009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7">SUM(D31:M31)</f>
        <v>18161</v>
      </c>
      <c r="O31" s="47">
        <f t="shared" si="1"/>
        <v>0.30599315934019644</v>
      </c>
      <c r="P31" s="9"/>
    </row>
    <row r="32" spans="1:16">
      <c r="A32" s="12"/>
      <c r="B32" s="25">
        <v>334.69</v>
      </c>
      <c r="C32" s="20" t="s">
        <v>112</v>
      </c>
      <c r="D32" s="46">
        <v>0</v>
      </c>
      <c r="E32" s="46">
        <v>83233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83233</v>
      </c>
      <c r="O32" s="47">
        <f t="shared" si="1"/>
        <v>1.4023858064733534</v>
      </c>
      <c r="P32" s="9"/>
    </row>
    <row r="33" spans="1:16">
      <c r="A33" s="12"/>
      <c r="B33" s="25">
        <v>334.7</v>
      </c>
      <c r="C33" s="20" t="s">
        <v>108</v>
      </c>
      <c r="D33" s="46">
        <v>0</v>
      </c>
      <c r="E33" s="46">
        <v>0</v>
      </c>
      <c r="F33" s="46">
        <v>0</v>
      </c>
      <c r="G33" s="46">
        <v>1000000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1000000</v>
      </c>
      <c r="O33" s="47">
        <f t="shared" si="1"/>
        <v>16.848915772270054</v>
      </c>
      <c r="P33" s="9"/>
    </row>
    <row r="34" spans="1:16">
      <c r="A34" s="12"/>
      <c r="B34" s="25">
        <v>335.12</v>
      </c>
      <c r="C34" s="20" t="s">
        <v>90</v>
      </c>
      <c r="D34" s="46">
        <v>1719158</v>
      </c>
      <c r="E34" s="46">
        <v>495984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2215142</v>
      </c>
      <c r="O34" s="47">
        <f t="shared" si="1"/>
        <v>37.322740981617834</v>
      </c>
      <c r="P34" s="9"/>
    </row>
    <row r="35" spans="1:16">
      <c r="A35" s="12"/>
      <c r="B35" s="25">
        <v>335.14</v>
      </c>
      <c r="C35" s="20" t="s">
        <v>91</v>
      </c>
      <c r="D35" s="46">
        <v>19274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19274</v>
      </c>
      <c r="O35" s="47">
        <f t="shared" si="1"/>
        <v>0.32474600259473302</v>
      </c>
      <c r="P35" s="9"/>
    </row>
    <row r="36" spans="1:16">
      <c r="A36" s="12"/>
      <c r="B36" s="25">
        <v>335.15</v>
      </c>
      <c r="C36" s="20" t="s">
        <v>92</v>
      </c>
      <c r="D36" s="46">
        <v>22073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22073</v>
      </c>
      <c r="O36" s="47">
        <f t="shared" si="1"/>
        <v>0.37190611784131689</v>
      </c>
      <c r="P36" s="9"/>
    </row>
    <row r="37" spans="1:16">
      <c r="A37" s="12"/>
      <c r="B37" s="25">
        <v>335.18</v>
      </c>
      <c r="C37" s="20" t="s">
        <v>93</v>
      </c>
      <c r="D37" s="46">
        <v>3566105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3566105</v>
      </c>
      <c r="O37" s="47">
        <f t="shared" ref="O37:O68" si="8">(N37/O$78)</f>
        <v>60.0850027800711</v>
      </c>
      <c r="P37" s="9"/>
    </row>
    <row r="38" spans="1:16">
      <c r="A38" s="12"/>
      <c r="B38" s="25">
        <v>335.21</v>
      </c>
      <c r="C38" s="20" t="s">
        <v>120</v>
      </c>
      <c r="D38" s="46">
        <v>35494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35494</v>
      </c>
      <c r="O38" s="47">
        <f t="shared" si="8"/>
        <v>0.59803541642095326</v>
      </c>
      <c r="P38" s="9"/>
    </row>
    <row r="39" spans="1:16">
      <c r="A39" s="12"/>
      <c r="B39" s="25">
        <v>335.49</v>
      </c>
      <c r="C39" s="20" t="s">
        <v>77</v>
      </c>
      <c r="D39" s="46">
        <v>37324</v>
      </c>
      <c r="E39" s="46">
        <v>50697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88021</v>
      </c>
      <c r="O39" s="47">
        <f t="shared" si="8"/>
        <v>1.4830584151909825</v>
      </c>
      <c r="P39" s="9"/>
    </row>
    <row r="40" spans="1:16">
      <c r="A40" s="12"/>
      <c r="B40" s="25">
        <v>335.9</v>
      </c>
      <c r="C40" s="20" t="s">
        <v>121</v>
      </c>
      <c r="D40" s="46">
        <v>110093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110093</v>
      </c>
      <c r="O40" s="47">
        <f t="shared" si="8"/>
        <v>1.8549476841165271</v>
      </c>
      <c r="P40" s="9"/>
    </row>
    <row r="41" spans="1:16">
      <c r="A41" s="12"/>
      <c r="B41" s="25">
        <v>337.4</v>
      </c>
      <c r="C41" s="20" t="s">
        <v>122</v>
      </c>
      <c r="D41" s="46">
        <v>0</v>
      </c>
      <c r="E41" s="46">
        <v>105733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105733</v>
      </c>
      <c r="O41" s="47">
        <f t="shared" si="8"/>
        <v>1.7814864113494298</v>
      </c>
      <c r="P41" s="9"/>
    </row>
    <row r="42" spans="1:16">
      <c r="A42" s="12"/>
      <c r="B42" s="25">
        <v>337.9</v>
      </c>
      <c r="C42" s="20" t="s">
        <v>34</v>
      </c>
      <c r="D42" s="46">
        <v>24390</v>
      </c>
      <c r="E42" s="46">
        <v>59831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84221</v>
      </c>
      <c r="O42" s="47">
        <f t="shared" si="8"/>
        <v>1.4190325352563562</v>
      </c>
      <c r="P42" s="9"/>
    </row>
    <row r="43" spans="1:16">
      <c r="A43" s="12"/>
      <c r="B43" s="25">
        <v>338</v>
      </c>
      <c r="C43" s="20" t="s">
        <v>35</v>
      </c>
      <c r="D43" s="46">
        <v>58531</v>
      </c>
      <c r="E43" s="46">
        <v>310495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369026</v>
      </c>
      <c r="O43" s="47">
        <f t="shared" si="8"/>
        <v>6.217687991777729</v>
      </c>
      <c r="P43" s="9"/>
    </row>
    <row r="44" spans="1:16" ht="15.75">
      <c r="A44" s="29" t="s">
        <v>40</v>
      </c>
      <c r="B44" s="30"/>
      <c r="C44" s="31"/>
      <c r="D44" s="32">
        <f t="shared" ref="D44:M44" si="9">SUM(D45:D58)</f>
        <v>14541926</v>
      </c>
      <c r="E44" s="32">
        <f t="shared" si="9"/>
        <v>27800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27798062</v>
      </c>
      <c r="J44" s="32">
        <f t="shared" si="9"/>
        <v>2810000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45177788</v>
      </c>
      <c r="O44" s="45">
        <f t="shared" si="8"/>
        <v>761.19674478947275</v>
      </c>
      <c r="P44" s="10"/>
    </row>
    <row r="45" spans="1:16">
      <c r="A45" s="12"/>
      <c r="B45" s="25">
        <v>341.2</v>
      </c>
      <c r="C45" s="20" t="s">
        <v>95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2810000</v>
      </c>
      <c r="K45" s="46">
        <v>0</v>
      </c>
      <c r="L45" s="46">
        <v>0</v>
      </c>
      <c r="M45" s="46">
        <v>0</v>
      </c>
      <c r="N45" s="46">
        <f t="shared" ref="N45:N58" si="10">SUM(D45:M45)</f>
        <v>2810000</v>
      </c>
      <c r="O45" s="47">
        <f t="shared" si="8"/>
        <v>47.345453320078853</v>
      </c>
      <c r="P45" s="9"/>
    </row>
    <row r="46" spans="1:16">
      <c r="A46" s="12"/>
      <c r="B46" s="25">
        <v>341.3</v>
      </c>
      <c r="C46" s="20" t="s">
        <v>131</v>
      </c>
      <c r="D46" s="46">
        <v>2092317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2092317</v>
      </c>
      <c r="O46" s="47">
        <f t="shared" si="8"/>
        <v>35.253272901888764</v>
      </c>
      <c r="P46" s="9"/>
    </row>
    <row r="47" spans="1:16">
      <c r="A47" s="12"/>
      <c r="B47" s="25">
        <v>341.9</v>
      </c>
      <c r="C47" s="20" t="s">
        <v>96</v>
      </c>
      <c r="D47" s="46">
        <v>9367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9367</v>
      </c>
      <c r="O47" s="47">
        <f t="shared" si="8"/>
        <v>0.1578237940388536</v>
      </c>
      <c r="P47" s="9"/>
    </row>
    <row r="48" spans="1:16">
      <c r="A48" s="12"/>
      <c r="B48" s="25">
        <v>342.1</v>
      </c>
      <c r="C48" s="20" t="s">
        <v>46</v>
      </c>
      <c r="D48" s="46">
        <v>814508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814508</v>
      </c>
      <c r="O48" s="47">
        <f t="shared" si="8"/>
        <v>13.723576687840138</v>
      </c>
      <c r="P48" s="9"/>
    </row>
    <row r="49" spans="1:16">
      <c r="A49" s="12"/>
      <c r="B49" s="25">
        <v>342.2</v>
      </c>
      <c r="C49" s="20" t="s">
        <v>47</v>
      </c>
      <c r="D49" s="46">
        <v>10055305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10055305</v>
      </c>
      <c r="O49" s="47">
        <f t="shared" si="8"/>
        <v>169.42098700948594</v>
      </c>
      <c r="P49" s="9"/>
    </row>
    <row r="50" spans="1:16">
      <c r="A50" s="12"/>
      <c r="B50" s="25">
        <v>342.6</v>
      </c>
      <c r="C50" s="20" t="s">
        <v>48</v>
      </c>
      <c r="D50" s="46">
        <v>1301486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1301486</v>
      </c>
      <c r="O50" s="47">
        <f t="shared" si="8"/>
        <v>21.928627992788662</v>
      </c>
      <c r="P50" s="9"/>
    </row>
    <row r="51" spans="1:16">
      <c r="A51" s="12"/>
      <c r="B51" s="25">
        <v>342.9</v>
      </c>
      <c r="C51" s="20" t="s">
        <v>123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58505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58505</v>
      </c>
      <c r="O51" s="47">
        <f t="shared" si="8"/>
        <v>0.98574581725665955</v>
      </c>
      <c r="P51" s="9"/>
    </row>
    <row r="52" spans="1:16">
      <c r="A52" s="12"/>
      <c r="B52" s="25">
        <v>343.3</v>
      </c>
      <c r="C52" s="20" t="s">
        <v>135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244518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244518</v>
      </c>
      <c r="O52" s="47">
        <f t="shared" si="8"/>
        <v>4.1198631868039293</v>
      </c>
      <c r="P52" s="9"/>
    </row>
    <row r="53" spans="1:16">
      <c r="A53" s="12"/>
      <c r="B53" s="25">
        <v>343.4</v>
      </c>
      <c r="C53" s="20" t="s">
        <v>132</v>
      </c>
      <c r="D53" s="46">
        <v>149958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149958</v>
      </c>
      <c r="O53" s="47">
        <f t="shared" si="8"/>
        <v>2.5266297113780727</v>
      </c>
      <c r="P53" s="9"/>
    </row>
    <row r="54" spans="1:16">
      <c r="A54" s="12"/>
      <c r="B54" s="25">
        <v>343.6</v>
      </c>
      <c r="C54" s="20" t="s">
        <v>49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24513893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24513893</v>
      </c>
      <c r="O54" s="47">
        <f t="shared" si="8"/>
        <v>413.03251840744048</v>
      </c>
      <c r="P54" s="9"/>
    </row>
    <row r="55" spans="1:16">
      <c r="A55" s="12"/>
      <c r="B55" s="25">
        <v>343.9</v>
      </c>
      <c r="C55" s="20" t="s">
        <v>50</v>
      </c>
      <c r="D55" s="46">
        <v>3521</v>
      </c>
      <c r="E55" s="46">
        <v>0</v>
      </c>
      <c r="F55" s="46">
        <v>0</v>
      </c>
      <c r="G55" s="46">
        <v>0</v>
      </c>
      <c r="H55" s="46">
        <v>0</v>
      </c>
      <c r="I55" s="46">
        <v>2961146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2964667</v>
      </c>
      <c r="O55" s="47">
        <f t="shared" si="8"/>
        <v>49.951424575828547</v>
      </c>
      <c r="P55" s="9"/>
    </row>
    <row r="56" spans="1:16">
      <c r="A56" s="12"/>
      <c r="B56" s="25">
        <v>346.9</v>
      </c>
      <c r="C56" s="20" t="s">
        <v>124</v>
      </c>
      <c r="D56" s="46">
        <v>0</v>
      </c>
      <c r="E56" s="46">
        <v>27800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27800</v>
      </c>
      <c r="O56" s="47">
        <f t="shared" si="8"/>
        <v>0.46839985846910753</v>
      </c>
      <c r="P56" s="9"/>
    </row>
    <row r="57" spans="1:16">
      <c r="A57" s="12"/>
      <c r="B57" s="25">
        <v>347.2</v>
      </c>
      <c r="C57" s="20" t="s">
        <v>51</v>
      </c>
      <c r="D57" s="46">
        <v>115464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115464</v>
      </c>
      <c r="O57" s="47">
        <f t="shared" si="8"/>
        <v>1.9454432107293895</v>
      </c>
      <c r="P57" s="9"/>
    </row>
    <row r="58" spans="1:16">
      <c r="A58" s="12"/>
      <c r="B58" s="25">
        <v>349</v>
      </c>
      <c r="C58" s="20" t="s">
        <v>71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20000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20000</v>
      </c>
      <c r="O58" s="47">
        <f t="shared" si="8"/>
        <v>0.33697831544540108</v>
      </c>
      <c r="P58" s="9"/>
    </row>
    <row r="59" spans="1:16" ht="15.75">
      <c r="A59" s="29" t="s">
        <v>41</v>
      </c>
      <c r="B59" s="30"/>
      <c r="C59" s="31"/>
      <c r="D59" s="32">
        <f t="shared" ref="D59:M59" si="11">SUM(D60:D64)</f>
        <v>239705</v>
      </c>
      <c r="E59" s="32">
        <f t="shared" si="11"/>
        <v>551446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76" si="12">SUM(D59:M59)</f>
        <v>791151</v>
      </c>
      <c r="O59" s="45">
        <f t="shared" si="8"/>
        <v>13.330036562147226</v>
      </c>
      <c r="P59" s="10"/>
    </row>
    <row r="60" spans="1:16">
      <c r="A60" s="13"/>
      <c r="B60" s="39">
        <v>351.3</v>
      </c>
      <c r="C60" s="21" t="s">
        <v>125</v>
      </c>
      <c r="D60" s="46">
        <v>0</v>
      </c>
      <c r="E60" s="46">
        <v>4315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4315</v>
      </c>
      <c r="O60" s="47">
        <f t="shared" si="8"/>
        <v>7.2703071557345289E-2</v>
      </c>
      <c r="P60" s="9"/>
    </row>
    <row r="61" spans="1:16">
      <c r="A61" s="13"/>
      <c r="B61" s="39">
        <v>354</v>
      </c>
      <c r="C61" s="21" t="s">
        <v>54</v>
      </c>
      <c r="D61" s="46">
        <v>239705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239705</v>
      </c>
      <c r="O61" s="47">
        <f t="shared" si="8"/>
        <v>4.0387693551919934</v>
      </c>
      <c r="P61" s="9"/>
    </row>
    <row r="62" spans="1:16">
      <c r="A62" s="13"/>
      <c r="B62" s="39">
        <v>355</v>
      </c>
      <c r="C62" s="21" t="s">
        <v>79</v>
      </c>
      <c r="D62" s="46">
        <v>0</v>
      </c>
      <c r="E62" s="46">
        <v>406121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406121</v>
      </c>
      <c r="O62" s="47">
        <f t="shared" si="8"/>
        <v>6.8426985223500871</v>
      </c>
      <c r="P62" s="9"/>
    </row>
    <row r="63" spans="1:16">
      <c r="A63" s="13"/>
      <c r="B63" s="39">
        <v>356</v>
      </c>
      <c r="C63" s="21" t="s">
        <v>80</v>
      </c>
      <c r="D63" s="46">
        <v>0</v>
      </c>
      <c r="E63" s="46">
        <v>24255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24255</v>
      </c>
      <c r="O63" s="47">
        <f t="shared" si="8"/>
        <v>0.40867045205641017</v>
      </c>
      <c r="P63" s="9"/>
    </row>
    <row r="64" spans="1:16">
      <c r="A64" s="13"/>
      <c r="B64" s="39">
        <v>358.2</v>
      </c>
      <c r="C64" s="21" t="s">
        <v>126</v>
      </c>
      <c r="D64" s="46">
        <v>0</v>
      </c>
      <c r="E64" s="46">
        <v>116755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116755</v>
      </c>
      <c r="O64" s="47">
        <f t="shared" si="8"/>
        <v>1.9671951609913902</v>
      </c>
      <c r="P64" s="9"/>
    </row>
    <row r="65" spans="1:119" ht="15.75">
      <c r="A65" s="29" t="s">
        <v>3</v>
      </c>
      <c r="B65" s="30"/>
      <c r="C65" s="31"/>
      <c r="D65" s="32">
        <f t="shared" ref="D65:M65" si="13">SUM(D66:D71)</f>
        <v>2716295</v>
      </c>
      <c r="E65" s="32">
        <f t="shared" si="13"/>
        <v>1579001</v>
      </c>
      <c r="F65" s="32">
        <f t="shared" si="13"/>
        <v>8641</v>
      </c>
      <c r="G65" s="32">
        <f t="shared" si="13"/>
        <v>451054</v>
      </c>
      <c r="H65" s="32">
        <f t="shared" si="13"/>
        <v>0</v>
      </c>
      <c r="I65" s="32">
        <f t="shared" si="13"/>
        <v>2079431</v>
      </c>
      <c r="J65" s="32">
        <f t="shared" si="13"/>
        <v>196075</v>
      </c>
      <c r="K65" s="32">
        <f t="shared" si="13"/>
        <v>0</v>
      </c>
      <c r="L65" s="32">
        <f t="shared" si="13"/>
        <v>0</v>
      </c>
      <c r="M65" s="32">
        <f t="shared" si="13"/>
        <v>0</v>
      </c>
      <c r="N65" s="32">
        <f t="shared" si="12"/>
        <v>7030497</v>
      </c>
      <c r="O65" s="45">
        <f t="shared" si="8"/>
        <v>118.4562517901973</v>
      </c>
      <c r="P65" s="10"/>
    </row>
    <row r="66" spans="1:119">
      <c r="A66" s="12"/>
      <c r="B66" s="25">
        <v>361.1</v>
      </c>
      <c r="C66" s="20" t="s">
        <v>56</v>
      </c>
      <c r="D66" s="46">
        <v>715970</v>
      </c>
      <c r="E66" s="46">
        <v>200311</v>
      </c>
      <c r="F66" s="46">
        <v>8641</v>
      </c>
      <c r="G66" s="46">
        <v>448333</v>
      </c>
      <c r="H66" s="46">
        <v>0</v>
      </c>
      <c r="I66" s="46">
        <v>1035128</v>
      </c>
      <c r="J66" s="46">
        <v>109461</v>
      </c>
      <c r="K66" s="46">
        <v>0</v>
      </c>
      <c r="L66" s="46">
        <v>0</v>
      </c>
      <c r="M66" s="46">
        <v>0</v>
      </c>
      <c r="N66" s="46">
        <f t="shared" si="12"/>
        <v>2517844</v>
      </c>
      <c r="O66" s="47">
        <f t="shared" si="8"/>
        <v>42.422941483715526</v>
      </c>
      <c r="P66" s="9"/>
    </row>
    <row r="67" spans="1:119">
      <c r="A67" s="12"/>
      <c r="B67" s="25">
        <v>361.4</v>
      </c>
      <c r="C67" s="20" t="s">
        <v>127</v>
      </c>
      <c r="D67" s="46">
        <v>456945</v>
      </c>
      <c r="E67" s="46">
        <v>50965</v>
      </c>
      <c r="F67" s="46">
        <v>0</v>
      </c>
      <c r="G67" s="46">
        <v>0</v>
      </c>
      <c r="H67" s="46">
        <v>0</v>
      </c>
      <c r="I67" s="46">
        <v>710626</v>
      </c>
      <c r="J67" s="46">
        <v>38400</v>
      </c>
      <c r="K67" s="46">
        <v>0</v>
      </c>
      <c r="L67" s="46">
        <v>0</v>
      </c>
      <c r="M67" s="46">
        <v>0</v>
      </c>
      <c r="N67" s="46">
        <f t="shared" si="12"/>
        <v>1256936</v>
      </c>
      <c r="O67" s="47">
        <f t="shared" si="8"/>
        <v>21.178008795134033</v>
      </c>
      <c r="P67" s="9"/>
    </row>
    <row r="68" spans="1:119">
      <c r="A68" s="12"/>
      <c r="B68" s="25">
        <v>362</v>
      </c>
      <c r="C68" s="20" t="s">
        <v>98</v>
      </c>
      <c r="D68" s="46">
        <v>0</v>
      </c>
      <c r="E68" s="46">
        <v>469784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469784</v>
      </c>
      <c r="O68" s="47">
        <f t="shared" si="8"/>
        <v>7.9153510471601152</v>
      </c>
      <c r="P68" s="9"/>
    </row>
    <row r="69" spans="1:119">
      <c r="A69" s="12"/>
      <c r="B69" s="25">
        <v>364</v>
      </c>
      <c r="C69" s="20" t="s">
        <v>99</v>
      </c>
      <c r="D69" s="46">
        <v>181003</v>
      </c>
      <c r="E69" s="46">
        <v>54760</v>
      </c>
      <c r="F69" s="46">
        <v>0</v>
      </c>
      <c r="G69" s="46">
        <v>0</v>
      </c>
      <c r="H69" s="46">
        <v>0</v>
      </c>
      <c r="I69" s="46">
        <v>71326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307089</v>
      </c>
      <c r="O69" s="47">
        <f t="shared" ref="O69:O76" si="14">(N69/O$78)</f>
        <v>5.174116695590639</v>
      </c>
      <c r="P69" s="9"/>
    </row>
    <row r="70" spans="1:119">
      <c r="A70" s="12"/>
      <c r="B70" s="25">
        <v>366</v>
      </c>
      <c r="C70" s="20" t="s">
        <v>100</v>
      </c>
      <c r="D70" s="46">
        <v>24265</v>
      </c>
      <c r="E70" s="46">
        <v>224319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248584</v>
      </c>
      <c r="O70" s="47">
        <f t="shared" si="14"/>
        <v>4.1883708783339788</v>
      </c>
      <c r="P70" s="9"/>
    </row>
    <row r="71" spans="1:119">
      <c r="A71" s="12"/>
      <c r="B71" s="25">
        <v>369.9</v>
      </c>
      <c r="C71" s="20" t="s">
        <v>59</v>
      </c>
      <c r="D71" s="46">
        <v>1338112</v>
      </c>
      <c r="E71" s="46">
        <v>578862</v>
      </c>
      <c r="F71" s="46">
        <v>0</v>
      </c>
      <c r="G71" s="46">
        <v>2721</v>
      </c>
      <c r="H71" s="46">
        <v>0</v>
      </c>
      <c r="I71" s="46">
        <v>262351</v>
      </c>
      <c r="J71" s="46">
        <v>48214</v>
      </c>
      <c r="K71" s="46">
        <v>0</v>
      </c>
      <c r="L71" s="46">
        <v>0</v>
      </c>
      <c r="M71" s="46">
        <v>0</v>
      </c>
      <c r="N71" s="46">
        <f t="shared" si="12"/>
        <v>2230260</v>
      </c>
      <c r="O71" s="47">
        <f t="shared" si="14"/>
        <v>37.577462890263014</v>
      </c>
      <c r="P71" s="9"/>
    </row>
    <row r="72" spans="1:119" ht="15.75">
      <c r="A72" s="29" t="s">
        <v>42</v>
      </c>
      <c r="B72" s="30"/>
      <c r="C72" s="31"/>
      <c r="D72" s="32">
        <f t="shared" ref="D72:M72" si="15">SUM(D73:D75)</f>
        <v>1905355</v>
      </c>
      <c r="E72" s="32">
        <f t="shared" si="15"/>
        <v>2332300</v>
      </c>
      <c r="F72" s="32">
        <f t="shared" si="15"/>
        <v>1898883</v>
      </c>
      <c r="G72" s="32">
        <f t="shared" si="15"/>
        <v>4951605</v>
      </c>
      <c r="H72" s="32">
        <f t="shared" si="15"/>
        <v>0</v>
      </c>
      <c r="I72" s="32">
        <f t="shared" si="15"/>
        <v>443609</v>
      </c>
      <c r="J72" s="32">
        <f t="shared" si="15"/>
        <v>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 t="shared" si="12"/>
        <v>11531752</v>
      </c>
      <c r="O72" s="45">
        <f t="shared" si="14"/>
        <v>194.29751815470675</v>
      </c>
      <c r="P72" s="9"/>
    </row>
    <row r="73" spans="1:119">
      <c r="A73" s="12"/>
      <c r="B73" s="25">
        <v>381</v>
      </c>
      <c r="C73" s="20" t="s">
        <v>60</v>
      </c>
      <c r="D73" s="46">
        <v>1905355</v>
      </c>
      <c r="E73" s="46">
        <v>2332300</v>
      </c>
      <c r="F73" s="46">
        <v>1898883</v>
      </c>
      <c r="G73" s="46">
        <v>4433045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2"/>
        <v>10569583</v>
      </c>
      <c r="O73" s="47">
        <f t="shared" si="14"/>
        <v>178.08601371501743</v>
      </c>
      <c r="P73" s="9"/>
    </row>
    <row r="74" spans="1:119">
      <c r="A74" s="12"/>
      <c r="B74" s="25">
        <v>388.1</v>
      </c>
      <c r="C74" s="20" t="s">
        <v>81</v>
      </c>
      <c r="D74" s="46">
        <v>0</v>
      </c>
      <c r="E74" s="46">
        <v>0</v>
      </c>
      <c r="F74" s="46">
        <v>0</v>
      </c>
      <c r="G74" s="46">
        <v>518560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2"/>
        <v>518560</v>
      </c>
      <c r="O74" s="47">
        <f t="shared" si="14"/>
        <v>8.737173762868359</v>
      </c>
      <c r="P74" s="9"/>
    </row>
    <row r="75" spans="1:119" ht="15.75" thickBot="1">
      <c r="A75" s="12"/>
      <c r="B75" s="25">
        <v>389.8</v>
      </c>
      <c r="C75" s="20" t="s">
        <v>114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443609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2"/>
        <v>443609</v>
      </c>
      <c r="O75" s="47">
        <f t="shared" si="14"/>
        <v>7.474330676820947</v>
      </c>
      <c r="P75" s="9"/>
    </row>
    <row r="76" spans="1:119" ht="16.5" thickBot="1">
      <c r="A76" s="14" t="s">
        <v>52</v>
      </c>
      <c r="B76" s="23"/>
      <c r="C76" s="22"/>
      <c r="D76" s="15">
        <f t="shared" ref="D76:M76" si="16">SUM(D5,D14,D26,D44,D59,D65,D72)</f>
        <v>69192624</v>
      </c>
      <c r="E76" s="15">
        <f t="shared" si="16"/>
        <v>16504439</v>
      </c>
      <c r="F76" s="15">
        <f t="shared" si="16"/>
        <v>3963826</v>
      </c>
      <c r="G76" s="15">
        <f t="shared" si="16"/>
        <v>6402659</v>
      </c>
      <c r="H76" s="15">
        <f t="shared" si="16"/>
        <v>0</v>
      </c>
      <c r="I76" s="15">
        <f t="shared" si="16"/>
        <v>30662493</v>
      </c>
      <c r="J76" s="15">
        <f t="shared" si="16"/>
        <v>3006075</v>
      </c>
      <c r="K76" s="15">
        <f t="shared" si="16"/>
        <v>0</v>
      </c>
      <c r="L76" s="15">
        <f t="shared" si="16"/>
        <v>0</v>
      </c>
      <c r="M76" s="15">
        <f t="shared" si="16"/>
        <v>0</v>
      </c>
      <c r="N76" s="15">
        <f t="shared" si="12"/>
        <v>129732116</v>
      </c>
      <c r="O76" s="38">
        <f t="shared" si="14"/>
        <v>2185.8454954423682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21" t="s">
        <v>144</v>
      </c>
      <c r="M78" s="121"/>
      <c r="N78" s="121"/>
      <c r="O78" s="43">
        <v>59351</v>
      </c>
    </row>
    <row r="79" spans="1:119">
      <c r="A79" s="122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  <row r="80" spans="1:119" ht="15.75" customHeight="1" thickBot="1">
      <c r="A80" s="123" t="s">
        <v>74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3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62</v>
      </c>
      <c r="B3" s="111"/>
      <c r="C3" s="112"/>
      <c r="D3" s="131" t="s">
        <v>36</v>
      </c>
      <c r="E3" s="132"/>
      <c r="F3" s="132"/>
      <c r="G3" s="132"/>
      <c r="H3" s="133"/>
      <c r="I3" s="131" t="s">
        <v>37</v>
      </c>
      <c r="J3" s="133"/>
      <c r="K3" s="131" t="s">
        <v>39</v>
      </c>
      <c r="L3" s="133"/>
      <c r="M3" s="36"/>
      <c r="N3" s="37"/>
      <c r="O3" s="134" t="s">
        <v>67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38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26476601</v>
      </c>
      <c r="E5" s="27">
        <f t="shared" si="0"/>
        <v>7424515</v>
      </c>
      <c r="F5" s="27">
        <f t="shared" si="0"/>
        <v>1489829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35390945</v>
      </c>
      <c r="O5" s="33">
        <f t="shared" ref="O5:O36" si="1">(N5/O$73)</f>
        <v>598.66948034373092</v>
      </c>
      <c r="P5" s="6"/>
    </row>
    <row r="6" spans="1:133">
      <c r="A6" s="12"/>
      <c r="B6" s="25">
        <v>311</v>
      </c>
      <c r="C6" s="20" t="s">
        <v>2</v>
      </c>
      <c r="D6" s="46">
        <v>19548754</v>
      </c>
      <c r="E6" s="46">
        <v>6362579</v>
      </c>
      <c r="F6" s="46">
        <v>1489829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27401162</v>
      </c>
      <c r="O6" s="47">
        <f t="shared" si="1"/>
        <v>463.51515664118006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620590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620590</v>
      </c>
      <c r="O7" s="47">
        <f t="shared" si="1"/>
        <v>10.497834765545706</v>
      </c>
      <c r="P7" s="9"/>
    </row>
    <row r="8" spans="1:133">
      <c r="A8" s="12"/>
      <c r="B8" s="25">
        <v>312.42</v>
      </c>
      <c r="C8" s="20" t="s">
        <v>117</v>
      </c>
      <c r="D8" s="46">
        <v>0</v>
      </c>
      <c r="E8" s="46">
        <v>441346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441346</v>
      </c>
      <c r="O8" s="47">
        <f t="shared" si="1"/>
        <v>7.4657622301914879</v>
      </c>
      <c r="P8" s="9"/>
    </row>
    <row r="9" spans="1:133">
      <c r="A9" s="12"/>
      <c r="B9" s="25">
        <v>314.10000000000002</v>
      </c>
      <c r="C9" s="20" t="s">
        <v>11</v>
      </c>
      <c r="D9" s="46">
        <v>3936667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3936667</v>
      </c>
      <c r="O9" s="47">
        <f t="shared" si="1"/>
        <v>66.592242370931729</v>
      </c>
      <c r="P9" s="9"/>
    </row>
    <row r="10" spans="1:133">
      <c r="A10" s="12"/>
      <c r="B10" s="25">
        <v>314.3</v>
      </c>
      <c r="C10" s="20" t="s">
        <v>12</v>
      </c>
      <c r="D10" s="46">
        <v>1093433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1093433</v>
      </c>
      <c r="O10" s="47">
        <f t="shared" si="1"/>
        <v>18.496396914540902</v>
      </c>
      <c r="P10" s="9"/>
    </row>
    <row r="11" spans="1:133">
      <c r="A11" s="12"/>
      <c r="B11" s="25">
        <v>314.8</v>
      </c>
      <c r="C11" s="20" t="s">
        <v>13</v>
      </c>
      <c r="D11" s="46">
        <v>72795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72795</v>
      </c>
      <c r="O11" s="47">
        <f t="shared" si="1"/>
        <v>1.2313925164084174</v>
      </c>
      <c r="P11" s="9"/>
    </row>
    <row r="12" spans="1:133">
      <c r="A12" s="12"/>
      <c r="B12" s="25">
        <v>315</v>
      </c>
      <c r="C12" s="20" t="s">
        <v>86</v>
      </c>
      <c r="D12" s="46">
        <v>1517971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1517971</v>
      </c>
      <c r="O12" s="47">
        <f t="shared" si="1"/>
        <v>25.677836795453008</v>
      </c>
      <c r="P12" s="9"/>
    </row>
    <row r="13" spans="1:133">
      <c r="A13" s="12"/>
      <c r="B13" s="25">
        <v>316</v>
      </c>
      <c r="C13" s="20" t="s">
        <v>87</v>
      </c>
      <c r="D13" s="46">
        <v>306981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306981</v>
      </c>
      <c r="O13" s="47">
        <f t="shared" si="1"/>
        <v>5.1928581094796673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15626451</v>
      </c>
      <c r="E14" s="32">
        <f t="shared" si="3"/>
        <v>31511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15657962</v>
      </c>
      <c r="O14" s="45">
        <f t="shared" si="1"/>
        <v>264.86842817511331</v>
      </c>
      <c r="P14" s="10"/>
    </row>
    <row r="15" spans="1:133">
      <c r="A15" s="12"/>
      <c r="B15" s="25">
        <v>322</v>
      </c>
      <c r="C15" s="20" t="s">
        <v>0</v>
      </c>
      <c r="D15" s="46">
        <v>2083734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2083734</v>
      </c>
      <c r="O15" s="47">
        <f t="shared" si="1"/>
        <v>35.248223831111716</v>
      </c>
      <c r="P15" s="9"/>
    </row>
    <row r="16" spans="1:133">
      <c r="A16" s="12"/>
      <c r="B16" s="25">
        <v>323.10000000000002</v>
      </c>
      <c r="C16" s="20" t="s">
        <v>17</v>
      </c>
      <c r="D16" s="46">
        <v>2796381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2796381</v>
      </c>
      <c r="O16" s="47">
        <f t="shared" si="1"/>
        <v>47.30328506664862</v>
      </c>
      <c r="P16" s="9"/>
    </row>
    <row r="17" spans="1:16">
      <c r="A17" s="12"/>
      <c r="B17" s="25">
        <v>323.39999999999998</v>
      </c>
      <c r="C17" s="20" t="s">
        <v>18</v>
      </c>
      <c r="D17" s="46">
        <v>30730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30730</v>
      </c>
      <c r="O17" s="47">
        <f t="shared" si="1"/>
        <v>0.51982542797212261</v>
      </c>
      <c r="P17" s="9"/>
    </row>
    <row r="18" spans="1:16">
      <c r="A18" s="12"/>
      <c r="B18" s="25">
        <v>323.7</v>
      </c>
      <c r="C18" s="20" t="s">
        <v>19</v>
      </c>
      <c r="D18" s="46">
        <v>1449315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1449315</v>
      </c>
      <c r="O18" s="47">
        <f t="shared" si="1"/>
        <v>24.516459165031463</v>
      </c>
      <c r="P18" s="9"/>
    </row>
    <row r="19" spans="1:16">
      <c r="A19" s="12"/>
      <c r="B19" s="25">
        <v>323.89999999999998</v>
      </c>
      <c r="C19" s="20" t="s">
        <v>20</v>
      </c>
      <c r="D19" s="46">
        <v>52000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52000</v>
      </c>
      <c r="O19" s="47">
        <f t="shared" si="1"/>
        <v>0.87962649705663443</v>
      </c>
      <c r="P19" s="9"/>
    </row>
    <row r="20" spans="1:16">
      <c r="A20" s="12"/>
      <c r="B20" s="25">
        <v>324.12</v>
      </c>
      <c r="C20" s="20" t="s">
        <v>89</v>
      </c>
      <c r="D20" s="46">
        <v>0</v>
      </c>
      <c r="E20" s="46">
        <v>31511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31511</v>
      </c>
      <c r="O20" s="47">
        <f t="shared" si="1"/>
        <v>0.53303674132214629</v>
      </c>
      <c r="P20" s="9"/>
    </row>
    <row r="21" spans="1:16">
      <c r="A21" s="12"/>
      <c r="B21" s="25">
        <v>325.2</v>
      </c>
      <c r="C21" s="20" t="s">
        <v>118</v>
      </c>
      <c r="D21" s="46">
        <v>9080126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9080126</v>
      </c>
      <c r="O21" s="47">
        <f t="shared" si="1"/>
        <v>153.59845050409365</v>
      </c>
      <c r="P21" s="9"/>
    </row>
    <row r="22" spans="1:16">
      <c r="A22" s="12"/>
      <c r="B22" s="25">
        <v>329</v>
      </c>
      <c r="C22" s="20" t="s">
        <v>21</v>
      </c>
      <c r="D22" s="46">
        <v>134165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134165</v>
      </c>
      <c r="O22" s="47">
        <f t="shared" si="1"/>
        <v>2.2695209418769875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SUM(D24:D39)</f>
        <v>8110828</v>
      </c>
      <c r="E23" s="32">
        <f t="shared" si="5"/>
        <v>2426855</v>
      </c>
      <c r="F23" s="32">
        <f t="shared" si="5"/>
        <v>0</v>
      </c>
      <c r="G23" s="32">
        <f t="shared" si="5"/>
        <v>204500</v>
      </c>
      <c r="H23" s="32">
        <f t="shared" si="5"/>
        <v>0</v>
      </c>
      <c r="I23" s="32">
        <f t="shared" si="5"/>
        <v>462870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11205053</v>
      </c>
      <c r="O23" s="45">
        <f t="shared" si="1"/>
        <v>189.54349076392177</v>
      </c>
      <c r="P23" s="10"/>
    </row>
    <row r="24" spans="1:16">
      <c r="A24" s="12"/>
      <c r="B24" s="25">
        <v>331.2</v>
      </c>
      <c r="C24" s="20" t="s">
        <v>22</v>
      </c>
      <c r="D24" s="46">
        <v>337397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337397</v>
      </c>
      <c r="O24" s="47">
        <f t="shared" si="1"/>
        <v>5.7073719466811017</v>
      </c>
      <c r="P24" s="9"/>
    </row>
    <row r="25" spans="1:16">
      <c r="A25" s="12"/>
      <c r="B25" s="25">
        <v>331.5</v>
      </c>
      <c r="C25" s="20" t="s">
        <v>24</v>
      </c>
      <c r="D25" s="46">
        <v>1475028</v>
      </c>
      <c r="E25" s="46">
        <v>910263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2385291</v>
      </c>
      <c r="O25" s="47">
        <f t="shared" si="1"/>
        <v>40.349330130590701</v>
      </c>
      <c r="P25" s="9"/>
    </row>
    <row r="26" spans="1:16">
      <c r="A26" s="12"/>
      <c r="B26" s="25">
        <v>331.69</v>
      </c>
      <c r="C26" s="20" t="s">
        <v>111</v>
      </c>
      <c r="D26" s="46">
        <v>0</v>
      </c>
      <c r="E26" s="46">
        <v>309951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309951</v>
      </c>
      <c r="O26" s="47">
        <f t="shared" si="1"/>
        <v>5.2430983151769404</v>
      </c>
      <c r="P26" s="9"/>
    </row>
    <row r="27" spans="1:16">
      <c r="A27" s="12"/>
      <c r="B27" s="25">
        <v>334.5</v>
      </c>
      <c r="C27" s="20" t="s">
        <v>26</v>
      </c>
      <c r="D27" s="46">
        <v>90564</v>
      </c>
      <c r="E27" s="46">
        <v>50</v>
      </c>
      <c r="F27" s="46">
        <v>0</v>
      </c>
      <c r="G27" s="46">
        <v>0</v>
      </c>
      <c r="H27" s="46">
        <v>0</v>
      </c>
      <c r="I27" s="46">
        <v>462870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6" si="6">SUM(D27:M27)</f>
        <v>553484</v>
      </c>
      <c r="O27" s="47">
        <f t="shared" si="1"/>
        <v>9.3626767710941206</v>
      </c>
      <c r="P27" s="9"/>
    </row>
    <row r="28" spans="1:16">
      <c r="A28" s="12"/>
      <c r="B28" s="25">
        <v>334.69</v>
      </c>
      <c r="C28" s="20" t="s">
        <v>112</v>
      </c>
      <c r="D28" s="46">
        <v>0</v>
      </c>
      <c r="E28" s="46">
        <v>143485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143485</v>
      </c>
      <c r="O28" s="47">
        <f t="shared" si="1"/>
        <v>2.4271770755802153</v>
      </c>
      <c r="P28" s="9"/>
    </row>
    <row r="29" spans="1:16">
      <c r="A29" s="12"/>
      <c r="B29" s="25">
        <v>334.7</v>
      </c>
      <c r="C29" s="20" t="s">
        <v>108</v>
      </c>
      <c r="D29" s="46">
        <v>0</v>
      </c>
      <c r="E29" s="46">
        <v>0</v>
      </c>
      <c r="F29" s="46">
        <v>0</v>
      </c>
      <c r="G29" s="46">
        <v>204500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204500</v>
      </c>
      <c r="O29" s="47">
        <f t="shared" si="1"/>
        <v>3.4593003586169564</v>
      </c>
      <c r="P29" s="9"/>
    </row>
    <row r="30" spans="1:16">
      <c r="A30" s="12"/>
      <c r="B30" s="25">
        <v>335.12</v>
      </c>
      <c r="C30" s="20" t="s">
        <v>90</v>
      </c>
      <c r="D30" s="46">
        <v>1871174</v>
      </c>
      <c r="E30" s="46">
        <v>553574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2424748</v>
      </c>
      <c r="O30" s="47">
        <f t="shared" si="1"/>
        <v>41.016780567020774</v>
      </c>
      <c r="P30" s="9"/>
    </row>
    <row r="31" spans="1:16">
      <c r="A31" s="12"/>
      <c r="B31" s="25">
        <v>335.14</v>
      </c>
      <c r="C31" s="20" t="s">
        <v>91</v>
      </c>
      <c r="D31" s="46">
        <v>19961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19961</v>
      </c>
      <c r="O31" s="47">
        <f t="shared" si="1"/>
        <v>0.33765816361052847</v>
      </c>
      <c r="P31" s="9"/>
    </row>
    <row r="32" spans="1:16">
      <c r="A32" s="12"/>
      <c r="B32" s="25">
        <v>335.15</v>
      </c>
      <c r="C32" s="20" t="s">
        <v>92</v>
      </c>
      <c r="D32" s="46">
        <v>20728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20728</v>
      </c>
      <c r="O32" s="47">
        <f t="shared" si="1"/>
        <v>0.35063265444211383</v>
      </c>
      <c r="P32" s="9"/>
    </row>
    <row r="33" spans="1:16">
      <c r="A33" s="12"/>
      <c r="B33" s="25">
        <v>335.18</v>
      </c>
      <c r="C33" s="20" t="s">
        <v>93</v>
      </c>
      <c r="D33" s="46">
        <v>3969010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3969010</v>
      </c>
      <c r="O33" s="47">
        <f t="shared" si="1"/>
        <v>67.139353136206779</v>
      </c>
      <c r="P33" s="9"/>
    </row>
    <row r="34" spans="1:16">
      <c r="A34" s="12"/>
      <c r="B34" s="25">
        <v>335.21</v>
      </c>
      <c r="C34" s="20" t="s">
        <v>120</v>
      </c>
      <c r="D34" s="46">
        <v>46737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46737</v>
      </c>
      <c r="O34" s="47">
        <f t="shared" si="1"/>
        <v>0.79059814601799849</v>
      </c>
      <c r="P34" s="9"/>
    </row>
    <row r="35" spans="1:16">
      <c r="A35" s="12"/>
      <c r="B35" s="25">
        <v>335.49</v>
      </c>
      <c r="C35" s="20" t="s">
        <v>77</v>
      </c>
      <c r="D35" s="46">
        <v>37068</v>
      </c>
      <c r="E35" s="46">
        <v>49219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86287</v>
      </c>
      <c r="O35" s="47">
        <f t="shared" si="1"/>
        <v>1.4596217606062656</v>
      </c>
      <c r="P35" s="9"/>
    </row>
    <row r="36" spans="1:16">
      <c r="A36" s="12"/>
      <c r="B36" s="25">
        <v>335.9</v>
      </c>
      <c r="C36" s="20" t="s">
        <v>121</v>
      </c>
      <c r="D36" s="46">
        <v>148395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148395</v>
      </c>
      <c r="O36" s="47">
        <f t="shared" si="1"/>
        <v>2.5102341159753703</v>
      </c>
      <c r="P36" s="9"/>
    </row>
    <row r="37" spans="1:16">
      <c r="A37" s="12"/>
      <c r="B37" s="25">
        <v>337.4</v>
      </c>
      <c r="C37" s="20" t="s">
        <v>122</v>
      </c>
      <c r="D37" s="46">
        <v>0</v>
      </c>
      <c r="E37" s="46">
        <v>225698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225698</v>
      </c>
      <c r="O37" s="47">
        <f t="shared" ref="O37:O68" si="7">(N37/O$73)</f>
        <v>3.8178834833209283</v>
      </c>
      <c r="P37" s="9"/>
    </row>
    <row r="38" spans="1:16">
      <c r="A38" s="12"/>
      <c r="B38" s="25">
        <v>337.9</v>
      </c>
      <c r="C38" s="20" t="s">
        <v>34</v>
      </c>
      <c r="D38" s="46">
        <v>34531</v>
      </c>
      <c r="E38" s="46">
        <v>131340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165871</v>
      </c>
      <c r="O38" s="47">
        <f t="shared" si="7"/>
        <v>2.8058562825630964</v>
      </c>
      <c r="P38" s="9"/>
    </row>
    <row r="39" spans="1:16">
      <c r="A39" s="12"/>
      <c r="B39" s="25">
        <v>338</v>
      </c>
      <c r="C39" s="20" t="s">
        <v>35</v>
      </c>
      <c r="D39" s="46">
        <v>60235</v>
      </c>
      <c r="E39" s="46">
        <v>103275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163510</v>
      </c>
      <c r="O39" s="47">
        <f t="shared" si="7"/>
        <v>2.7659178564178903</v>
      </c>
      <c r="P39" s="9"/>
    </row>
    <row r="40" spans="1:16" ht="15.75">
      <c r="A40" s="29" t="s">
        <v>40</v>
      </c>
      <c r="B40" s="30"/>
      <c r="C40" s="31"/>
      <c r="D40" s="32">
        <f t="shared" ref="D40:M40" si="8">SUM(D41:D54)</f>
        <v>14273835</v>
      </c>
      <c r="E40" s="32">
        <f t="shared" si="8"/>
        <v>47530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27181981</v>
      </c>
      <c r="J40" s="32">
        <f t="shared" si="8"/>
        <v>3885000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45388346</v>
      </c>
      <c r="O40" s="45">
        <f t="shared" si="7"/>
        <v>767.78445767643279</v>
      </c>
      <c r="P40" s="10"/>
    </row>
    <row r="41" spans="1:16">
      <c r="A41" s="12"/>
      <c r="B41" s="25">
        <v>341.2</v>
      </c>
      <c r="C41" s="20" t="s">
        <v>95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3885000</v>
      </c>
      <c r="K41" s="46">
        <v>0</v>
      </c>
      <c r="L41" s="46">
        <v>0</v>
      </c>
      <c r="M41" s="46">
        <v>0</v>
      </c>
      <c r="N41" s="46">
        <f t="shared" ref="N41:N54" si="9">SUM(D41:M41)</f>
        <v>3885000</v>
      </c>
      <c r="O41" s="47">
        <f t="shared" si="7"/>
        <v>65.718248866635093</v>
      </c>
      <c r="P41" s="9"/>
    </row>
    <row r="42" spans="1:16">
      <c r="A42" s="12"/>
      <c r="B42" s="25">
        <v>341.3</v>
      </c>
      <c r="C42" s="20" t="s">
        <v>131</v>
      </c>
      <c r="D42" s="46">
        <v>1745609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1745609</v>
      </c>
      <c r="O42" s="47">
        <f t="shared" si="7"/>
        <v>29.528537113471817</v>
      </c>
      <c r="P42" s="9"/>
    </row>
    <row r="43" spans="1:16">
      <c r="A43" s="12"/>
      <c r="B43" s="25">
        <v>341.9</v>
      </c>
      <c r="C43" s="20" t="s">
        <v>96</v>
      </c>
      <c r="D43" s="46">
        <v>119281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119281</v>
      </c>
      <c r="O43" s="47">
        <f t="shared" si="7"/>
        <v>2.0177447729887001</v>
      </c>
      <c r="P43" s="9"/>
    </row>
    <row r="44" spans="1:16">
      <c r="A44" s="12"/>
      <c r="B44" s="25">
        <v>342.1</v>
      </c>
      <c r="C44" s="20" t="s">
        <v>46</v>
      </c>
      <c r="D44" s="46">
        <v>732524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732524</v>
      </c>
      <c r="O44" s="47">
        <f t="shared" si="7"/>
        <v>12.39129846403681</v>
      </c>
      <c r="P44" s="9"/>
    </row>
    <row r="45" spans="1:16">
      <c r="A45" s="12"/>
      <c r="B45" s="25">
        <v>342.2</v>
      </c>
      <c r="C45" s="20" t="s">
        <v>47</v>
      </c>
      <c r="D45" s="46">
        <v>9551708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9551708</v>
      </c>
      <c r="O45" s="47">
        <f t="shared" si="7"/>
        <v>161.57568171053521</v>
      </c>
      <c r="P45" s="9"/>
    </row>
    <row r="46" spans="1:16">
      <c r="A46" s="12"/>
      <c r="B46" s="25">
        <v>342.6</v>
      </c>
      <c r="C46" s="20" t="s">
        <v>48</v>
      </c>
      <c r="D46" s="46">
        <v>1392985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1392985</v>
      </c>
      <c r="O46" s="47">
        <f t="shared" si="7"/>
        <v>23.563586846200689</v>
      </c>
      <c r="P46" s="9"/>
    </row>
    <row r="47" spans="1:16">
      <c r="A47" s="12"/>
      <c r="B47" s="25">
        <v>342.9</v>
      </c>
      <c r="C47" s="20" t="s">
        <v>123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58130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58130</v>
      </c>
      <c r="O47" s="47">
        <f t="shared" si="7"/>
        <v>0.98332092834427232</v>
      </c>
      <c r="P47" s="9"/>
    </row>
    <row r="48" spans="1:16">
      <c r="A48" s="12"/>
      <c r="B48" s="25">
        <v>343.3</v>
      </c>
      <c r="C48" s="20" t="s">
        <v>135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378241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378241</v>
      </c>
      <c r="O48" s="47">
        <f t="shared" si="7"/>
        <v>6.3982847283307391</v>
      </c>
      <c r="P48" s="9"/>
    </row>
    <row r="49" spans="1:16">
      <c r="A49" s="12"/>
      <c r="B49" s="25">
        <v>343.4</v>
      </c>
      <c r="C49" s="20" t="s">
        <v>132</v>
      </c>
      <c r="D49" s="46">
        <v>141013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141013</v>
      </c>
      <c r="O49" s="47">
        <f t="shared" si="7"/>
        <v>2.3853609851816766</v>
      </c>
      <c r="P49" s="9"/>
    </row>
    <row r="50" spans="1:16">
      <c r="A50" s="12"/>
      <c r="B50" s="25">
        <v>343.6</v>
      </c>
      <c r="C50" s="20" t="s">
        <v>49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24747615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24747615</v>
      </c>
      <c r="O50" s="47">
        <f t="shared" si="7"/>
        <v>418.62803640300427</v>
      </c>
      <c r="P50" s="9"/>
    </row>
    <row r="51" spans="1:16">
      <c r="A51" s="12"/>
      <c r="B51" s="25">
        <v>343.9</v>
      </c>
      <c r="C51" s="20" t="s">
        <v>50</v>
      </c>
      <c r="D51" s="46">
        <v>2705</v>
      </c>
      <c r="E51" s="46">
        <v>0</v>
      </c>
      <c r="F51" s="46">
        <v>0</v>
      </c>
      <c r="G51" s="46">
        <v>0</v>
      </c>
      <c r="H51" s="46">
        <v>0</v>
      </c>
      <c r="I51" s="46">
        <v>1977995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1980700</v>
      </c>
      <c r="O51" s="47">
        <f t="shared" si="7"/>
        <v>33.505311590770688</v>
      </c>
      <c r="P51" s="9"/>
    </row>
    <row r="52" spans="1:16">
      <c r="A52" s="12"/>
      <c r="B52" s="25">
        <v>346.9</v>
      </c>
      <c r="C52" s="20" t="s">
        <v>124</v>
      </c>
      <c r="D52" s="46">
        <v>0</v>
      </c>
      <c r="E52" s="46">
        <v>47530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47530</v>
      </c>
      <c r="O52" s="47">
        <f t="shared" si="7"/>
        <v>0.80401245009811217</v>
      </c>
      <c r="P52" s="9"/>
    </row>
    <row r="53" spans="1:16">
      <c r="A53" s="12"/>
      <c r="B53" s="25">
        <v>347.2</v>
      </c>
      <c r="C53" s="20" t="s">
        <v>51</v>
      </c>
      <c r="D53" s="46">
        <v>588010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588010</v>
      </c>
      <c r="O53" s="47">
        <f t="shared" si="7"/>
        <v>9.9467149333513767</v>
      </c>
      <c r="P53" s="9"/>
    </row>
    <row r="54" spans="1:16">
      <c r="A54" s="12"/>
      <c r="B54" s="25">
        <v>349</v>
      </c>
      <c r="C54" s="20" t="s">
        <v>71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20000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20000</v>
      </c>
      <c r="O54" s="47">
        <f t="shared" si="7"/>
        <v>0.33831788348332092</v>
      </c>
      <c r="P54" s="9"/>
    </row>
    <row r="55" spans="1:16" ht="15.75">
      <c r="A55" s="29" t="s">
        <v>41</v>
      </c>
      <c r="B55" s="30"/>
      <c r="C55" s="31"/>
      <c r="D55" s="32">
        <f t="shared" ref="D55:M55" si="10">SUM(D56:D59)</f>
        <v>389838</v>
      </c>
      <c r="E55" s="32">
        <f t="shared" si="10"/>
        <v>314277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71" si="11">SUM(D55:M55)</f>
        <v>704115</v>
      </c>
      <c r="O55" s="45">
        <f t="shared" si="7"/>
        <v>11.910734826442926</v>
      </c>
      <c r="P55" s="10"/>
    </row>
    <row r="56" spans="1:16">
      <c r="A56" s="13"/>
      <c r="B56" s="39">
        <v>351.3</v>
      </c>
      <c r="C56" s="21" t="s">
        <v>125</v>
      </c>
      <c r="D56" s="46">
        <v>0</v>
      </c>
      <c r="E56" s="46">
        <v>7709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7709</v>
      </c>
      <c r="O56" s="47">
        <f t="shared" si="7"/>
        <v>0.13040462818864607</v>
      </c>
      <c r="P56" s="9"/>
    </row>
    <row r="57" spans="1:16">
      <c r="A57" s="13"/>
      <c r="B57" s="39">
        <v>354</v>
      </c>
      <c r="C57" s="21" t="s">
        <v>54</v>
      </c>
      <c r="D57" s="46">
        <v>389838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389838</v>
      </c>
      <c r="O57" s="47">
        <f t="shared" si="7"/>
        <v>6.5944583530685428</v>
      </c>
      <c r="P57" s="9"/>
    </row>
    <row r="58" spans="1:16">
      <c r="A58" s="13"/>
      <c r="B58" s="39">
        <v>355</v>
      </c>
      <c r="C58" s="21" t="s">
        <v>79</v>
      </c>
      <c r="D58" s="46">
        <v>0</v>
      </c>
      <c r="E58" s="46">
        <v>201510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201510</v>
      </c>
      <c r="O58" s="47">
        <f t="shared" si="7"/>
        <v>3.4087218350362001</v>
      </c>
      <c r="P58" s="9"/>
    </row>
    <row r="59" spans="1:16">
      <c r="A59" s="13"/>
      <c r="B59" s="39">
        <v>358.2</v>
      </c>
      <c r="C59" s="21" t="s">
        <v>126</v>
      </c>
      <c r="D59" s="46">
        <v>0</v>
      </c>
      <c r="E59" s="46">
        <v>105058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105058</v>
      </c>
      <c r="O59" s="47">
        <f t="shared" si="7"/>
        <v>1.7771500101495366</v>
      </c>
      <c r="P59" s="9"/>
    </row>
    <row r="60" spans="1:16" ht="15.75">
      <c r="A60" s="29" t="s">
        <v>3</v>
      </c>
      <c r="B60" s="30"/>
      <c r="C60" s="31"/>
      <c r="D60" s="32">
        <f t="shared" ref="D60:M60" si="12">SUM(D61:D66)</f>
        <v>3566188</v>
      </c>
      <c r="E60" s="32">
        <f t="shared" si="12"/>
        <v>1641743</v>
      </c>
      <c r="F60" s="32">
        <f t="shared" si="12"/>
        <v>24048</v>
      </c>
      <c r="G60" s="32">
        <f t="shared" si="12"/>
        <v>605499</v>
      </c>
      <c r="H60" s="32">
        <f t="shared" si="12"/>
        <v>0</v>
      </c>
      <c r="I60" s="32">
        <f t="shared" si="12"/>
        <v>2267883</v>
      </c>
      <c r="J60" s="32">
        <f t="shared" si="12"/>
        <v>243493</v>
      </c>
      <c r="K60" s="32">
        <f t="shared" si="12"/>
        <v>0</v>
      </c>
      <c r="L60" s="32">
        <f t="shared" si="12"/>
        <v>0</v>
      </c>
      <c r="M60" s="32">
        <f t="shared" si="12"/>
        <v>0</v>
      </c>
      <c r="N60" s="32">
        <f t="shared" si="11"/>
        <v>8348854</v>
      </c>
      <c r="O60" s="45">
        <f t="shared" si="7"/>
        <v>141.22833073956289</v>
      </c>
      <c r="P60" s="10"/>
    </row>
    <row r="61" spans="1:16">
      <c r="A61" s="12"/>
      <c r="B61" s="25">
        <v>361.1</v>
      </c>
      <c r="C61" s="20" t="s">
        <v>56</v>
      </c>
      <c r="D61" s="46">
        <v>944208</v>
      </c>
      <c r="E61" s="46">
        <v>384380</v>
      </c>
      <c r="F61" s="46">
        <v>24048</v>
      </c>
      <c r="G61" s="46">
        <v>605472</v>
      </c>
      <c r="H61" s="46">
        <v>0</v>
      </c>
      <c r="I61" s="46">
        <v>1193595</v>
      </c>
      <c r="J61" s="46">
        <v>198690</v>
      </c>
      <c r="K61" s="46">
        <v>0</v>
      </c>
      <c r="L61" s="46">
        <v>0</v>
      </c>
      <c r="M61" s="46">
        <v>0</v>
      </c>
      <c r="N61" s="46">
        <f t="shared" si="11"/>
        <v>3350393</v>
      </c>
      <c r="O61" s="47">
        <f t="shared" si="7"/>
        <v>56.6748934298667</v>
      </c>
      <c r="P61" s="9"/>
    </row>
    <row r="62" spans="1:16">
      <c r="A62" s="12"/>
      <c r="B62" s="25">
        <v>361.4</v>
      </c>
      <c r="C62" s="20" t="s">
        <v>127</v>
      </c>
      <c r="D62" s="46">
        <v>569837</v>
      </c>
      <c r="E62" s="46">
        <v>0</v>
      </c>
      <c r="F62" s="46">
        <v>0</v>
      </c>
      <c r="G62" s="46">
        <v>0</v>
      </c>
      <c r="H62" s="46">
        <v>0</v>
      </c>
      <c r="I62" s="46">
        <v>782604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1352441</v>
      </c>
      <c r="O62" s="47">
        <f t="shared" si="7"/>
        <v>22.877748832803302</v>
      </c>
      <c r="P62" s="9"/>
    </row>
    <row r="63" spans="1:16">
      <c r="A63" s="12"/>
      <c r="B63" s="25">
        <v>362</v>
      </c>
      <c r="C63" s="20" t="s">
        <v>98</v>
      </c>
      <c r="D63" s="46">
        <v>0</v>
      </c>
      <c r="E63" s="46">
        <v>583439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583439</v>
      </c>
      <c r="O63" s="47">
        <f t="shared" si="7"/>
        <v>9.8693923810812638</v>
      </c>
      <c r="P63" s="9"/>
    </row>
    <row r="64" spans="1:16">
      <c r="A64" s="12"/>
      <c r="B64" s="25">
        <v>364</v>
      </c>
      <c r="C64" s="20" t="s">
        <v>99</v>
      </c>
      <c r="D64" s="46">
        <v>4492</v>
      </c>
      <c r="E64" s="46">
        <v>17208</v>
      </c>
      <c r="F64" s="46">
        <v>0</v>
      </c>
      <c r="G64" s="46">
        <v>0</v>
      </c>
      <c r="H64" s="46">
        <v>0</v>
      </c>
      <c r="I64" s="46">
        <v>16313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38013</v>
      </c>
      <c r="O64" s="47">
        <f t="shared" si="7"/>
        <v>0.64302388524257392</v>
      </c>
      <c r="P64" s="9"/>
    </row>
    <row r="65" spans="1:119">
      <c r="A65" s="12"/>
      <c r="B65" s="25">
        <v>366</v>
      </c>
      <c r="C65" s="20" t="s">
        <v>100</v>
      </c>
      <c r="D65" s="46">
        <v>23518</v>
      </c>
      <c r="E65" s="46">
        <v>131250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154768</v>
      </c>
      <c r="O65" s="47">
        <f t="shared" si="7"/>
        <v>2.6180391095473308</v>
      </c>
      <c r="P65" s="9"/>
    </row>
    <row r="66" spans="1:119">
      <c r="A66" s="12"/>
      <c r="B66" s="25">
        <v>369.9</v>
      </c>
      <c r="C66" s="20" t="s">
        <v>59</v>
      </c>
      <c r="D66" s="46">
        <v>2024133</v>
      </c>
      <c r="E66" s="46">
        <v>525466</v>
      </c>
      <c r="F66" s="46">
        <v>0</v>
      </c>
      <c r="G66" s="46">
        <v>27</v>
      </c>
      <c r="H66" s="46">
        <v>0</v>
      </c>
      <c r="I66" s="46">
        <v>275371</v>
      </c>
      <c r="J66" s="46">
        <v>44803</v>
      </c>
      <c r="K66" s="46">
        <v>0</v>
      </c>
      <c r="L66" s="46">
        <v>0</v>
      </c>
      <c r="M66" s="46">
        <v>0</v>
      </c>
      <c r="N66" s="46">
        <f t="shared" si="11"/>
        <v>2869800</v>
      </c>
      <c r="O66" s="47">
        <f t="shared" si="7"/>
        <v>48.545233101021722</v>
      </c>
      <c r="P66" s="9"/>
    </row>
    <row r="67" spans="1:119" ht="15.75">
      <c r="A67" s="29" t="s">
        <v>42</v>
      </c>
      <c r="B67" s="30"/>
      <c r="C67" s="31"/>
      <c r="D67" s="32">
        <f t="shared" ref="D67:M67" si="13">SUM(D68:D70)</f>
        <v>1851657</v>
      </c>
      <c r="E67" s="32">
        <f t="shared" si="13"/>
        <v>341471</v>
      </c>
      <c r="F67" s="32">
        <f t="shared" si="13"/>
        <v>1900790</v>
      </c>
      <c r="G67" s="32">
        <f t="shared" si="13"/>
        <v>15942189</v>
      </c>
      <c r="H67" s="32">
        <f t="shared" si="13"/>
        <v>0</v>
      </c>
      <c r="I67" s="32">
        <f t="shared" si="13"/>
        <v>289773</v>
      </c>
      <c r="J67" s="32">
        <f t="shared" si="13"/>
        <v>0</v>
      </c>
      <c r="K67" s="32">
        <f t="shared" si="13"/>
        <v>0</v>
      </c>
      <c r="L67" s="32">
        <f t="shared" si="13"/>
        <v>0</v>
      </c>
      <c r="M67" s="32">
        <f t="shared" si="13"/>
        <v>0</v>
      </c>
      <c r="N67" s="32">
        <f t="shared" si="11"/>
        <v>20325880</v>
      </c>
      <c r="O67" s="45">
        <f t="shared" si="7"/>
        <v>343.83043507679815</v>
      </c>
      <c r="P67" s="9"/>
    </row>
    <row r="68" spans="1:119">
      <c r="A68" s="12"/>
      <c r="B68" s="25">
        <v>381</v>
      </c>
      <c r="C68" s="20" t="s">
        <v>60</v>
      </c>
      <c r="D68" s="46">
        <v>1851657</v>
      </c>
      <c r="E68" s="46">
        <v>341471</v>
      </c>
      <c r="F68" s="46">
        <v>1900790</v>
      </c>
      <c r="G68" s="46">
        <v>5946901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10040819</v>
      </c>
      <c r="O68" s="47">
        <f t="shared" si="7"/>
        <v>169.84943162595576</v>
      </c>
      <c r="P68" s="9"/>
    </row>
    <row r="69" spans="1:119">
      <c r="A69" s="12"/>
      <c r="B69" s="25">
        <v>384</v>
      </c>
      <c r="C69" s="20" t="s">
        <v>72</v>
      </c>
      <c r="D69" s="46">
        <v>0</v>
      </c>
      <c r="E69" s="46">
        <v>0</v>
      </c>
      <c r="F69" s="46">
        <v>0</v>
      </c>
      <c r="G69" s="46">
        <v>9995288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9995288</v>
      </c>
      <c r="O69" s="47">
        <f>(N69/O$73)</f>
        <v>169.0792340483118</v>
      </c>
      <c r="P69" s="9"/>
    </row>
    <row r="70" spans="1:119" ht="15.75" thickBot="1">
      <c r="A70" s="12"/>
      <c r="B70" s="25">
        <v>389.8</v>
      </c>
      <c r="C70" s="20" t="s">
        <v>114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289773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289773</v>
      </c>
      <c r="O70" s="47">
        <f>(N70/O$73)</f>
        <v>4.9017694025306175</v>
      </c>
      <c r="P70" s="9"/>
    </row>
    <row r="71" spans="1:119" ht="16.5" thickBot="1">
      <c r="A71" s="14" t="s">
        <v>52</v>
      </c>
      <c r="B71" s="23"/>
      <c r="C71" s="22"/>
      <c r="D71" s="15">
        <f t="shared" ref="D71:M71" si="14">SUM(D5,D14,D23,D40,D55,D60,D67)</f>
        <v>70295398</v>
      </c>
      <c r="E71" s="15">
        <f t="shared" si="14"/>
        <v>12227902</v>
      </c>
      <c r="F71" s="15">
        <f t="shared" si="14"/>
        <v>3414667</v>
      </c>
      <c r="G71" s="15">
        <f t="shared" si="14"/>
        <v>16752188</v>
      </c>
      <c r="H71" s="15">
        <f t="shared" si="14"/>
        <v>0</v>
      </c>
      <c r="I71" s="15">
        <f t="shared" si="14"/>
        <v>30202507</v>
      </c>
      <c r="J71" s="15">
        <f t="shared" si="14"/>
        <v>4128493</v>
      </c>
      <c r="K71" s="15">
        <f t="shared" si="14"/>
        <v>0</v>
      </c>
      <c r="L71" s="15">
        <f t="shared" si="14"/>
        <v>0</v>
      </c>
      <c r="M71" s="15">
        <f t="shared" si="14"/>
        <v>0</v>
      </c>
      <c r="N71" s="15">
        <f t="shared" si="11"/>
        <v>137021155</v>
      </c>
      <c r="O71" s="38">
        <f>(N71/O$73)</f>
        <v>2317.8353576020027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21" t="s">
        <v>140</v>
      </c>
      <c r="M73" s="121"/>
      <c r="N73" s="121"/>
      <c r="O73" s="43">
        <v>59116</v>
      </c>
    </row>
    <row r="74" spans="1:119">
      <c r="A74" s="122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  <row r="75" spans="1:119" ht="15.75" customHeight="1" thickBot="1">
      <c r="A75" s="123" t="s">
        <v>74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3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62</v>
      </c>
      <c r="B3" s="111"/>
      <c r="C3" s="112"/>
      <c r="D3" s="131" t="s">
        <v>36</v>
      </c>
      <c r="E3" s="132"/>
      <c r="F3" s="132"/>
      <c r="G3" s="132"/>
      <c r="H3" s="133"/>
      <c r="I3" s="131" t="s">
        <v>37</v>
      </c>
      <c r="J3" s="133"/>
      <c r="K3" s="131" t="s">
        <v>39</v>
      </c>
      <c r="L3" s="133"/>
      <c r="M3" s="36"/>
      <c r="N3" s="37"/>
      <c r="O3" s="134" t="s">
        <v>67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38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25047289</v>
      </c>
      <c r="E5" s="27">
        <f t="shared" si="0"/>
        <v>6913599</v>
      </c>
      <c r="F5" s="27">
        <f t="shared" si="0"/>
        <v>1488289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33449177</v>
      </c>
      <c r="O5" s="33">
        <f t="shared" ref="O5:O36" si="1">(N5/O$71)</f>
        <v>573.4570625246447</v>
      </c>
      <c r="P5" s="6"/>
    </row>
    <row r="6" spans="1:133">
      <c r="A6" s="12"/>
      <c r="B6" s="25">
        <v>311</v>
      </c>
      <c r="C6" s="20" t="s">
        <v>2</v>
      </c>
      <c r="D6" s="46">
        <v>17945784</v>
      </c>
      <c r="E6" s="46">
        <v>5867757</v>
      </c>
      <c r="F6" s="46">
        <v>1488289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25301830</v>
      </c>
      <c r="O6" s="47">
        <f t="shared" si="1"/>
        <v>433.77788064256202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611429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611429</v>
      </c>
      <c r="O7" s="47">
        <f t="shared" si="1"/>
        <v>10.482418693960122</v>
      </c>
      <c r="P7" s="9"/>
    </row>
    <row r="8" spans="1:133">
      <c r="A8" s="12"/>
      <c r="B8" s="25">
        <v>312.42</v>
      </c>
      <c r="C8" s="20" t="s">
        <v>117</v>
      </c>
      <c r="D8" s="46">
        <v>0</v>
      </c>
      <c r="E8" s="46">
        <v>434413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434413</v>
      </c>
      <c r="O8" s="47">
        <f t="shared" si="1"/>
        <v>7.447633252755919</v>
      </c>
      <c r="P8" s="9"/>
    </row>
    <row r="9" spans="1:133">
      <c r="A9" s="12"/>
      <c r="B9" s="25">
        <v>314.10000000000002</v>
      </c>
      <c r="C9" s="20" t="s">
        <v>11</v>
      </c>
      <c r="D9" s="46">
        <v>3862458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3862458</v>
      </c>
      <c r="O9" s="47">
        <f t="shared" si="1"/>
        <v>66.218484801728124</v>
      </c>
      <c r="P9" s="9"/>
    </row>
    <row r="10" spans="1:133">
      <c r="A10" s="12"/>
      <c r="B10" s="25">
        <v>314.3</v>
      </c>
      <c r="C10" s="20" t="s">
        <v>12</v>
      </c>
      <c r="D10" s="46">
        <v>1041155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1041155</v>
      </c>
      <c r="O10" s="47">
        <f t="shared" si="1"/>
        <v>17.849697406093025</v>
      </c>
      <c r="P10" s="9"/>
    </row>
    <row r="11" spans="1:133">
      <c r="A11" s="12"/>
      <c r="B11" s="25">
        <v>314.8</v>
      </c>
      <c r="C11" s="20" t="s">
        <v>13</v>
      </c>
      <c r="D11" s="46">
        <v>78881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78881</v>
      </c>
      <c r="O11" s="47">
        <f t="shared" si="1"/>
        <v>1.3523461742872327</v>
      </c>
      <c r="P11" s="9"/>
    </row>
    <row r="12" spans="1:133">
      <c r="A12" s="12"/>
      <c r="B12" s="25">
        <v>315</v>
      </c>
      <c r="C12" s="20" t="s">
        <v>86</v>
      </c>
      <c r="D12" s="46">
        <v>1815786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1815786</v>
      </c>
      <c r="O12" s="47">
        <f t="shared" si="1"/>
        <v>31.13007251967289</v>
      </c>
      <c r="P12" s="9"/>
    </row>
    <row r="13" spans="1:133">
      <c r="A13" s="12"/>
      <c r="B13" s="25">
        <v>316</v>
      </c>
      <c r="C13" s="20" t="s">
        <v>87</v>
      </c>
      <c r="D13" s="46">
        <v>303225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303225</v>
      </c>
      <c r="O13" s="47">
        <f t="shared" si="1"/>
        <v>5.198529033585352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17412000</v>
      </c>
      <c r="E14" s="32">
        <f t="shared" si="3"/>
        <v>402892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17814892</v>
      </c>
      <c r="O14" s="45">
        <f t="shared" si="1"/>
        <v>305.42083697646109</v>
      </c>
      <c r="P14" s="10"/>
    </row>
    <row r="15" spans="1:133">
      <c r="A15" s="12"/>
      <c r="B15" s="25">
        <v>322</v>
      </c>
      <c r="C15" s="20" t="s">
        <v>0</v>
      </c>
      <c r="D15" s="46">
        <v>4140347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4140347</v>
      </c>
      <c r="O15" s="47">
        <f t="shared" si="1"/>
        <v>70.982650139724669</v>
      </c>
      <c r="P15" s="9"/>
    </row>
    <row r="16" spans="1:133">
      <c r="A16" s="12"/>
      <c r="B16" s="25">
        <v>323.10000000000002</v>
      </c>
      <c r="C16" s="20" t="s">
        <v>17</v>
      </c>
      <c r="D16" s="46">
        <v>2744027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2744027</v>
      </c>
      <c r="O16" s="47">
        <f t="shared" si="1"/>
        <v>47.043957551132372</v>
      </c>
      <c r="P16" s="9"/>
    </row>
    <row r="17" spans="1:16">
      <c r="A17" s="12"/>
      <c r="B17" s="25">
        <v>323.39999999999998</v>
      </c>
      <c r="C17" s="20" t="s">
        <v>18</v>
      </c>
      <c r="D17" s="46">
        <v>30887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30887</v>
      </c>
      <c r="O17" s="47">
        <f t="shared" si="1"/>
        <v>0.52953076514255348</v>
      </c>
      <c r="P17" s="9"/>
    </row>
    <row r="18" spans="1:16">
      <c r="A18" s="12"/>
      <c r="B18" s="25">
        <v>323.7</v>
      </c>
      <c r="C18" s="20" t="s">
        <v>19</v>
      </c>
      <c r="D18" s="46">
        <v>1392753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1392753</v>
      </c>
      <c r="O18" s="47">
        <f t="shared" si="1"/>
        <v>23.877539474360951</v>
      </c>
      <c r="P18" s="9"/>
    </row>
    <row r="19" spans="1:16">
      <c r="A19" s="12"/>
      <c r="B19" s="25">
        <v>323.89999999999998</v>
      </c>
      <c r="C19" s="20" t="s">
        <v>20</v>
      </c>
      <c r="D19" s="46">
        <v>52000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52000</v>
      </c>
      <c r="O19" s="47">
        <f t="shared" si="1"/>
        <v>0.89149479675633048</v>
      </c>
      <c r="P19" s="9"/>
    </row>
    <row r="20" spans="1:16">
      <c r="A20" s="12"/>
      <c r="B20" s="25">
        <v>324.12</v>
      </c>
      <c r="C20" s="20" t="s">
        <v>89</v>
      </c>
      <c r="D20" s="46">
        <v>0</v>
      </c>
      <c r="E20" s="46">
        <v>402892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402892</v>
      </c>
      <c r="O20" s="47">
        <f t="shared" si="1"/>
        <v>6.9072331087452215</v>
      </c>
      <c r="P20" s="9"/>
    </row>
    <row r="21" spans="1:16">
      <c r="A21" s="12"/>
      <c r="B21" s="25">
        <v>325.2</v>
      </c>
      <c r="C21" s="20" t="s">
        <v>118</v>
      </c>
      <c r="D21" s="46">
        <v>8900124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8900124</v>
      </c>
      <c r="O21" s="47">
        <f t="shared" si="1"/>
        <v>152.58488916319499</v>
      </c>
      <c r="P21" s="9"/>
    </row>
    <row r="22" spans="1:16">
      <c r="A22" s="12"/>
      <c r="B22" s="25">
        <v>329</v>
      </c>
      <c r="C22" s="20" t="s">
        <v>21</v>
      </c>
      <c r="D22" s="46">
        <v>151862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151862</v>
      </c>
      <c r="O22" s="47">
        <f t="shared" si="1"/>
        <v>2.6035419774040358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SUM(D24:D38)</f>
        <v>6386972</v>
      </c>
      <c r="E23" s="32">
        <f t="shared" si="5"/>
        <v>2211703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8598675</v>
      </c>
      <c r="O23" s="45">
        <f t="shared" si="1"/>
        <v>147.41680810574499</v>
      </c>
      <c r="P23" s="10"/>
    </row>
    <row r="24" spans="1:16">
      <c r="A24" s="12"/>
      <c r="B24" s="25">
        <v>331.2</v>
      </c>
      <c r="C24" s="20" t="s">
        <v>22</v>
      </c>
      <c r="D24" s="46">
        <v>322534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322534</v>
      </c>
      <c r="O24" s="47">
        <f t="shared" si="1"/>
        <v>5.5295650534039673</v>
      </c>
      <c r="P24" s="9"/>
    </row>
    <row r="25" spans="1:16">
      <c r="A25" s="12"/>
      <c r="B25" s="25">
        <v>331.5</v>
      </c>
      <c r="C25" s="20" t="s">
        <v>24</v>
      </c>
      <c r="D25" s="46">
        <v>0</v>
      </c>
      <c r="E25" s="46">
        <v>686327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686327</v>
      </c>
      <c r="O25" s="47">
        <f t="shared" si="1"/>
        <v>11.766479795641962</v>
      </c>
      <c r="P25" s="9"/>
    </row>
    <row r="26" spans="1:16">
      <c r="A26" s="12"/>
      <c r="B26" s="25">
        <v>331.69</v>
      </c>
      <c r="C26" s="20" t="s">
        <v>111</v>
      </c>
      <c r="D26" s="46">
        <v>0</v>
      </c>
      <c r="E26" s="46">
        <v>346050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346050</v>
      </c>
      <c r="O26" s="47">
        <f t="shared" si="1"/>
        <v>5.9327264311063104</v>
      </c>
      <c r="P26" s="9"/>
    </row>
    <row r="27" spans="1:16">
      <c r="A27" s="12"/>
      <c r="B27" s="25">
        <v>334.5</v>
      </c>
      <c r="C27" s="20" t="s">
        <v>26</v>
      </c>
      <c r="D27" s="46">
        <v>0</v>
      </c>
      <c r="E27" s="46">
        <v>90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6">SUM(D27:M27)</f>
        <v>90</v>
      </c>
      <c r="O27" s="47">
        <f t="shared" si="1"/>
        <v>1.5429717636167258E-3</v>
      </c>
      <c r="P27" s="9"/>
    </row>
    <row r="28" spans="1:16">
      <c r="A28" s="12"/>
      <c r="B28" s="25">
        <v>334.69</v>
      </c>
      <c r="C28" s="20" t="s">
        <v>112</v>
      </c>
      <c r="D28" s="46">
        <v>0</v>
      </c>
      <c r="E28" s="46">
        <v>126422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126422</v>
      </c>
      <c r="O28" s="47">
        <f t="shared" si="1"/>
        <v>2.1673952922217077</v>
      </c>
      <c r="P28" s="9"/>
    </row>
    <row r="29" spans="1:16">
      <c r="A29" s="12"/>
      <c r="B29" s="25">
        <v>335.12</v>
      </c>
      <c r="C29" s="20" t="s">
        <v>90</v>
      </c>
      <c r="D29" s="46">
        <v>1782325</v>
      </c>
      <c r="E29" s="46">
        <v>557146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2339471</v>
      </c>
      <c r="O29" s="47">
        <f t="shared" si="1"/>
        <v>40.10819660889095</v>
      </c>
      <c r="P29" s="9"/>
    </row>
    <row r="30" spans="1:16">
      <c r="A30" s="12"/>
      <c r="B30" s="25">
        <v>335.14</v>
      </c>
      <c r="C30" s="20" t="s">
        <v>91</v>
      </c>
      <c r="D30" s="46">
        <v>17959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17959</v>
      </c>
      <c r="O30" s="47">
        <f t="shared" si="1"/>
        <v>0.30789144336436419</v>
      </c>
      <c r="P30" s="9"/>
    </row>
    <row r="31" spans="1:16">
      <c r="A31" s="12"/>
      <c r="B31" s="25">
        <v>335.15</v>
      </c>
      <c r="C31" s="20" t="s">
        <v>92</v>
      </c>
      <c r="D31" s="46">
        <v>20766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20766</v>
      </c>
      <c r="O31" s="47">
        <f t="shared" si="1"/>
        <v>0.35601501825849918</v>
      </c>
      <c r="P31" s="9"/>
    </row>
    <row r="32" spans="1:16">
      <c r="A32" s="12"/>
      <c r="B32" s="25">
        <v>335.18</v>
      </c>
      <c r="C32" s="20" t="s">
        <v>93</v>
      </c>
      <c r="D32" s="46">
        <v>3924372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3924372</v>
      </c>
      <c r="O32" s="47">
        <f t="shared" si="1"/>
        <v>67.2799465103122</v>
      </c>
      <c r="P32" s="9"/>
    </row>
    <row r="33" spans="1:16">
      <c r="A33" s="12"/>
      <c r="B33" s="25">
        <v>335.21</v>
      </c>
      <c r="C33" s="20" t="s">
        <v>120</v>
      </c>
      <c r="D33" s="46">
        <v>43527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43527</v>
      </c>
      <c r="O33" s="47">
        <f t="shared" si="1"/>
        <v>0.74623257727716918</v>
      </c>
      <c r="P33" s="9"/>
    </row>
    <row r="34" spans="1:16">
      <c r="A34" s="12"/>
      <c r="B34" s="25">
        <v>335.49</v>
      </c>
      <c r="C34" s="20" t="s">
        <v>77</v>
      </c>
      <c r="D34" s="46">
        <v>35754</v>
      </c>
      <c r="E34" s="46">
        <v>51325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87079</v>
      </c>
      <c r="O34" s="47">
        <f t="shared" si="1"/>
        <v>1.4928937578220096</v>
      </c>
      <c r="P34" s="9"/>
    </row>
    <row r="35" spans="1:16">
      <c r="A35" s="12"/>
      <c r="B35" s="25">
        <v>335.9</v>
      </c>
      <c r="C35" s="20" t="s">
        <v>121</v>
      </c>
      <c r="D35" s="46">
        <v>126920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126920</v>
      </c>
      <c r="O35" s="47">
        <f t="shared" si="1"/>
        <v>2.1759330693137207</v>
      </c>
      <c r="P35" s="9"/>
    </row>
    <row r="36" spans="1:16">
      <c r="A36" s="12"/>
      <c r="B36" s="25">
        <v>337.4</v>
      </c>
      <c r="C36" s="20" t="s">
        <v>122</v>
      </c>
      <c r="D36" s="46">
        <v>0</v>
      </c>
      <c r="E36" s="46">
        <v>269790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269790</v>
      </c>
      <c r="O36" s="47">
        <f t="shared" si="1"/>
        <v>4.6253150234017388</v>
      </c>
      <c r="P36" s="9"/>
    </row>
    <row r="37" spans="1:16">
      <c r="A37" s="12"/>
      <c r="B37" s="25">
        <v>337.9</v>
      </c>
      <c r="C37" s="20" t="s">
        <v>34</v>
      </c>
      <c r="D37" s="46">
        <v>51852</v>
      </c>
      <c r="E37" s="46">
        <v>72088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123940</v>
      </c>
      <c r="O37" s="47">
        <f t="shared" ref="O37:O68" si="7">(N37/O$71)</f>
        <v>2.1248435598072999</v>
      </c>
      <c r="P37" s="9"/>
    </row>
    <row r="38" spans="1:16">
      <c r="A38" s="12"/>
      <c r="B38" s="25">
        <v>338</v>
      </c>
      <c r="C38" s="20" t="s">
        <v>35</v>
      </c>
      <c r="D38" s="46">
        <v>60963</v>
      </c>
      <c r="E38" s="46">
        <v>102465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163428</v>
      </c>
      <c r="O38" s="47">
        <f t="shared" si="7"/>
        <v>2.8018309931594918</v>
      </c>
      <c r="P38" s="9"/>
    </row>
    <row r="39" spans="1:16" ht="15.75">
      <c r="A39" s="29" t="s">
        <v>40</v>
      </c>
      <c r="B39" s="30"/>
      <c r="C39" s="31"/>
      <c r="D39" s="32">
        <f t="shared" ref="D39:M39" si="8">SUM(D40:D53)</f>
        <v>12728083</v>
      </c>
      <c r="E39" s="32">
        <f t="shared" si="8"/>
        <v>64290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25775760</v>
      </c>
      <c r="J39" s="32">
        <f t="shared" si="8"/>
        <v>3908100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42476233</v>
      </c>
      <c r="O39" s="45">
        <f t="shared" si="7"/>
        <v>728.21809048672185</v>
      </c>
      <c r="P39" s="10"/>
    </row>
    <row r="40" spans="1:16">
      <c r="A40" s="12"/>
      <c r="B40" s="25">
        <v>341.2</v>
      </c>
      <c r="C40" s="20" t="s">
        <v>95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3908100</v>
      </c>
      <c r="K40" s="46">
        <v>0</v>
      </c>
      <c r="L40" s="46">
        <v>0</v>
      </c>
      <c r="M40" s="46">
        <v>0</v>
      </c>
      <c r="N40" s="46">
        <f t="shared" ref="N40:N53" si="9">SUM(D40:M40)</f>
        <v>3908100</v>
      </c>
      <c r="O40" s="47">
        <f t="shared" si="7"/>
        <v>67.000977215450291</v>
      </c>
      <c r="P40" s="9"/>
    </row>
    <row r="41" spans="1:16">
      <c r="A41" s="12"/>
      <c r="B41" s="25">
        <v>341.3</v>
      </c>
      <c r="C41" s="20" t="s">
        <v>131</v>
      </c>
      <c r="D41" s="46">
        <v>1181286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1181286</v>
      </c>
      <c r="O41" s="47">
        <f t="shared" si="7"/>
        <v>20.252121586174972</v>
      </c>
      <c r="P41" s="9"/>
    </row>
    <row r="42" spans="1:16">
      <c r="A42" s="12"/>
      <c r="B42" s="25">
        <v>341.9</v>
      </c>
      <c r="C42" s="20" t="s">
        <v>96</v>
      </c>
      <c r="D42" s="46">
        <v>84172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84172</v>
      </c>
      <c r="O42" s="47">
        <f t="shared" si="7"/>
        <v>1.4430557698571893</v>
      </c>
      <c r="P42" s="9"/>
    </row>
    <row r="43" spans="1:16">
      <c r="A43" s="12"/>
      <c r="B43" s="25">
        <v>342.1</v>
      </c>
      <c r="C43" s="20" t="s">
        <v>46</v>
      </c>
      <c r="D43" s="46">
        <v>656158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656158</v>
      </c>
      <c r="O43" s="47">
        <f t="shared" si="7"/>
        <v>11.249258516346929</v>
      </c>
      <c r="P43" s="9"/>
    </row>
    <row r="44" spans="1:16">
      <c r="A44" s="12"/>
      <c r="B44" s="25">
        <v>342.2</v>
      </c>
      <c r="C44" s="20" t="s">
        <v>47</v>
      </c>
      <c r="D44" s="46">
        <v>8945559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8945559</v>
      </c>
      <c r="O44" s="47">
        <f t="shared" si="7"/>
        <v>153.36383274186082</v>
      </c>
      <c r="P44" s="9"/>
    </row>
    <row r="45" spans="1:16">
      <c r="A45" s="12"/>
      <c r="B45" s="25">
        <v>342.6</v>
      </c>
      <c r="C45" s="20" t="s">
        <v>48</v>
      </c>
      <c r="D45" s="46">
        <v>1087390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1087390</v>
      </c>
      <c r="O45" s="47">
        <f t="shared" si="7"/>
        <v>18.642356289324351</v>
      </c>
      <c r="P45" s="9"/>
    </row>
    <row r="46" spans="1:16">
      <c r="A46" s="12"/>
      <c r="B46" s="25">
        <v>342.9</v>
      </c>
      <c r="C46" s="20" t="s">
        <v>123</v>
      </c>
      <c r="D46" s="46">
        <v>10</v>
      </c>
      <c r="E46" s="46">
        <v>0</v>
      </c>
      <c r="F46" s="46">
        <v>0</v>
      </c>
      <c r="G46" s="46">
        <v>0</v>
      </c>
      <c r="H46" s="46">
        <v>0</v>
      </c>
      <c r="I46" s="46">
        <v>57900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57910</v>
      </c>
      <c r="O46" s="47">
        <f t="shared" si="7"/>
        <v>0.99281660923382875</v>
      </c>
      <c r="P46" s="9"/>
    </row>
    <row r="47" spans="1:16">
      <c r="A47" s="12"/>
      <c r="B47" s="25">
        <v>343.3</v>
      </c>
      <c r="C47" s="20" t="s">
        <v>135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391521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391521</v>
      </c>
      <c r="O47" s="47">
        <f t="shared" si="7"/>
        <v>6.7122871984776014</v>
      </c>
      <c r="P47" s="9"/>
    </row>
    <row r="48" spans="1:16">
      <c r="A48" s="12"/>
      <c r="B48" s="25">
        <v>343.4</v>
      </c>
      <c r="C48" s="20" t="s">
        <v>132</v>
      </c>
      <c r="D48" s="46">
        <v>155866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155866</v>
      </c>
      <c r="O48" s="47">
        <f t="shared" si="7"/>
        <v>2.6721870767542732</v>
      </c>
      <c r="P48" s="9"/>
    </row>
    <row r="49" spans="1:16">
      <c r="A49" s="12"/>
      <c r="B49" s="25">
        <v>343.6</v>
      </c>
      <c r="C49" s="20" t="s">
        <v>49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23386134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23386134</v>
      </c>
      <c r="O49" s="47">
        <f t="shared" si="7"/>
        <v>400.9349380239675</v>
      </c>
      <c r="P49" s="9"/>
    </row>
    <row r="50" spans="1:16">
      <c r="A50" s="12"/>
      <c r="B50" s="25">
        <v>343.9</v>
      </c>
      <c r="C50" s="20" t="s">
        <v>50</v>
      </c>
      <c r="D50" s="46">
        <v>8153</v>
      </c>
      <c r="E50" s="46">
        <v>0</v>
      </c>
      <c r="F50" s="46">
        <v>0</v>
      </c>
      <c r="G50" s="46">
        <v>0</v>
      </c>
      <c r="H50" s="46">
        <v>0</v>
      </c>
      <c r="I50" s="46">
        <v>1920205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1928358</v>
      </c>
      <c r="O50" s="47">
        <f t="shared" si="7"/>
        <v>33.060021601604689</v>
      </c>
      <c r="P50" s="9"/>
    </row>
    <row r="51" spans="1:16">
      <c r="A51" s="12"/>
      <c r="B51" s="25">
        <v>346.9</v>
      </c>
      <c r="C51" s="20" t="s">
        <v>124</v>
      </c>
      <c r="D51" s="46">
        <v>0</v>
      </c>
      <c r="E51" s="46">
        <v>64290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64290</v>
      </c>
      <c r="O51" s="47">
        <f t="shared" si="7"/>
        <v>1.1021961631435477</v>
      </c>
      <c r="P51" s="9"/>
    </row>
    <row r="52" spans="1:16">
      <c r="A52" s="12"/>
      <c r="B52" s="25">
        <v>347.2</v>
      </c>
      <c r="C52" s="20" t="s">
        <v>51</v>
      </c>
      <c r="D52" s="46">
        <v>609489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609489</v>
      </c>
      <c r="O52" s="47">
        <f t="shared" si="7"/>
        <v>10.44915908038883</v>
      </c>
      <c r="P52" s="9"/>
    </row>
    <row r="53" spans="1:16">
      <c r="A53" s="12"/>
      <c r="B53" s="25">
        <v>349</v>
      </c>
      <c r="C53" s="20" t="s">
        <v>71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20000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20000</v>
      </c>
      <c r="O53" s="47">
        <f t="shared" si="7"/>
        <v>0.34288261413705018</v>
      </c>
      <c r="P53" s="9"/>
    </row>
    <row r="54" spans="1:16" ht="15.75">
      <c r="A54" s="29" t="s">
        <v>41</v>
      </c>
      <c r="B54" s="30"/>
      <c r="C54" s="31"/>
      <c r="D54" s="32">
        <f t="shared" ref="D54:M54" si="10">SUM(D55:D58)</f>
        <v>513358</v>
      </c>
      <c r="E54" s="32">
        <f t="shared" si="10"/>
        <v>665989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69" si="11">SUM(D54:M54)</f>
        <v>1179347</v>
      </c>
      <c r="O54" s="45">
        <f t="shared" si="7"/>
        <v>20.218879116734385</v>
      </c>
      <c r="P54" s="10"/>
    </row>
    <row r="55" spans="1:16">
      <c r="A55" s="13"/>
      <c r="B55" s="39">
        <v>351.3</v>
      </c>
      <c r="C55" s="21" t="s">
        <v>125</v>
      </c>
      <c r="D55" s="46">
        <v>0</v>
      </c>
      <c r="E55" s="46">
        <v>9035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9035</v>
      </c>
      <c r="O55" s="47">
        <f t="shared" si="7"/>
        <v>0.15489722093641242</v>
      </c>
      <c r="P55" s="9"/>
    </row>
    <row r="56" spans="1:16">
      <c r="A56" s="13"/>
      <c r="B56" s="39">
        <v>354</v>
      </c>
      <c r="C56" s="21" t="s">
        <v>54</v>
      </c>
      <c r="D56" s="46">
        <v>513358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513358</v>
      </c>
      <c r="O56" s="47">
        <f t="shared" si="7"/>
        <v>8.8010766514083905</v>
      </c>
      <c r="P56" s="9"/>
    </row>
    <row r="57" spans="1:16">
      <c r="A57" s="13"/>
      <c r="B57" s="39">
        <v>355</v>
      </c>
      <c r="C57" s="21" t="s">
        <v>79</v>
      </c>
      <c r="D57" s="46">
        <v>0</v>
      </c>
      <c r="E57" s="46">
        <v>491082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491082</v>
      </c>
      <c r="O57" s="47">
        <f t="shared" si="7"/>
        <v>8.4191739957825433</v>
      </c>
      <c r="P57" s="9"/>
    </row>
    <row r="58" spans="1:16">
      <c r="A58" s="13"/>
      <c r="B58" s="39">
        <v>358.2</v>
      </c>
      <c r="C58" s="21" t="s">
        <v>126</v>
      </c>
      <c r="D58" s="46">
        <v>0</v>
      </c>
      <c r="E58" s="46">
        <v>165872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165872</v>
      </c>
      <c r="O58" s="47">
        <f t="shared" si="7"/>
        <v>2.8437312486070394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SUM(D60:D65)</f>
        <v>2085472</v>
      </c>
      <c r="E59" s="32">
        <f t="shared" si="12"/>
        <v>1476128</v>
      </c>
      <c r="F59" s="32">
        <f t="shared" si="12"/>
        <v>14628</v>
      </c>
      <c r="G59" s="32">
        <f t="shared" si="12"/>
        <v>158510</v>
      </c>
      <c r="H59" s="32">
        <f t="shared" si="12"/>
        <v>0</v>
      </c>
      <c r="I59" s="32">
        <f t="shared" si="12"/>
        <v>481314</v>
      </c>
      <c r="J59" s="32">
        <f t="shared" si="12"/>
        <v>143725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 t="shared" si="11"/>
        <v>4359777</v>
      </c>
      <c r="O59" s="45">
        <f t="shared" si="7"/>
        <v>74.744586740729318</v>
      </c>
      <c r="P59" s="10"/>
    </row>
    <row r="60" spans="1:16">
      <c r="A60" s="12"/>
      <c r="B60" s="25">
        <v>361.1</v>
      </c>
      <c r="C60" s="20" t="s">
        <v>56</v>
      </c>
      <c r="D60" s="46">
        <v>633872</v>
      </c>
      <c r="E60" s="46">
        <v>152676</v>
      </c>
      <c r="F60" s="46">
        <v>14628</v>
      </c>
      <c r="G60" s="46">
        <v>158356</v>
      </c>
      <c r="H60" s="46">
        <v>0</v>
      </c>
      <c r="I60" s="46">
        <v>788424</v>
      </c>
      <c r="J60" s="46">
        <v>72690</v>
      </c>
      <c r="K60" s="46">
        <v>0</v>
      </c>
      <c r="L60" s="46">
        <v>0</v>
      </c>
      <c r="M60" s="46">
        <v>0</v>
      </c>
      <c r="N60" s="46">
        <f t="shared" si="11"/>
        <v>1820646</v>
      </c>
      <c r="O60" s="47">
        <f t="shared" si="7"/>
        <v>31.213392994908194</v>
      </c>
      <c r="P60" s="9"/>
    </row>
    <row r="61" spans="1:16">
      <c r="A61" s="12"/>
      <c r="B61" s="25">
        <v>361.4</v>
      </c>
      <c r="C61" s="20" t="s">
        <v>127</v>
      </c>
      <c r="D61" s="46">
        <v>-358097</v>
      </c>
      <c r="E61" s="46">
        <v>0</v>
      </c>
      <c r="F61" s="46">
        <v>0</v>
      </c>
      <c r="G61" s="46">
        <v>0</v>
      </c>
      <c r="H61" s="46">
        <v>0</v>
      </c>
      <c r="I61" s="46">
        <v>-354169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-712266</v>
      </c>
      <c r="O61" s="47">
        <f t="shared" si="7"/>
        <v>-12.211181402047009</v>
      </c>
      <c r="P61" s="9"/>
    </row>
    <row r="62" spans="1:16">
      <c r="A62" s="12"/>
      <c r="B62" s="25">
        <v>362</v>
      </c>
      <c r="C62" s="20" t="s">
        <v>98</v>
      </c>
      <c r="D62" s="46">
        <v>0</v>
      </c>
      <c r="E62" s="46">
        <v>577234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577234</v>
      </c>
      <c r="O62" s="47">
        <f t="shared" si="7"/>
        <v>9.8961751444393009</v>
      </c>
      <c r="P62" s="9"/>
    </row>
    <row r="63" spans="1:16">
      <c r="A63" s="12"/>
      <c r="B63" s="25">
        <v>364</v>
      </c>
      <c r="C63" s="20" t="s">
        <v>99</v>
      </c>
      <c r="D63" s="46">
        <v>28730</v>
      </c>
      <c r="E63" s="46">
        <v>25420</v>
      </c>
      <c r="F63" s="46">
        <v>0</v>
      </c>
      <c r="G63" s="46">
        <v>0</v>
      </c>
      <c r="H63" s="46">
        <v>0</v>
      </c>
      <c r="I63" s="46">
        <v>87700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141850</v>
      </c>
      <c r="O63" s="47">
        <f t="shared" si="7"/>
        <v>2.4318949407670285</v>
      </c>
      <c r="P63" s="9"/>
    </row>
    <row r="64" spans="1:16">
      <c r="A64" s="12"/>
      <c r="B64" s="25">
        <v>366</v>
      </c>
      <c r="C64" s="20" t="s">
        <v>100</v>
      </c>
      <c r="D64" s="46">
        <v>20172</v>
      </c>
      <c r="E64" s="46">
        <v>183692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203864</v>
      </c>
      <c r="O64" s="47">
        <f t="shared" si="7"/>
        <v>3.49507106242178</v>
      </c>
      <c r="P64" s="9"/>
    </row>
    <row r="65" spans="1:119">
      <c r="A65" s="12"/>
      <c r="B65" s="25">
        <v>369.9</v>
      </c>
      <c r="C65" s="20" t="s">
        <v>59</v>
      </c>
      <c r="D65" s="46">
        <v>1760795</v>
      </c>
      <c r="E65" s="46">
        <v>537106</v>
      </c>
      <c r="F65" s="46">
        <v>0</v>
      </c>
      <c r="G65" s="46">
        <v>154</v>
      </c>
      <c r="H65" s="46">
        <v>0</v>
      </c>
      <c r="I65" s="46">
        <v>-40641</v>
      </c>
      <c r="J65" s="46">
        <v>71035</v>
      </c>
      <c r="K65" s="46">
        <v>0</v>
      </c>
      <c r="L65" s="46">
        <v>0</v>
      </c>
      <c r="M65" s="46">
        <v>0</v>
      </c>
      <c r="N65" s="46">
        <f t="shared" si="11"/>
        <v>2328449</v>
      </c>
      <c r="O65" s="47">
        <f t="shared" si="7"/>
        <v>39.919234000240017</v>
      </c>
      <c r="P65" s="9"/>
    </row>
    <row r="66" spans="1:119" ht="15.75">
      <c r="A66" s="29" t="s">
        <v>42</v>
      </c>
      <c r="B66" s="30"/>
      <c r="C66" s="31"/>
      <c r="D66" s="32">
        <f t="shared" ref="D66:M66" si="13">SUM(D67:D68)</f>
        <v>1815350</v>
      </c>
      <c r="E66" s="32">
        <f t="shared" si="13"/>
        <v>183745</v>
      </c>
      <c r="F66" s="32">
        <f t="shared" si="13"/>
        <v>1912303</v>
      </c>
      <c r="G66" s="32">
        <f t="shared" si="13"/>
        <v>7065036</v>
      </c>
      <c r="H66" s="32">
        <f t="shared" si="13"/>
        <v>0</v>
      </c>
      <c r="I66" s="32">
        <f t="shared" si="13"/>
        <v>712549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 t="shared" si="11"/>
        <v>11688983</v>
      </c>
      <c r="O66" s="45">
        <f t="shared" si="7"/>
        <v>200.39745238217697</v>
      </c>
      <c r="P66" s="9"/>
    </row>
    <row r="67" spans="1:119">
      <c r="A67" s="12"/>
      <c r="B67" s="25">
        <v>381</v>
      </c>
      <c r="C67" s="20" t="s">
        <v>60</v>
      </c>
      <c r="D67" s="46">
        <v>1815350</v>
      </c>
      <c r="E67" s="46">
        <v>183745</v>
      </c>
      <c r="F67" s="46">
        <v>1912303</v>
      </c>
      <c r="G67" s="46">
        <v>7065036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10976434</v>
      </c>
      <c r="O67" s="47">
        <f t="shared" si="7"/>
        <v>188.18141919113992</v>
      </c>
      <c r="P67" s="9"/>
    </row>
    <row r="68" spans="1:119" ht="15.75" thickBot="1">
      <c r="A68" s="12"/>
      <c r="B68" s="25">
        <v>389.8</v>
      </c>
      <c r="C68" s="20" t="s">
        <v>114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712549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712549</v>
      </c>
      <c r="O68" s="47">
        <f t="shared" si="7"/>
        <v>12.216033191037049</v>
      </c>
      <c r="P68" s="9"/>
    </row>
    <row r="69" spans="1:119" ht="16.5" thickBot="1">
      <c r="A69" s="14" t="s">
        <v>52</v>
      </c>
      <c r="B69" s="23"/>
      <c r="C69" s="22"/>
      <c r="D69" s="15">
        <f t="shared" ref="D69:M69" si="14">SUM(D5,D14,D23,D39,D54,D59,D66)</f>
        <v>65988524</v>
      </c>
      <c r="E69" s="15">
        <f t="shared" si="14"/>
        <v>11918346</v>
      </c>
      <c r="F69" s="15">
        <f t="shared" si="14"/>
        <v>3415220</v>
      </c>
      <c r="G69" s="15">
        <f t="shared" si="14"/>
        <v>7223546</v>
      </c>
      <c r="H69" s="15">
        <f t="shared" si="14"/>
        <v>0</v>
      </c>
      <c r="I69" s="15">
        <f t="shared" si="14"/>
        <v>26969623</v>
      </c>
      <c r="J69" s="15">
        <f t="shared" si="14"/>
        <v>4051825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1"/>
        <v>119567084</v>
      </c>
      <c r="O69" s="38">
        <f>(N69/O$71)</f>
        <v>2049.8737163332135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21" t="s">
        <v>138</v>
      </c>
      <c r="M71" s="121"/>
      <c r="N71" s="121"/>
      <c r="O71" s="43">
        <v>58329</v>
      </c>
    </row>
    <row r="72" spans="1:119">
      <c r="A72" s="122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  <row r="73" spans="1:119" ht="15.75" customHeight="1" thickBot="1">
      <c r="A73" s="123" t="s">
        <v>74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3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62</v>
      </c>
      <c r="B3" s="111"/>
      <c r="C3" s="112"/>
      <c r="D3" s="131" t="s">
        <v>36</v>
      </c>
      <c r="E3" s="132"/>
      <c r="F3" s="132"/>
      <c r="G3" s="132"/>
      <c r="H3" s="133"/>
      <c r="I3" s="131" t="s">
        <v>37</v>
      </c>
      <c r="J3" s="133"/>
      <c r="K3" s="131" t="s">
        <v>39</v>
      </c>
      <c r="L3" s="133"/>
      <c r="M3" s="36"/>
      <c r="N3" s="37"/>
      <c r="O3" s="134" t="s">
        <v>67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38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23083678</v>
      </c>
      <c r="E5" s="27">
        <f t="shared" si="0"/>
        <v>6012027</v>
      </c>
      <c r="F5" s="27">
        <f t="shared" si="0"/>
        <v>1501941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30597646</v>
      </c>
      <c r="O5" s="33">
        <f t="shared" ref="O5:O36" si="1">(N5/O$73)</f>
        <v>527.9005883266334</v>
      </c>
      <c r="P5" s="6"/>
    </row>
    <row r="6" spans="1:133">
      <c r="A6" s="12"/>
      <c r="B6" s="25">
        <v>311</v>
      </c>
      <c r="C6" s="20" t="s">
        <v>2</v>
      </c>
      <c r="D6" s="46">
        <v>16062719</v>
      </c>
      <c r="E6" s="46">
        <v>4977575</v>
      </c>
      <c r="F6" s="46">
        <v>1501941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22542235</v>
      </c>
      <c r="O6" s="47">
        <f t="shared" si="1"/>
        <v>388.92073980780179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602447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602447</v>
      </c>
      <c r="O7" s="47">
        <f t="shared" si="1"/>
        <v>10.394006314590845</v>
      </c>
      <c r="P7" s="9"/>
    </row>
    <row r="8" spans="1:133">
      <c r="A8" s="12"/>
      <c r="B8" s="25">
        <v>312.42</v>
      </c>
      <c r="C8" s="20" t="s">
        <v>117</v>
      </c>
      <c r="D8" s="46">
        <v>0</v>
      </c>
      <c r="E8" s="46">
        <v>432005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432005</v>
      </c>
      <c r="O8" s="47">
        <f t="shared" si="1"/>
        <v>7.453373820327462</v>
      </c>
      <c r="P8" s="9"/>
    </row>
    <row r="9" spans="1:133">
      <c r="A9" s="12"/>
      <c r="B9" s="25">
        <v>314.10000000000002</v>
      </c>
      <c r="C9" s="20" t="s">
        <v>11</v>
      </c>
      <c r="D9" s="46">
        <v>3746229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3746229</v>
      </c>
      <c r="O9" s="47">
        <f t="shared" si="1"/>
        <v>64.633615707113407</v>
      </c>
      <c r="P9" s="9"/>
    </row>
    <row r="10" spans="1:133">
      <c r="A10" s="12"/>
      <c r="B10" s="25">
        <v>314.3</v>
      </c>
      <c r="C10" s="20" t="s">
        <v>12</v>
      </c>
      <c r="D10" s="46">
        <v>1038932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1038932</v>
      </c>
      <c r="O10" s="47">
        <f t="shared" si="1"/>
        <v>17.92467348734494</v>
      </c>
      <c r="P10" s="9"/>
    </row>
    <row r="11" spans="1:133">
      <c r="A11" s="12"/>
      <c r="B11" s="25">
        <v>314.8</v>
      </c>
      <c r="C11" s="20" t="s">
        <v>13</v>
      </c>
      <c r="D11" s="46">
        <v>73704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73704</v>
      </c>
      <c r="O11" s="47">
        <f t="shared" si="1"/>
        <v>1.2716136712617105</v>
      </c>
      <c r="P11" s="9"/>
    </row>
    <row r="12" spans="1:133">
      <c r="A12" s="12"/>
      <c r="B12" s="25">
        <v>315</v>
      </c>
      <c r="C12" s="20" t="s">
        <v>86</v>
      </c>
      <c r="D12" s="46">
        <v>1862318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1862318</v>
      </c>
      <c r="O12" s="47">
        <f t="shared" si="1"/>
        <v>32.130536050102656</v>
      </c>
      <c r="P12" s="9"/>
    </row>
    <row r="13" spans="1:133">
      <c r="A13" s="12"/>
      <c r="B13" s="25">
        <v>316</v>
      </c>
      <c r="C13" s="20" t="s">
        <v>87</v>
      </c>
      <c r="D13" s="46">
        <v>299776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299776</v>
      </c>
      <c r="O13" s="47">
        <f t="shared" si="1"/>
        <v>5.1720294680906127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13392156</v>
      </c>
      <c r="E14" s="32">
        <f t="shared" si="3"/>
        <v>351226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13743382</v>
      </c>
      <c r="O14" s="45">
        <f t="shared" si="1"/>
        <v>237.11430099549696</v>
      </c>
      <c r="P14" s="10"/>
    </row>
    <row r="15" spans="1:133">
      <c r="A15" s="12"/>
      <c r="B15" s="25">
        <v>322</v>
      </c>
      <c r="C15" s="20" t="s">
        <v>0</v>
      </c>
      <c r="D15" s="46">
        <v>2373349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2373349</v>
      </c>
      <c r="O15" s="47">
        <f t="shared" si="1"/>
        <v>40.947343903659359</v>
      </c>
      <c r="P15" s="9"/>
    </row>
    <row r="16" spans="1:133">
      <c r="A16" s="12"/>
      <c r="B16" s="25">
        <v>323.10000000000002</v>
      </c>
      <c r="C16" s="20" t="s">
        <v>17</v>
      </c>
      <c r="D16" s="46">
        <v>2740965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2740965</v>
      </c>
      <c r="O16" s="47">
        <f t="shared" si="1"/>
        <v>47.289815565638968</v>
      </c>
      <c r="P16" s="9"/>
    </row>
    <row r="17" spans="1:16">
      <c r="A17" s="12"/>
      <c r="B17" s="25">
        <v>323.39999999999998</v>
      </c>
      <c r="C17" s="20" t="s">
        <v>18</v>
      </c>
      <c r="D17" s="46">
        <v>29729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29729</v>
      </c>
      <c r="O17" s="47">
        <f t="shared" si="1"/>
        <v>0.51291385586860128</v>
      </c>
      <c r="P17" s="9"/>
    </row>
    <row r="18" spans="1:16">
      <c r="A18" s="12"/>
      <c r="B18" s="25">
        <v>323.7</v>
      </c>
      <c r="C18" s="20" t="s">
        <v>19</v>
      </c>
      <c r="D18" s="46">
        <v>1497160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1497160</v>
      </c>
      <c r="O18" s="47">
        <f t="shared" si="1"/>
        <v>25.83047221407498</v>
      </c>
      <c r="P18" s="9"/>
    </row>
    <row r="19" spans="1:16">
      <c r="A19" s="12"/>
      <c r="B19" s="25">
        <v>323.89999999999998</v>
      </c>
      <c r="C19" s="20" t="s">
        <v>20</v>
      </c>
      <c r="D19" s="46">
        <v>52000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52000</v>
      </c>
      <c r="O19" s="47">
        <f t="shared" si="1"/>
        <v>0.89715498352340362</v>
      </c>
      <c r="P19" s="9"/>
    </row>
    <row r="20" spans="1:16">
      <c r="A20" s="12"/>
      <c r="B20" s="25">
        <v>324.12</v>
      </c>
      <c r="C20" s="20" t="s">
        <v>89</v>
      </c>
      <c r="D20" s="46">
        <v>0</v>
      </c>
      <c r="E20" s="46">
        <v>351226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351226</v>
      </c>
      <c r="O20" s="47">
        <f t="shared" si="1"/>
        <v>6.0596953123652115</v>
      </c>
      <c r="P20" s="9"/>
    </row>
    <row r="21" spans="1:16">
      <c r="A21" s="12"/>
      <c r="B21" s="25">
        <v>325.2</v>
      </c>
      <c r="C21" s="20" t="s">
        <v>118</v>
      </c>
      <c r="D21" s="46">
        <v>6566692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6566692</v>
      </c>
      <c r="O21" s="47">
        <f t="shared" si="1"/>
        <v>113.29500871275513</v>
      </c>
      <c r="P21" s="9"/>
    </row>
    <row r="22" spans="1:16">
      <c r="A22" s="12"/>
      <c r="B22" s="25">
        <v>329</v>
      </c>
      <c r="C22" s="20" t="s">
        <v>21</v>
      </c>
      <c r="D22" s="46">
        <v>132261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132261</v>
      </c>
      <c r="O22" s="47">
        <f t="shared" si="1"/>
        <v>2.281896447611325</v>
      </c>
      <c r="P22" s="9"/>
    </row>
    <row r="23" spans="1:16" ht="15.75">
      <c r="A23" s="29" t="s">
        <v>23</v>
      </c>
      <c r="B23" s="30"/>
      <c r="C23" s="31"/>
      <c r="D23" s="32">
        <f t="shared" ref="D23:M23" si="6">SUM(D24:D39)</f>
        <v>5910263</v>
      </c>
      <c r="E23" s="32">
        <f t="shared" si="6"/>
        <v>1505612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161670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7577545</v>
      </c>
      <c r="O23" s="45">
        <f t="shared" si="1"/>
        <v>130.73523576197789</v>
      </c>
      <c r="P23" s="10"/>
    </row>
    <row r="24" spans="1:16">
      <c r="A24" s="12"/>
      <c r="B24" s="25">
        <v>331.1</v>
      </c>
      <c r="C24" s="20" t="s">
        <v>130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161670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161670</v>
      </c>
      <c r="O24" s="47">
        <f t="shared" si="1"/>
        <v>2.7892893497351667</v>
      </c>
      <c r="P24" s="9"/>
    </row>
    <row r="25" spans="1:16">
      <c r="A25" s="12"/>
      <c r="B25" s="25">
        <v>331.2</v>
      </c>
      <c r="C25" s="20" t="s">
        <v>22</v>
      </c>
      <c r="D25" s="46">
        <v>150172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150172</v>
      </c>
      <c r="O25" s="47">
        <f t="shared" si="1"/>
        <v>2.5909145804937803</v>
      </c>
      <c r="P25" s="9"/>
    </row>
    <row r="26" spans="1:16">
      <c r="A26" s="12"/>
      <c r="B26" s="25">
        <v>331.5</v>
      </c>
      <c r="C26" s="20" t="s">
        <v>24</v>
      </c>
      <c r="D26" s="46">
        <v>0</v>
      </c>
      <c r="E26" s="46">
        <v>13416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13416</v>
      </c>
      <c r="O26" s="47">
        <f t="shared" si="1"/>
        <v>0.23146598574903815</v>
      </c>
      <c r="P26" s="9"/>
    </row>
    <row r="27" spans="1:16">
      <c r="A27" s="12"/>
      <c r="B27" s="25">
        <v>331.69</v>
      </c>
      <c r="C27" s="20" t="s">
        <v>111</v>
      </c>
      <c r="D27" s="46">
        <v>0</v>
      </c>
      <c r="E27" s="46">
        <v>284266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284266</v>
      </c>
      <c r="O27" s="47">
        <f t="shared" si="1"/>
        <v>4.9044357412743054</v>
      </c>
      <c r="P27" s="9"/>
    </row>
    <row r="28" spans="1:16">
      <c r="A28" s="12"/>
      <c r="B28" s="25">
        <v>334.5</v>
      </c>
      <c r="C28" s="20" t="s">
        <v>26</v>
      </c>
      <c r="D28" s="46">
        <v>0</v>
      </c>
      <c r="E28" s="46">
        <v>6768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7">SUM(D28:M28)</f>
        <v>6768</v>
      </c>
      <c r="O28" s="47">
        <f t="shared" si="1"/>
        <v>0.11676817170166146</v>
      </c>
      <c r="P28" s="9"/>
    </row>
    <row r="29" spans="1:16">
      <c r="A29" s="12"/>
      <c r="B29" s="25">
        <v>334.69</v>
      </c>
      <c r="C29" s="20" t="s">
        <v>112</v>
      </c>
      <c r="D29" s="46">
        <v>0</v>
      </c>
      <c r="E29" s="46">
        <v>160450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160450</v>
      </c>
      <c r="O29" s="47">
        <f t="shared" si="1"/>
        <v>2.7682407135832716</v>
      </c>
      <c r="P29" s="9"/>
    </row>
    <row r="30" spans="1:16">
      <c r="A30" s="12"/>
      <c r="B30" s="25">
        <v>335.12</v>
      </c>
      <c r="C30" s="20" t="s">
        <v>90</v>
      </c>
      <c r="D30" s="46">
        <v>1693091</v>
      </c>
      <c r="E30" s="46">
        <v>555847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2248938</v>
      </c>
      <c r="O30" s="47">
        <f t="shared" si="1"/>
        <v>38.800883352599165</v>
      </c>
      <c r="P30" s="9"/>
    </row>
    <row r="31" spans="1:16">
      <c r="A31" s="12"/>
      <c r="B31" s="25">
        <v>335.14</v>
      </c>
      <c r="C31" s="20" t="s">
        <v>91</v>
      </c>
      <c r="D31" s="46">
        <v>20053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20053</v>
      </c>
      <c r="O31" s="47">
        <f t="shared" si="1"/>
        <v>0.34597401701143871</v>
      </c>
      <c r="P31" s="9"/>
    </row>
    <row r="32" spans="1:16">
      <c r="A32" s="12"/>
      <c r="B32" s="25">
        <v>335.15</v>
      </c>
      <c r="C32" s="20" t="s">
        <v>92</v>
      </c>
      <c r="D32" s="46">
        <v>21791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21791</v>
      </c>
      <c r="O32" s="47">
        <f t="shared" si="1"/>
        <v>0.37595969703766324</v>
      </c>
      <c r="P32" s="9"/>
    </row>
    <row r="33" spans="1:16">
      <c r="A33" s="12"/>
      <c r="B33" s="25">
        <v>335.18</v>
      </c>
      <c r="C33" s="20" t="s">
        <v>93</v>
      </c>
      <c r="D33" s="46">
        <v>3713620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3713620</v>
      </c>
      <c r="O33" s="47">
        <f t="shared" si="1"/>
        <v>64.071013267541971</v>
      </c>
      <c r="P33" s="9"/>
    </row>
    <row r="34" spans="1:16">
      <c r="A34" s="12"/>
      <c r="B34" s="25">
        <v>335.21</v>
      </c>
      <c r="C34" s="20" t="s">
        <v>120</v>
      </c>
      <c r="D34" s="46">
        <v>51097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51097</v>
      </c>
      <c r="O34" s="47">
        <f t="shared" si="1"/>
        <v>0.88157554217491074</v>
      </c>
      <c r="P34" s="9"/>
    </row>
    <row r="35" spans="1:16">
      <c r="A35" s="12"/>
      <c r="B35" s="25">
        <v>335.49</v>
      </c>
      <c r="C35" s="20" t="s">
        <v>77</v>
      </c>
      <c r="D35" s="46">
        <v>36028</v>
      </c>
      <c r="E35" s="46">
        <v>46394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82422</v>
      </c>
      <c r="O35" s="47">
        <f t="shared" si="1"/>
        <v>1.4220251548454996</v>
      </c>
      <c r="P35" s="9"/>
    </row>
    <row r="36" spans="1:16">
      <c r="A36" s="12"/>
      <c r="B36" s="25">
        <v>335.9</v>
      </c>
      <c r="C36" s="20" t="s">
        <v>121</v>
      </c>
      <c r="D36" s="46">
        <v>114679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114679</v>
      </c>
      <c r="O36" s="47">
        <f t="shared" si="1"/>
        <v>1.9785545452977003</v>
      </c>
      <c r="P36" s="9"/>
    </row>
    <row r="37" spans="1:16">
      <c r="A37" s="12"/>
      <c r="B37" s="25">
        <v>337.4</v>
      </c>
      <c r="C37" s="20" t="s">
        <v>122</v>
      </c>
      <c r="D37" s="46">
        <v>0</v>
      </c>
      <c r="E37" s="46">
        <v>245720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245720</v>
      </c>
      <c r="O37" s="47">
        <f t="shared" ref="O37:O68" si="8">(N37/O$73)</f>
        <v>4.2394023567571297</v>
      </c>
      <c r="P37" s="9"/>
    </row>
    <row r="38" spans="1:16">
      <c r="A38" s="12"/>
      <c r="B38" s="25">
        <v>337.9</v>
      </c>
      <c r="C38" s="20" t="s">
        <v>34</v>
      </c>
      <c r="D38" s="46">
        <v>55436</v>
      </c>
      <c r="E38" s="46">
        <v>89476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144912</v>
      </c>
      <c r="O38" s="47">
        <f t="shared" si="8"/>
        <v>2.5001639033142977</v>
      </c>
      <c r="P38" s="9"/>
    </row>
    <row r="39" spans="1:16">
      <c r="A39" s="12"/>
      <c r="B39" s="25">
        <v>338</v>
      </c>
      <c r="C39" s="20" t="s">
        <v>35</v>
      </c>
      <c r="D39" s="46">
        <v>54296</v>
      </c>
      <c r="E39" s="46">
        <v>103275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157571</v>
      </c>
      <c r="O39" s="47">
        <f t="shared" si="8"/>
        <v>2.7185693828608892</v>
      </c>
      <c r="P39" s="9"/>
    </row>
    <row r="40" spans="1:16" ht="15.75">
      <c r="A40" s="29" t="s">
        <v>40</v>
      </c>
      <c r="B40" s="30"/>
      <c r="C40" s="31"/>
      <c r="D40" s="32">
        <f t="shared" ref="D40:M40" si="9">SUM(D41:D54)</f>
        <v>12498623</v>
      </c>
      <c r="E40" s="32">
        <f t="shared" si="9"/>
        <v>33946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25454734</v>
      </c>
      <c r="J40" s="32">
        <f t="shared" si="9"/>
        <v>2313100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40300403</v>
      </c>
      <c r="O40" s="45">
        <f t="shared" si="8"/>
        <v>695.3020651817601</v>
      </c>
      <c r="P40" s="10"/>
    </row>
    <row r="41" spans="1:16">
      <c r="A41" s="12"/>
      <c r="B41" s="25">
        <v>341.2</v>
      </c>
      <c r="C41" s="20" t="s">
        <v>95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2313100</v>
      </c>
      <c r="K41" s="46">
        <v>0</v>
      </c>
      <c r="L41" s="46">
        <v>0</v>
      </c>
      <c r="M41" s="46">
        <v>0</v>
      </c>
      <c r="N41" s="46">
        <f t="shared" ref="N41:N54" si="10">SUM(D41:M41)</f>
        <v>2313100</v>
      </c>
      <c r="O41" s="47">
        <f t="shared" si="8"/>
        <v>39.90786908438433</v>
      </c>
      <c r="P41" s="9"/>
    </row>
    <row r="42" spans="1:16">
      <c r="A42" s="12"/>
      <c r="B42" s="25">
        <v>341.3</v>
      </c>
      <c r="C42" s="20" t="s">
        <v>131</v>
      </c>
      <c r="D42" s="46">
        <v>1159260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1159260</v>
      </c>
      <c r="O42" s="47">
        <f t="shared" si="8"/>
        <v>20.000690119218095</v>
      </c>
      <c r="P42" s="9"/>
    </row>
    <row r="43" spans="1:16">
      <c r="A43" s="12"/>
      <c r="B43" s="25">
        <v>341.9</v>
      </c>
      <c r="C43" s="20" t="s">
        <v>96</v>
      </c>
      <c r="D43" s="46">
        <v>88047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88047</v>
      </c>
      <c r="O43" s="47">
        <f t="shared" si="8"/>
        <v>1.5190731698900986</v>
      </c>
      <c r="P43" s="9"/>
    </row>
    <row r="44" spans="1:16">
      <c r="A44" s="12"/>
      <c r="B44" s="25">
        <v>342.1</v>
      </c>
      <c r="C44" s="20" t="s">
        <v>46</v>
      </c>
      <c r="D44" s="46">
        <v>467507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467507</v>
      </c>
      <c r="O44" s="47">
        <f t="shared" si="8"/>
        <v>8.0658891323476123</v>
      </c>
      <c r="P44" s="9"/>
    </row>
    <row r="45" spans="1:16">
      <c r="A45" s="12"/>
      <c r="B45" s="25">
        <v>342.2</v>
      </c>
      <c r="C45" s="20" t="s">
        <v>47</v>
      </c>
      <c r="D45" s="46">
        <v>8691138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8691138</v>
      </c>
      <c r="O45" s="47">
        <f t="shared" si="8"/>
        <v>149.94803402287747</v>
      </c>
      <c r="P45" s="9"/>
    </row>
    <row r="46" spans="1:16">
      <c r="A46" s="12"/>
      <c r="B46" s="25">
        <v>342.6</v>
      </c>
      <c r="C46" s="20" t="s">
        <v>48</v>
      </c>
      <c r="D46" s="46">
        <v>1312841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1312841</v>
      </c>
      <c r="O46" s="47">
        <f t="shared" si="8"/>
        <v>22.650420110074016</v>
      </c>
      <c r="P46" s="9"/>
    </row>
    <row r="47" spans="1:16">
      <c r="A47" s="12"/>
      <c r="B47" s="25">
        <v>342.9</v>
      </c>
      <c r="C47" s="20" t="s">
        <v>123</v>
      </c>
      <c r="D47" s="46">
        <v>200</v>
      </c>
      <c r="E47" s="46">
        <v>0</v>
      </c>
      <c r="F47" s="46">
        <v>0</v>
      </c>
      <c r="G47" s="46">
        <v>0</v>
      </c>
      <c r="H47" s="46">
        <v>0</v>
      </c>
      <c r="I47" s="46">
        <v>57872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58072</v>
      </c>
      <c r="O47" s="47">
        <f t="shared" si="8"/>
        <v>1.0019150808302135</v>
      </c>
      <c r="P47" s="9"/>
    </row>
    <row r="48" spans="1:16">
      <c r="A48" s="12"/>
      <c r="B48" s="25">
        <v>343.3</v>
      </c>
      <c r="C48" s="20" t="s">
        <v>135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389704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389704</v>
      </c>
      <c r="O48" s="47">
        <f t="shared" si="8"/>
        <v>6.7235554942116247</v>
      </c>
      <c r="P48" s="9"/>
    </row>
    <row r="49" spans="1:16">
      <c r="A49" s="12"/>
      <c r="B49" s="25">
        <v>343.4</v>
      </c>
      <c r="C49" s="20" t="s">
        <v>132</v>
      </c>
      <c r="D49" s="46">
        <v>131610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131610</v>
      </c>
      <c r="O49" s="47">
        <f t="shared" si="8"/>
        <v>2.2706647573368302</v>
      </c>
      <c r="P49" s="9"/>
    </row>
    <row r="50" spans="1:16">
      <c r="A50" s="12"/>
      <c r="B50" s="25">
        <v>343.6</v>
      </c>
      <c r="C50" s="20" t="s">
        <v>49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23096456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23096456</v>
      </c>
      <c r="O50" s="47">
        <f t="shared" si="8"/>
        <v>398.48270388709648</v>
      </c>
      <c r="P50" s="9"/>
    </row>
    <row r="51" spans="1:16">
      <c r="A51" s="12"/>
      <c r="B51" s="25">
        <v>343.9</v>
      </c>
      <c r="C51" s="20" t="s">
        <v>50</v>
      </c>
      <c r="D51" s="46">
        <v>21918</v>
      </c>
      <c r="E51" s="46">
        <v>0</v>
      </c>
      <c r="F51" s="46">
        <v>0</v>
      </c>
      <c r="G51" s="46">
        <v>0</v>
      </c>
      <c r="H51" s="46">
        <v>0</v>
      </c>
      <c r="I51" s="46">
        <v>1890702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1912620</v>
      </c>
      <c r="O51" s="47">
        <f t="shared" si="8"/>
        <v>32.998395472817933</v>
      </c>
      <c r="P51" s="9"/>
    </row>
    <row r="52" spans="1:16">
      <c r="A52" s="12"/>
      <c r="B52" s="25">
        <v>346.9</v>
      </c>
      <c r="C52" s="20" t="s">
        <v>124</v>
      </c>
      <c r="D52" s="46">
        <v>0</v>
      </c>
      <c r="E52" s="46">
        <v>33946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33946</v>
      </c>
      <c r="O52" s="47">
        <f t="shared" si="8"/>
        <v>0.58566967443625884</v>
      </c>
      <c r="P52" s="9"/>
    </row>
    <row r="53" spans="1:16">
      <c r="A53" s="12"/>
      <c r="B53" s="25">
        <v>347.2</v>
      </c>
      <c r="C53" s="20" t="s">
        <v>51</v>
      </c>
      <c r="D53" s="46">
        <v>626102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626102</v>
      </c>
      <c r="O53" s="47">
        <f t="shared" si="8"/>
        <v>10.802125567191732</v>
      </c>
      <c r="P53" s="9"/>
    </row>
    <row r="54" spans="1:16">
      <c r="A54" s="12"/>
      <c r="B54" s="25">
        <v>349</v>
      </c>
      <c r="C54" s="20" t="s">
        <v>71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20000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20000</v>
      </c>
      <c r="O54" s="47">
        <f t="shared" si="8"/>
        <v>0.34505960904746297</v>
      </c>
      <c r="P54" s="9"/>
    </row>
    <row r="55" spans="1:16" ht="15.75">
      <c r="A55" s="29" t="s">
        <v>41</v>
      </c>
      <c r="B55" s="30"/>
      <c r="C55" s="31"/>
      <c r="D55" s="32">
        <f t="shared" ref="D55:M55" si="11">SUM(D56:D59)</f>
        <v>559094</v>
      </c>
      <c r="E55" s="32">
        <f t="shared" si="11"/>
        <v>330726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ref="N55:N71" si="12">SUM(D55:M55)</f>
        <v>889820</v>
      </c>
      <c r="O55" s="45">
        <f t="shared" si="8"/>
        <v>15.352047066130675</v>
      </c>
      <c r="P55" s="10"/>
    </row>
    <row r="56" spans="1:16">
      <c r="A56" s="13"/>
      <c r="B56" s="39">
        <v>351.3</v>
      </c>
      <c r="C56" s="21" t="s">
        <v>125</v>
      </c>
      <c r="D56" s="46">
        <v>0</v>
      </c>
      <c r="E56" s="46">
        <v>7813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7813</v>
      </c>
      <c r="O56" s="47">
        <f t="shared" si="8"/>
        <v>0.13479753627439139</v>
      </c>
      <c r="P56" s="9"/>
    </row>
    <row r="57" spans="1:16">
      <c r="A57" s="13"/>
      <c r="B57" s="39">
        <v>354</v>
      </c>
      <c r="C57" s="21" t="s">
        <v>54</v>
      </c>
      <c r="D57" s="46">
        <v>559094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559094</v>
      </c>
      <c r="O57" s="47">
        <f t="shared" si="8"/>
        <v>9.6460378530391129</v>
      </c>
      <c r="P57" s="9"/>
    </row>
    <row r="58" spans="1:16">
      <c r="A58" s="13"/>
      <c r="B58" s="39">
        <v>355</v>
      </c>
      <c r="C58" s="21" t="s">
        <v>79</v>
      </c>
      <c r="D58" s="46">
        <v>0</v>
      </c>
      <c r="E58" s="46">
        <v>141723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141723</v>
      </c>
      <c r="O58" s="47">
        <f t="shared" si="8"/>
        <v>2.4451441486516794</v>
      </c>
      <c r="P58" s="9"/>
    </row>
    <row r="59" spans="1:16">
      <c r="A59" s="13"/>
      <c r="B59" s="39">
        <v>358.2</v>
      </c>
      <c r="C59" s="21" t="s">
        <v>126</v>
      </c>
      <c r="D59" s="46">
        <v>0</v>
      </c>
      <c r="E59" s="46">
        <v>181190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181190</v>
      </c>
      <c r="O59" s="47">
        <f t="shared" si="8"/>
        <v>3.1260675281654904</v>
      </c>
      <c r="P59" s="9"/>
    </row>
    <row r="60" spans="1:16" ht="15.75">
      <c r="A60" s="29" t="s">
        <v>3</v>
      </c>
      <c r="B60" s="30"/>
      <c r="C60" s="31"/>
      <c r="D60" s="32">
        <f t="shared" ref="D60:M60" si="13">SUM(D61:D66)</f>
        <v>1815166</v>
      </c>
      <c r="E60" s="32">
        <f t="shared" si="13"/>
        <v>1576480</v>
      </c>
      <c r="F60" s="32">
        <f t="shared" si="13"/>
        <v>7760</v>
      </c>
      <c r="G60" s="32">
        <f t="shared" si="13"/>
        <v>97040</v>
      </c>
      <c r="H60" s="32">
        <f t="shared" si="13"/>
        <v>0</v>
      </c>
      <c r="I60" s="32">
        <f t="shared" si="13"/>
        <v>469881</v>
      </c>
      <c r="J60" s="32">
        <f t="shared" si="13"/>
        <v>111733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2"/>
        <v>4078060</v>
      </c>
      <c r="O60" s="45">
        <f t="shared" si="8"/>
        <v>70.358689463604833</v>
      </c>
      <c r="P60" s="10"/>
    </row>
    <row r="61" spans="1:16">
      <c r="A61" s="12"/>
      <c r="B61" s="25">
        <v>361.1</v>
      </c>
      <c r="C61" s="20" t="s">
        <v>56</v>
      </c>
      <c r="D61" s="46">
        <v>490143</v>
      </c>
      <c r="E61" s="46">
        <v>138291</v>
      </c>
      <c r="F61" s="46">
        <v>7760</v>
      </c>
      <c r="G61" s="46">
        <v>97040</v>
      </c>
      <c r="H61" s="46">
        <v>0</v>
      </c>
      <c r="I61" s="46">
        <v>500788</v>
      </c>
      <c r="J61" s="46">
        <v>39621</v>
      </c>
      <c r="K61" s="46">
        <v>0</v>
      </c>
      <c r="L61" s="46">
        <v>0</v>
      </c>
      <c r="M61" s="46">
        <v>0</v>
      </c>
      <c r="N61" s="46">
        <f t="shared" si="12"/>
        <v>1273643</v>
      </c>
      <c r="O61" s="47">
        <f t="shared" si="8"/>
        <v>21.974137782301892</v>
      </c>
      <c r="P61" s="9"/>
    </row>
    <row r="62" spans="1:16">
      <c r="A62" s="12"/>
      <c r="B62" s="25">
        <v>361.4</v>
      </c>
      <c r="C62" s="20" t="s">
        <v>127</v>
      </c>
      <c r="D62" s="46">
        <v>-139210</v>
      </c>
      <c r="E62" s="46">
        <v>0</v>
      </c>
      <c r="F62" s="46">
        <v>0</v>
      </c>
      <c r="G62" s="46">
        <v>0</v>
      </c>
      <c r="H62" s="46">
        <v>0</v>
      </c>
      <c r="I62" s="46">
        <v>-155894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-295104</v>
      </c>
      <c r="O62" s="47">
        <f t="shared" si="8"/>
        <v>-5.0914235434171253</v>
      </c>
      <c r="P62" s="9"/>
    </row>
    <row r="63" spans="1:16">
      <c r="A63" s="12"/>
      <c r="B63" s="25">
        <v>362</v>
      </c>
      <c r="C63" s="20" t="s">
        <v>98</v>
      </c>
      <c r="D63" s="46">
        <v>0</v>
      </c>
      <c r="E63" s="46">
        <v>614604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614604</v>
      </c>
      <c r="O63" s="47">
        <f t="shared" si="8"/>
        <v>10.603750797950346</v>
      </c>
      <c r="P63" s="9"/>
    </row>
    <row r="64" spans="1:16">
      <c r="A64" s="12"/>
      <c r="B64" s="25">
        <v>364</v>
      </c>
      <c r="C64" s="20" t="s">
        <v>99</v>
      </c>
      <c r="D64" s="46">
        <v>0</v>
      </c>
      <c r="E64" s="46">
        <v>3728</v>
      </c>
      <c r="F64" s="46">
        <v>0</v>
      </c>
      <c r="G64" s="46">
        <v>0</v>
      </c>
      <c r="H64" s="46">
        <v>0</v>
      </c>
      <c r="I64" s="46">
        <v>9138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12866</v>
      </c>
      <c r="O64" s="47">
        <f t="shared" si="8"/>
        <v>0.22197684650023292</v>
      </c>
      <c r="P64" s="9"/>
    </row>
    <row r="65" spans="1:119">
      <c r="A65" s="12"/>
      <c r="B65" s="25">
        <v>366</v>
      </c>
      <c r="C65" s="20" t="s">
        <v>100</v>
      </c>
      <c r="D65" s="46">
        <v>2000</v>
      </c>
      <c r="E65" s="46">
        <v>178405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180405</v>
      </c>
      <c r="O65" s="47">
        <f t="shared" si="8"/>
        <v>3.1125239385103778</v>
      </c>
      <c r="P65" s="9"/>
    </row>
    <row r="66" spans="1:119">
      <c r="A66" s="12"/>
      <c r="B66" s="25">
        <v>369.9</v>
      </c>
      <c r="C66" s="20" t="s">
        <v>59</v>
      </c>
      <c r="D66" s="46">
        <v>1462233</v>
      </c>
      <c r="E66" s="46">
        <v>641452</v>
      </c>
      <c r="F66" s="46">
        <v>0</v>
      </c>
      <c r="G66" s="46">
        <v>0</v>
      </c>
      <c r="H66" s="46">
        <v>0</v>
      </c>
      <c r="I66" s="46">
        <v>115849</v>
      </c>
      <c r="J66" s="46">
        <v>72112</v>
      </c>
      <c r="K66" s="46">
        <v>0</v>
      </c>
      <c r="L66" s="46">
        <v>0</v>
      </c>
      <c r="M66" s="46">
        <v>0</v>
      </c>
      <c r="N66" s="46">
        <f t="shared" si="12"/>
        <v>2291646</v>
      </c>
      <c r="O66" s="47">
        <f t="shared" si="8"/>
        <v>39.537723641759115</v>
      </c>
      <c r="P66" s="9"/>
    </row>
    <row r="67" spans="1:119" ht="15.75">
      <c r="A67" s="29" t="s">
        <v>42</v>
      </c>
      <c r="B67" s="30"/>
      <c r="C67" s="31"/>
      <c r="D67" s="32">
        <f t="shared" ref="D67:M67" si="14">SUM(D68:D70)</f>
        <v>2750743</v>
      </c>
      <c r="E67" s="32">
        <f t="shared" si="14"/>
        <v>29807</v>
      </c>
      <c r="F67" s="32">
        <f t="shared" si="14"/>
        <v>2427303</v>
      </c>
      <c r="G67" s="32">
        <f t="shared" si="14"/>
        <v>2794505</v>
      </c>
      <c r="H67" s="32">
        <f t="shared" si="14"/>
        <v>0</v>
      </c>
      <c r="I67" s="32">
        <f t="shared" si="14"/>
        <v>753965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 t="shared" si="12"/>
        <v>8756323</v>
      </c>
      <c r="O67" s="45">
        <f t="shared" si="8"/>
        <v>151.07266955366541</v>
      </c>
      <c r="P67" s="9"/>
    </row>
    <row r="68" spans="1:119">
      <c r="A68" s="12"/>
      <c r="B68" s="25">
        <v>381</v>
      </c>
      <c r="C68" s="20" t="s">
        <v>60</v>
      </c>
      <c r="D68" s="46">
        <v>1781501</v>
      </c>
      <c r="E68" s="46">
        <v>29807</v>
      </c>
      <c r="F68" s="46">
        <v>2427303</v>
      </c>
      <c r="G68" s="46">
        <v>2794505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7033116</v>
      </c>
      <c r="O68" s="47">
        <f t="shared" si="8"/>
        <v>121.34221286727282</v>
      </c>
      <c r="P68" s="9"/>
    </row>
    <row r="69" spans="1:119">
      <c r="A69" s="12"/>
      <c r="B69" s="25">
        <v>383</v>
      </c>
      <c r="C69" s="20" t="s">
        <v>101</v>
      </c>
      <c r="D69" s="46">
        <v>969242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969242</v>
      </c>
      <c r="O69" s="47">
        <f>(N69/O$73)</f>
        <v>16.722313279619055</v>
      </c>
      <c r="P69" s="9"/>
    </row>
    <row r="70" spans="1:119" ht="15.75" thickBot="1">
      <c r="A70" s="12"/>
      <c r="B70" s="25">
        <v>389.8</v>
      </c>
      <c r="C70" s="20" t="s">
        <v>114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753965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753965</v>
      </c>
      <c r="O70" s="47">
        <f>(N70/O$73)</f>
        <v>13.00814340677352</v>
      </c>
      <c r="P70" s="9"/>
    </row>
    <row r="71" spans="1:119" ht="16.5" thickBot="1">
      <c r="A71" s="14" t="s">
        <v>52</v>
      </c>
      <c r="B71" s="23"/>
      <c r="C71" s="22"/>
      <c r="D71" s="15">
        <f t="shared" ref="D71:M71" si="15">SUM(D5,D14,D23,D40,D55,D60,D67)</f>
        <v>60009723</v>
      </c>
      <c r="E71" s="15">
        <f t="shared" si="15"/>
        <v>9839824</v>
      </c>
      <c r="F71" s="15">
        <f t="shared" si="15"/>
        <v>3937004</v>
      </c>
      <c r="G71" s="15">
        <f t="shared" si="15"/>
        <v>2891545</v>
      </c>
      <c r="H71" s="15">
        <f t="shared" si="15"/>
        <v>0</v>
      </c>
      <c r="I71" s="15">
        <f t="shared" si="15"/>
        <v>26840250</v>
      </c>
      <c r="J71" s="15">
        <f t="shared" si="15"/>
        <v>2424833</v>
      </c>
      <c r="K71" s="15">
        <f t="shared" si="15"/>
        <v>0</v>
      </c>
      <c r="L71" s="15">
        <f t="shared" si="15"/>
        <v>0</v>
      </c>
      <c r="M71" s="15">
        <f t="shared" si="15"/>
        <v>0</v>
      </c>
      <c r="N71" s="15">
        <f t="shared" si="12"/>
        <v>105943179</v>
      </c>
      <c r="O71" s="38">
        <f>(N71/O$73)</f>
        <v>1827.8355963492693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21" t="s">
        <v>136</v>
      </c>
      <c r="M73" s="121"/>
      <c r="N73" s="121"/>
      <c r="O73" s="43">
        <v>57961</v>
      </c>
    </row>
    <row r="74" spans="1:119">
      <c r="A74" s="122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  <row r="75" spans="1:119" ht="15.75" customHeight="1" thickBot="1">
      <c r="A75" s="123" t="s">
        <v>74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3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62</v>
      </c>
      <c r="B3" s="111"/>
      <c r="C3" s="112"/>
      <c r="D3" s="131" t="s">
        <v>36</v>
      </c>
      <c r="E3" s="132"/>
      <c r="F3" s="132"/>
      <c r="G3" s="132"/>
      <c r="H3" s="133"/>
      <c r="I3" s="131" t="s">
        <v>37</v>
      </c>
      <c r="J3" s="133"/>
      <c r="K3" s="131" t="s">
        <v>39</v>
      </c>
      <c r="L3" s="133"/>
      <c r="M3" s="36"/>
      <c r="N3" s="37"/>
      <c r="O3" s="134" t="s">
        <v>67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38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21406873</v>
      </c>
      <c r="E5" s="27">
        <f t="shared" si="0"/>
        <v>5422219</v>
      </c>
      <c r="F5" s="27">
        <f t="shared" si="0"/>
        <v>2224119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29053211</v>
      </c>
      <c r="O5" s="33">
        <f t="shared" ref="O5:O36" si="1">(N5/O$75)</f>
        <v>507.69249991262711</v>
      </c>
      <c r="P5" s="6"/>
    </row>
    <row r="6" spans="1:133">
      <c r="A6" s="12"/>
      <c r="B6" s="25">
        <v>311</v>
      </c>
      <c r="C6" s="20" t="s">
        <v>2</v>
      </c>
      <c r="D6" s="46">
        <v>14551229</v>
      </c>
      <c r="E6" s="46">
        <v>4419493</v>
      </c>
      <c r="F6" s="46">
        <v>2224119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21194841</v>
      </c>
      <c r="O6" s="47">
        <f t="shared" si="1"/>
        <v>370.37082794533956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584220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584220</v>
      </c>
      <c r="O7" s="47">
        <f t="shared" si="1"/>
        <v>10.208995910949568</v>
      </c>
      <c r="P7" s="9"/>
    </row>
    <row r="8" spans="1:133">
      <c r="A8" s="12"/>
      <c r="B8" s="25">
        <v>312.42</v>
      </c>
      <c r="C8" s="20" t="s">
        <v>117</v>
      </c>
      <c r="D8" s="46">
        <v>0</v>
      </c>
      <c r="E8" s="46">
        <v>418506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418506</v>
      </c>
      <c r="O8" s="47">
        <f t="shared" si="1"/>
        <v>7.3132142732324468</v>
      </c>
      <c r="P8" s="9"/>
    </row>
    <row r="9" spans="1:133">
      <c r="A9" s="12"/>
      <c r="B9" s="25">
        <v>314.10000000000002</v>
      </c>
      <c r="C9" s="20" t="s">
        <v>11</v>
      </c>
      <c r="D9" s="46">
        <v>3666209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3666209</v>
      </c>
      <c r="O9" s="47">
        <f t="shared" si="1"/>
        <v>64.065442281480443</v>
      </c>
      <c r="P9" s="9"/>
    </row>
    <row r="10" spans="1:133">
      <c r="A10" s="12"/>
      <c r="B10" s="25">
        <v>314.3</v>
      </c>
      <c r="C10" s="20" t="s">
        <v>12</v>
      </c>
      <c r="D10" s="46">
        <v>1004018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1004018</v>
      </c>
      <c r="O10" s="47">
        <f t="shared" si="1"/>
        <v>17.544787334428406</v>
      </c>
      <c r="P10" s="9"/>
    </row>
    <row r="11" spans="1:133">
      <c r="A11" s="12"/>
      <c r="B11" s="25">
        <v>314.8</v>
      </c>
      <c r="C11" s="20" t="s">
        <v>13</v>
      </c>
      <c r="D11" s="46">
        <v>72092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72092</v>
      </c>
      <c r="O11" s="47">
        <f t="shared" si="1"/>
        <v>1.2597770244294551</v>
      </c>
      <c r="P11" s="9"/>
    </row>
    <row r="12" spans="1:133">
      <c r="A12" s="12"/>
      <c r="B12" s="25">
        <v>315</v>
      </c>
      <c r="C12" s="20" t="s">
        <v>86</v>
      </c>
      <c r="D12" s="46">
        <v>1807306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1807306</v>
      </c>
      <c r="O12" s="47">
        <f t="shared" si="1"/>
        <v>31.581903330653898</v>
      </c>
      <c r="P12" s="9"/>
    </row>
    <row r="13" spans="1:133">
      <c r="A13" s="12"/>
      <c r="B13" s="25">
        <v>316</v>
      </c>
      <c r="C13" s="20" t="s">
        <v>87</v>
      </c>
      <c r="D13" s="46">
        <v>306019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306019</v>
      </c>
      <c r="O13" s="47">
        <f t="shared" si="1"/>
        <v>5.3475518121133749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12266474</v>
      </c>
      <c r="E14" s="32">
        <f t="shared" si="3"/>
        <v>19979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12286453</v>
      </c>
      <c r="O14" s="45">
        <f t="shared" si="1"/>
        <v>214.70053821689442</v>
      </c>
      <c r="P14" s="10"/>
    </row>
    <row r="15" spans="1:133">
      <c r="A15" s="12"/>
      <c r="B15" s="25">
        <v>322</v>
      </c>
      <c r="C15" s="20" t="s">
        <v>0</v>
      </c>
      <c r="D15" s="46">
        <v>1759949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1759949</v>
      </c>
      <c r="O15" s="47">
        <f t="shared" si="1"/>
        <v>30.75435990633628</v>
      </c>
      <c r="P15" s="9"/>
    </row>
    <row r="16" spans="1:133">
      <c r="A16" s="12"/>
      <c r="B16" s="25">
        <v>323.10000000000002</v>
      </c>
      <c r="C16" s="20" t="s">
        <v>17</v>
      </c>
      <c r="D16" s="46">
        <v>2705628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2705628</v>
      </c>
      <c r="O16" s="47">
        <f t="shared" si="1"/>
        <v>47.279698039352745</v>
      </c>
      <c r="P16" s="9"/>
    </row>
    <row r="17" spans="1:16">
      <c r="A17" s="12"/>
      <c r="B17" s="25">
        <v>323.39999999999998</v>
      </c>
      <c r="C17" s="20" t="s">
        <v>18</v>
      </c>
      <c r="D17" s="46">
        <v>30976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30976</v>
      </c>
      <c r="O17" s="47">
        <f t="shared" si="1"/>
        <v>0.5412924195295844</v>
      </c>
      <c r="P17" s="9"/>
    </row>
    <row r="18" spans="1:16">
      <c r="A18" s="12"/>
      <c r="B18" s="25">
        <v>323.7</v>
      </c>
      <c r="C18" s="20" t="s">
        <v>19</v>
      </c>
      <c r="D18" s="46">
        <v>1306475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1306475</v>
      </c>
      <c r="O18" s="47">
        <f t="shared" si="1"/>
        <v>22.830094712193759</v>
      </c>
      <c r="P18" s="9"/>
    </row>
    <row r="19" spans="1:16">
      <c r="A19" s="12"/>
      <c r="B19" s="25">
        <v>323.89999999999998</v>
      </c>
      <c r="C19" s="20" t="s">
        <v>20</v>
      </c>
      <c r="D19" s="46">
        <v>52000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52000</v>
      </c>
      <c r="O19" s="47">
        <f t="shared" si="1"/>
        <v>0.90867787369377551</v>
      </c>
      <c r="P19" s="9"/>
    </row>
    <row r="20" spans="1:16">
      <c r="A20" s="12"/>
      <c r="B20" s="25">
        <v>324.12</v>
      </c>
      <c r="C20" s="20" t="s">
        <v>89</v>
      </c>
      <c r="D20" s="46">
        <v>0</v>
      </c>
      <c r="E20" s="46">
        <v>19979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19979</v>
      </c>
      <c r="O20" s="47">
        <f t="shared" si="1"/>
        <v>0.34912452381784503</v>
      </c>
      <c r="P20" s="9"/>
    </row>
    <row r="21" spans="1:16">
      <c r="A21" s="12"/>
      <c r="B21" s="25">
        <v>325.2</v>
      </c>
      <c r="C21" s="20" t="s">
        <v>118</v>
      </c>
      <c r="D21" s="46">
        <v>6263564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6263564</v>
      </c>
      <c r="O21" s="47">
        <f t="shared" si="1"/>
        <v>109.4531157166323</v>
      </c>
      <c r="P21" s="9"/>
    </row>
    <row r="22" spans="1:16">
      <c r="A22" s="12"/>
      <c r="B22" s="25">
        <v>329</v>
      </c>
      <c r="C22" s="20" t="s">
        <v>21</v>
      </c>
      <c r="D22" s="46">
        <v>147882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147882</v>
      </c>
      <c r="O22" s="47">
        <f t="shared" si="1"/>
        <v>2.584175025338133</v>
      </c>
      <c r="P22" s="9"/>
    </row>
    <row r="23" spans="1:16" ht="15.75">
      <c r="A23" s="29" t="s">
        <v>23</v>
      </c>
      <c r="B23" s="30"/>
      <c r="C23" s="31"/>
      <c r="D23" s="32">
        <f t="shared" ref="D23:M23" si="6">SUM(D24:D40)</f>
        <v>6016575</v>
      </c>
      <c r="E23" s="32">
        <f t="shared" si="6"/>
        <v>1448274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7464849</v>
      </c>
      <c r="O23" s="45">
        <f t="shared" si="1"/>
        <v>130.44505993779052</v>
      </c>
      <c r="P23" s="10"/>
    </row>
    <row r="24" spans="1:16">
      <c r="A24" s="12"/>
      <c r="B24" s="25">
        <v>331.1</v>
      </c>
      <c r="C24" s="20" t="s">
        <v>130</v>
      </c>
      <c r="D24" s="46">
        <v>0</v>
      </c>
      <c r="E24" s="46">
        <v>209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209</v>
      </c>
      <c r="O24" s="47">
        <f t="shared" si="1"/>
        <v>3.6521860692692132E-3</v>
      </c>
      <c r="P24" s="9"/>
    </row>
    <row r="25" spans="1:16">
      <c r="A25" s="12"/>
      <c r="B25" s="25">
        <v>331.2</v>
      </c>
      <c r="C25" s="20" t="s">
        <v>22</v>
      </c>
      <c r="D25" s="46">
        <v>433349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433349</v>
      </c>
      <c r="O25" s="47">
        <f t="shared" si="1"/>
        <v>7.5725893824485375</v>
      </c>
      <c r="P25" s="9"/>
    </row>
    <row r="26" spans="1:16">
      <c r="A26" s="12"/>
      <c r="B26" s="25">
        <v>331.5</v>
      </c>
      <c r="C26" s="20" t="s">
        <v>24</v>
      </c>
      <c r="D26" s="46">
        <v>0</v>
      </c>
      <c r="E26" s="46">
        <v>1590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1590</v>
      </c>
      <c r="O26" s="47">
        <f t="shared" si="1"/>
        <v>2.77845734456366E-2</v>
      </c>
      <c r="P26" s="9"/>
    </row>
    <row r="27" spans="1:16">
      <c r="A27" s="12"/>
      <c r="B27" s="25">
        <v>331.69</v>
      </c>
      <c r="C27" s="20" t="s">
        <v>111</v>
      </c>
      <c r="D27" s="46">
        <v>0</v>
      </c>
      <c r="E27" s="46">
        <v>269627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269627</v>
      </c>
      <c r="O27" s="47">
        <f t="shared" si="1"/>
        <v>4.7116170971236855</v>
      </c>
      <c r="P27" s="9"/>
    </row>
    <row r="28" spans="1:16">
      <c r="A28" s="12"/>
      <c r="B28" s="25">
        <v>334.5</v>
      </c>
      <c r="C28" s="20" t="s">
        <v>26</v>
      </c>
      <c r="D28" s="46">
        <v>0</v>
      </c>
      <c r="E28" s="46">
        <v>3834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7">SUM(D28:M28)</f>
        <v>3834</v>
      </c>
      <c r="O28" s="47">
        <f t="shared" si="1"/>
        <v>6.699751861042183E-2</v>
      </c>
      <c r="P28" s="9"/>
    </row>
    <row r="29" spans="1:16">
      <c r="A29" s="12"/>
      <c r="B29" s="25">
        <v>334.69</v>
      </c>
      <c r="C29" s="20" t="s">
        <v>112</v>
      </c>
      <c r="D29" s="46">
        <v>0</v>
      </c>
      <c r="E29" s="46">
        <v>158892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158892</v>
      </c>
      <c r="O29" s="47">
        <f t="shared" si="1"/>
        <v>2.776570090518296</v>
      </c>
      <c r="P29" s="9"/>
    </row>
    <row r="30" spans="1:16">
      <c r="A30" s="12"/>
      <c r="B30" s="25">
        <v>335.12</v>
      </c>
      <c r="C30" s="20" t="s">
        <v>90</v>
      </c>
      <c r="D30" s="46">
        <v>1604873</v>
      </c>
      <c r="E30" s="46">
        <v>515998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2120871</v>
      </c>
      <c r="O30" s="47">
        <f t="shared" si="1"/>
        <v>37.061318281899837</v>
      </c>
      <c r="P30" s="9"/>
    </row>
    <row r="31" spans="1:16">
      <c r="A31" s="12"/>
      <c r="B31" s="25">
        <v>335.14</v>
      </c>
      <c r="C31" s="20" t="s">
        <v>91</v>
      </c>
      <c r="D31" s="46">
        <v>23051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23051</v>
      </c>
      <c r="O31" s="47">
        <f t="shared" si="1"/>
        <v>0.40280641666375422</v>
      </c>
      <c r="P31" s="9"/>
    </row>
    <row r="32" spans="1:16">
      <c r="A32" s="12"/>
      <c r="B32" s="25">
        <v>335.15</v>
      </c>
      <c r="C32" s="20" t="s">
        <v>92</v>
      </c>
      <c r="D32" s="46">
        <v>22782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22782</v>
      </c>
      <c r="O32" s="47">
        <f t="shared" si="1"/>
        <v>0.39810575612483834</v>
      </c>
      <c r="P32" s="9"/>
    </row>
    <row r="33" spans="1:16">
      <c r="A33" s="12"/>
      <c r="B33" s="25">
        <v>335.18</v>
      </c>
      <c r="C33" s="20" t="s">
        <v>93</v>
      </c>
      <c r="D33" s="46">
        <v>3650307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3650307</v>
      </c>
      <c r="O33" s="47">
        <f t="shared" si="1"/>
        <v>63.78756159787509</v>
      </c>
      <c r="P33" s="9"/>
    </row>
    <row r="34" spans="1:16">
      <c r="A34" s="12"/>
      <c r="B34" s="25">
        <v>335.21</v>
      </c>
      <c r="C34" s="20" t="s">
        <v>120</v>
      </c>
      <c r="D34" s="46">
        <v>29160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29160</v>
      </c>
      <c r="O34" s="47">
        <f t="shared" si="1"/>
        <v>0.50955859224827871</v>
      </c>
      <c r="P34" s="9"/>
    </row>
    <row r="35" spans="1:16">
      <c r="A35" s="12"/>
      <c r="B35" s="25">
        <v>335.49</v>
      </c>
      <c r="C35" s="20" t="s">
        <v>77</v>
      </c>
      <c r="D35" s="46">
        <v>32030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32030</v>
      </c>
      <c r="O35" s="47">
        <f t="shared" si="1"/>
        <v>0.55971062104637748</v>
      </c>
      <c r="P35" s="9"/>
    </row>
    <row r="36" spans="1:16">
      <c r="A36" s="12"/>
      <c r="B36" s="25">
        <v>335.9</v>
      </c>
      <c r="C36" s="20" t="s">
        <v>121</v>
      </c>
      <c r="D36" s="46">
        <v>107681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107681</v>
      </c>
      <c r="O36" s="47">
        <f t="shared" si="1"/>
        <v>1.8816796561003739</v>
      </c>
      <c r="P36" s="9"/>
    </row>
    <row r="37" spans="1:16">
      <c r="A37" s="12"/>
      <c r="B37" s="25">
        <v>337.4</v>
      </c>
      <c r="C37" s="20" t="s">
        <v>122</v>
      </c>
      <c r="D37" s="46">
        <v>0</v>
      </c>
      <c r="E37" s="46">
        <v>245475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245475</v>
      </c>
      <c r="O37" s="47">
        <f t="shared" ref="O37:O68" si="8">(N37/O$75)</f>
        <v>4.2895711739419147</v>
      </c>
      <c r="P37" s="9"/>
    </row>
    <row r="38" spans="1:16">
      <c r="A38" s="12"/>
      <c r="B38" s="25">
        <v>337.6</v>
      </c>
      <c r="C38" s="20" t="s">
        <v>113</v>
      </c>
      <c r="D38" s="46">
        <v>0</v>
      </c>
      <c r="E38" s="46">
        <v>40059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40059</v>
      </c>
      <c r="O38" s="47">
        <f t="shared" si="8"/>
        <v>0.70001397965959533</v>
      </c>
      <c r="P38" s="9"/>
    </row>
    <row r="39" spans="1:16">
      <c r="A39" s="12"/>
      <c r="B39" s="25">
        <v>337.9</v>
      </c>
      <c r="C39" s="20" t="s">
        <v>34</v>
      </c>
      <c r="D39" s="46">
        <v>54982</v>
      </c>
      <c r="E39" s="46">
        <v>70991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125973</v>
      </c>
      <c r="O39" s="47">
        <f t="shared" si="8"/>
        <v>2.2013245727466537</v>
      </c>
      <c r="P39" s="9"/>
    </row>
    <row r="40" spans="1:16">
      <c r="A40" s="12"/>
      <c r="B40" s="25">
        <v>338</v>
      </c>
      <c r="C40" s="20" t="s">
        <v>35</v>
      </c>
      <c r="D40" s="46">
        <v>58360</v>
      </c>
      <c r="E40" s="46">
        <v>141599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199959</v>
      </c>
      <c r="O40" s="47">
        <f t="shared" si="8"/>
        <v>3.494198441267955</v>
      </c>
      <c r="P40" s="9"/>
    </row>
    <row r="41" spans="1:16" ht="15.75">
      <c r="A41" s="29" t="s">
        <v>40</v>
      </c>
      <c r="B41" s="30"/>
      <c r="C41" s="31"/>
      <c r="D41" s="32">
        <f t="shared" ref="D41:M41" si="9">SUM(D42:D54)</f>
        <v>11980872</v>
      </c>
      <c r="E41" s="32">
        <f t="shared" si="9"/>
        <v>27878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24642390</v>
      </c>
      <c r="J41" s="32">
        <f t="shared" si="9"/>
        <v>1073982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37725122</v>
      </c>
      <c r="O41" s="45">
        <f t="shared" si="8"/>
        <v>659.23045468842838</v>
      </c>
      <c r="P41" s="10"/>
    </row>
    <row r="42" spans="1:16">
      <c r="A42" s="12"/>
      <c r="B42" s="25">
        <v>341.2</v>
      </c>
      <c r="C42" s="20" t="s">
        <v>95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1073982</v>
      </c>
      <c r="K42" s="46">
        <v>0</v>
      </c>
      <c r="L42" s="46">
        <v>0</v>
      </c>
      <c r="M42" s="46">
        <v>0</v>
      </c>
      <c r="N42" s="46">
        <f t="shared" ref="N42:N54" si="10">SUM(D42:M42)</f>
        <v>1073982</v>
      </c>
      <c r="O42" s="47">
        <f t="shared" si="8"/>
        <v>18.767378464334392</v>
      </c>
      <c r="P42" s="9"/>
    </row>
    <row r="43" spans="1:16">
      <c r="A43" s="12"/>
      <c r="B43" s="25">
        <v>341.3</v>
      </c>
      <c r="C43" s="20" t="s">
        <v>131</v>
      </c>
      <c r="D43" s="46">
        <v>1094941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1094941</v>
      </c>
      <c r="O43" s="47">
        <f t="shared" si="8"/>
        <v>19.133628071156469</v>
      </c>
      <c r="P43" s="9"/>
    </row>
    <row r="44" spans="1:16">
      <c r="A44" s="12"/>
      <c r="B44" s="25">
        <v>341.9</v>
      </c>
      <c r="C44" s="20" t="s">
        <v>96</v>
      </c>
      <c r="D44" s="46">
        <v>102527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102527</v>
      </c>
      <c r="O44" s="47">
        <f t="shared" si="8"/>
        <v>1.7916156991577254</v>
      </c>
      <c r="P44" s="9"/>
    </row>
    <row r="45" spans="1:16">
      <c r="A45" s="12"/>
      <c r="B45" s="25">
        <v>342.1</v>
      </c>
      <c r="C45" s="20" t="s">
        <v>46</v>
      </c>
      <c r="D45" s="46">
        <v>206218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206218</v>
      </c>
      <c r="O45" s="47">
        <f t="shared" si="8"/>
        <v>3.6035718030265964</v>
      </c>
      <c r="P45" s="9"/>
    </row>
    <row r="46" spans="1:16">
      <c r="A46" s="12"/>
      <c r="B46" s="25">
        <v>342.2</v>
      </c>
      <c r="C46" s="20" t="s">
        <v>47</v>
      </c>
      <c r="D46" s="46">
        <v>8318104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8318104</v>
      </c>
      <c r="O46" s="47">
        <f t="shared" si="8"/>
        <v>145.35532799776325</v>
      </c>
      <c r="P46" s="9"/>
    </row>
    <row r="47" spans="1:16">
      <c r="A47" s="12"/>
      <c r="B47" s="25">
        <v>342.6</v>
      </c>
      <c r="C47" s="20" t="s">
        <v>48</v>
      </c>
      <c r="D47" s="46">
        <v>1486237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1486237</v>
      </c>
      <c r="O47" s="47">
        <f t="shared" si="8"/>
        <v>25.971359172404153</v>
      </c>
      <c r="P47" s="9"/>
    </row>
    <row r="48" spans="1:16">
      <c r="A48" s="12"/>
      <c r="B48" s="25">
        <v>342.9</v>
      </c>
      <c r="C48" s="20" t="s">
        <v>123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57863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57863</v>
      </c>
      <c r="O48" s="47">
        <f t="shared" si="8"/>
        <v>1.0111313039527488</v>
      </c>
      <c r="P48" s="9"/>
    </row>
    <row r="49" spans="1:16">
      <c r="A49" s="12"/>
      <c r="B49" s="25">
        <v>343.4</v>
      </c>
      <c r="C49" s="20" t="s">
        <v>132</v>
      </c>
      <c r="D49" s="46">
        <v>155000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155000</v>
      </c>
      <c r="O49" s="47">
        <f t="shared" si="8"/>
        <v>2.7085590465872156</v>
      </c>
      <c r="P49" s="9"/>
    </row>
    <row r="50" spans="1:16">
      <c r="A50" s="12"/>
      <c r="B50" s="25">
        <v>343.6</v>
      </c>
      <c r="C50" s="20" t="s">
        <v>49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22889821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22889821</v>
      </c>
      <c r="O50" s="47">
        <f t="shared" si="8"/>
        <v>399.98988222136791</v>
      </c>
      <c r="P50" s="9"/>
    </row>
    <row r="51" spans="1:16">
      <c r="A51" s="12"/>
      <c r="B51" s="25">
        <v>343.9</v>
      </c>
      <c r="C51" s="20" t="s">
        <v>50</v>
      </c>
      <c r="D51" s="46">
        <v>27365</v>
      </c>
      <c r="E51" s="46">
        <v>0</v>
      </c>
      <c r="F51" s="46">
        <v>0</v>
      </c>
      <c r="G51" s="46">
        <v>0</v>
      </c>
      <c r="H51" s="46">
        <v>0</v>
      </c>
      <c r="I51" s="46">
        <v>1674706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1702071</v>
      </c>
      <c r="O51" s="47">
        <f t="shared" si="8"/>
        <v>29.742966483766121</v>
      </c>
      <c r="P51" s="9"/>
    </row>
    <row r="52" spans="1:16">
      <c r="A52" s="12"/>
      <c r="B52" s="25">
        <v>346.9</v>
      </c>
      <c r="C52" s="20" t="s">
        <v>124</v>
      </c>
      <c r="D52" s="46">
        <v>0</v>
      </c>
      <c r="E52" s="46">
        <v>27878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27878</v>
      </c>
      <c r="O52" s="47">
        <f t="shared" si="8"/>
        <v>0.48715618774682834</v>
      </c>
      <c r="P52" s="9"/>
    </row>
    <row r="53" spans="1:16">
      <c r="A53" s="12"/>
      <c r="B53" s="25">
        <v>347.2</v>
      </c>
      <c r="C53" s="20" t="s">
        <v>51</v>
      </c>
      <c r="D53" s="46">
        <v>590480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590480</v>
      </c>
      <c r="O53" s="47">
        <f t="shared" si="8"/>
        <v>10.318386747282704</v>
      </c>
      <c r="P53" s="9"/>
    </row>
    <row r="54" spans="1:16">
      <c r="A54" s="12"/>
      <c r="B54" s="25">
        <v>349</v>
      </c>
      <c r="C54" s="20" t="s">
        <v>71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20000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20000</v>
      </c>
      <c r="O54" s="47">
        <f t="shared" si="8"/>
        <v>0.3494914898822214</v>
      </c>
      <c r="P54" s="9"/>
    </row>
    <row r="55" spans="1:16" ht="15.75">
      <c r="A55" s="29" t="s">
        <v>41</v>
      </c>
      <c r="B55" s="30"/>
      <c r="C55" s="31"/>
      <c r="D55" s="32">
        <f t="shared" ref="D55:M55" si="11">SUM(D56:D60)</f>
        <v>389870</v>
      </c>
      <c r="E55" s="32">
        <f t="shared" si="11"/>
        <v>360386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ref="N55:N73" si="12">SUM(D55:M55)</f>
        <v>750256</v>
      </c>
      <c r="O55" s="45">
        <f t="shared" si="8"/>
        <v>13.110404361653794</v>
      </c>
      <c r="P55" s="10"/>
    </row>
    <row r="56" spans="1:16">
      <c r="A56" s="13"/>
      <c r="B56" s="39">
        <v>351.3</v>
      </c>
      <c r="C56" s="21" t="s">
        <v>125</v>
      </c>
      <c r="D56" s="46">
        <v>0</v>
      </c>
      <c r="E56" s="46">
        <v>7305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7305</v>
      </c>
      <c r="O56" s="47">
        <f t="shared" si="8"/>
        <v>0.12765176667948136</v>
      </c>
      <c r="P56" s="9"/>
    </row>
    <row r="57" spans="1:16">
      <c r="A57" s="13"/>
      <c r="B57" s="39">
        <v>354</v>
      </c>
      <c r="C57" s="21" t="s">
        <v>54</v>
      </c>
      <c r="D57" s="46">
        <v>389870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389870</v>
      </c>
      <c r="O57" s="47">
        <f t="shared" si="8"/>
        <v>6.812812358019082</v>
      </c>
      <c r="P57" s="9"/>
    </row>
    <row r="58" spans="1:16">
      <c r="A58" s="13"/>
      <c r="B58" s="39">
        <v>355</v>
      </c>
      <c r="C58" s="21" t="s">
        <v>79</v>
      </c>
      <c r="D58" s="46">
        <v>0</v>
      </c>
      <c r="E58" s="46">
        <v>96535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96535</v>
      </c>
      <c r="O58" s="47">
        <f t="shared" si="8"/>
        <v>1.686908048789012</v>
      </c>
      <c r="P58" s="9"/>
    </row>
    <row r="59" spans="1:16">
      <c r="A59" s="13"/>
      <c r="B59" s="39">
        <v>356</v>
      </c>
      <c r="C59" s="21" t="s">
        <v>80</v>
      </c>
      <c r="D59" s="46">
        <v>0</v>
      </c>
      <c r="E59" s="46">
        <v>20166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20166</v>
      </c>
      <c r="O59" s="47">
        <f t="shared" si="8"/>
        <v>0.35239226924824379</v>
      </c>
      <c r="P59" s="9"/>
    </row>
    <row r="60" spans="1:16">
      <c r="A60" s="13"/>
      <c r="B60" s="39">
        <v>358.2</v>
      </c>
      <c r="C60" s="21" t="s">
        <v>126</v>
      </c>
      <c r="D60" s="46">
        <v>0</v>
      </c>
      <c r="E60" s="46">
        <v>236380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236380</v>
      </c>
      <c r="O60" s="47">
        <f t="shared" si="8"/>
        <v>4.1306399189179741</v>
      </c>
      <c r="P60" s="9"/>
    </row>
    <row r="61" spans="1:16" ht="15.75">
      <c r="A61" s="29" t="s">
        <v>3</v>
      </c>
      <c r="B61" s="30"/>
      <c r="C61" s="31"/>
      <c r="D61" s="32">
        <f t="shared" ref="D61:M61" si="13">SUM(D62:D67)</f>
        <v>1248867</v>
      </c>
      <c r="E61" s="32">
        <f t="shared" si="13"/>
        <v>1255673</v>
      </c>
      <c r="F61" s="32">
        <f t="shared" si="13"/>
        <v>4282</v>
      </c>
      <c r="G61" s="32">
        <f t="shared" si="13"/>
        <v>35058</v>
      </c>
      <c r="H61" s="32">
        <f t="shared" si="13"/>
        <v>0</v>
      </c>
      <c r="I61" s="32">
        <f t="shared" si="13"/>
        <v>464421</v>
      </c>
      <c r="J61" s="32">
        <f t="shared" si="13"/>
        <v>47093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si="12"/>
        <v>3055394</v>
      </c>
      <c r="O61" s="45">
        <f t="shared" si="8"/>
        <v>53.391710061859996</v>
      </c>
      <c r="P61" s="10"/>
    </row>
    <row r="62" spans="1:16">
      <c r="A62" s="12"/>
      <c r="B62" s="25">
        <v>361.1</v>
      </c>
      <c r="C62" s="20" t="s">
        <v>56</v>
      </c>
      <c r="D62" s="46">
        <v>326505</v>
      </c>
      <c r="E62" s="46">
        <v>37381</v>
      </c>
      <c r="F62" s="46">
        <v>4282</v>
      </c>
      <c r="G62" s="46">
        <v>31747</v>
      </c>
      <c r="H62" s="46">
        <v>0</v>
      </c>
      <c r="I62" s="46">
        <v>330676</v>
      </c>
      <c r="J62" s="46">
        <v>8216</v>
      </c>
      <c r="K62" s="46">
        <v>0</v>
      </c>
      <c r="L62" s="46">
        <v>0</v>
      </c>
      <c r="M62" s="46">
        <v>0</v>
      </c>
      <c r="N62" s="46">
        <f t="shared" si="12"/>
        <v>738807</v>
      </c>
      <c r="O62" s="47">
        <f t="shared" si="8"/>
        <v>12.910337958270716</v>
      </c>
      <c r="P62" s="9"/>
    </row>
    <row r="63" spans="1:16">
      <c r="A63" s="12"/>
      <c r="B63" s="25">
        <v>361.4</v>
      </c>
      <c r="C63" s="20" t="s">
        <v>127</v>
      </c>
      <c r="D63" s="46">
        <v>-7837</v>
      </c>
      <c r="E63" s="46">
        <v>0</v>
      </c>
      <c r="F63" s="46">
        <v>0</v>
      </c>
      <c r="G63" s="46">
        <v>0</v>
      </c>
      <c r="H63" s="46">
        <v>0</v>
      </c>
      <c r="I63" s="46">
        <v>-3839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-11676</v>
      </c>
      <c r="O63" s="47">
        <f t="shared" si="8"/>
        <v>-0.20403313179324084</v>
      </c>
      <c r="P63" s="9"/>
    </row>
    <row r="64" spans="1:16">
      <c r="A64" s="12"/>
      <c r="B64" s="25">
        <v>362</v>
      </c>
      <c r="C64" s="20" t="s">
        <v>98</v>
      </c>
      <c r="D64" s="46">
        <v>0</v>
      </c>
      <c r="E64" s="46">
        <v>644712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644712</v>
      </c>
      <c r="O64" s="47">
        <f t="shared" si="8"/>
        <v>11.266067871247335</v>
      </c>
      <c r="P64" s="9"/>
    </row>
    <row r="65" spans="1:119">
      <c r="A65" s="12"/>
      <c r="B65" s="25">
        <v>364</v>
      </c>
      <c r="C65" s="20" t="s">
        <v>99</v>
      </c>
      <c r="D65" s="46">
        <v>14440</v>
      </c>
      <c r="E65" s="46">
        <v>13725</v>
      </c>
      <c r="F65" s="46">
        <v>0</v>
      </c>
      <c r="G65" s="46">
        <v>0</v>
      </c>
      <c r="H65" s="46">
        <v>0</v>
      </c>
      <c r="I65" s="46">
        <v>63697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91862</v>
      </c>
      <c r="O65" s="47">
        <f t="shared" si="8"/>
        <v>1.605249362178031</v>
      </c>
      <c r="P65" s="9"/>
    </row>
    <row r="66" spans="1:119">
      <c r="A66" s="12"/>
      <c r="B66" s="25">
        <v>366</v>
      </c>
      <c r="C66" s="20" t="s">
        <v>100</v>
      </c>
      <c r="D66" s="46">
        <v>5257</v>
      </c>
      <c r="E66" s="46">
        <v>167201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172458</v>
      </c>
      <c r="O66" s="47">
        <f t="shared" si="8"/>
        <v>3.0136301681054065</v>
      </c>
      <c r="P66" s="9"/>
    </row>
    <row r="67" spans="1:119">
      <c r="A67" s="12"/>
      <c r="B67" s="25">
        <v>369.9</v>
      </c>
      <c r="C67" s="20" t="s">
        <v>59</v>
      </c>
      <c r="D67" s="46">
        <v>910502</v>
      </c>
      <c r="E67" s="46">
        <v>392654</v>
      </c>
      <c r="F67" s="46">
        <v>0</v>
      </c>
      <c r="G67" s="46">
        <v>3311</v>
      </c>
      <c r="H67" s="46">
        <v>0</v>
      </c>
      <c r="I67" s="46">
        <v>73887</v>
      </c>
      <c r="J67" s="46">
        <v>38877</v>
      </c>
      <c r="K67" s="46">
        <v>0</v>
      </c>
      <c r="L67" s="46">
        <v>0</v>
      </c>
      <c r="M67" s="46">
        <v>0</v>
      </c>
      <c r="N67" s="46">
        <f t="shared" si="12"/>
        <v>1419231</v>
      </c>
      <c r="O67" s="47">
        <f t="shared" si="8"/>
        <v>24.800457833851745</v>
      </c>
      <c r="P67" s="9"/>
    </row>
    <row r="68" spans="1:119" ht="15.75">
      <c r="A68" s="29" t="s">
        <v>42</v>
      </c>
      <c r="B68" s="30"/>
      <c r="C68" s="31"/>
      <c r="D68" s="32">
        <f t="shared" ref="D68:M68" si="14">SUM(D69:D72)</f>
        <v>2071541</v>
      </c>
      <c r="E68" s="32">
        <f t="shared" si="14"/>
        <v>5455</v>
      </c>
      <c r="F68" s="32">
        <f t="shared" si="14"/>
        <v>25073155</v>
      </c>
      <c r="G68" s="32">
        <f t="shared" si="14"/>
        <v>1899952</v>
      </c>
      <c r="H68" s="32">
        <f t="shared" si="14"/>
        <v>0</v>
      </c>
      <c r="I68" s="32">
        <f t="shared" si="14"/>
        <v>1429870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 t="shared" si="12"/>
        <v>30479973</v>
      </c>
      <c r="O68" s="45">
        <f t="shared" si="8"/>
        <v>532.62455876699403</v>
      </c>
      <c r="P68" s="9"/>
    </row>
    <row r="69" spans="1:119">
      <c r="A69" s="12"/>
      <c r="B69" s="25">
        <v>381</v>
      </c>
      <c r="C69" s="20" t="s">
        <v>60</v>
      </c>
      <c r="D69" s="46">
        <v>1754438</v>
      </c>
      <c r="E69" s="46">
        <v>5455</v>
      </c>
      <c r="F69" s="46">
        <v>1912304</v>
      </c>
      <c r="G69" s="46">
        <v>1899952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5572149</v>
      </c>
      <c r="O69" s="47">
        <f>(N69/O$75)</f>
        <v>97.37093279278649</v>
      </c>
      <c r="P69" s="9"/>
    </row>
    <row r="70" spans="1:119">
      <c r="A70" s="12"/>
      <c r="B70" s="25">
        <v>383</v>
      </c>
      <c r="C70" s="20" t="s">
        <v>101</v>
      </c>
      <c r="D70" s="46">
        <v>317103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317103</v>
      </c>
      <c r="O70" s="47">
        <f>(N70/O$75)</f>
        <v>5.5412399958061025</v>
      </c>
      <c r="P70" s="9"/>
    </row>
    <row r="71" spans="1:119">
      <c r="A71" s="12"/>
      <c r="B71" s="25">
        <v>385</v>
      </c>
      <c r="C71" s="20" t="s">
        <v>102</v>
      </c>
      <c r="D71" s="46">
        <v>0</v>
      </c>
      <c r="E71" s="46">
        <v>0</v>
      </c>
      <c r="F71" s="46">
        <v>23160851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23160851</v>
      </c>
      <c r="O71" s="47">
        <f>(N71/O$75)</f>
        <v>404.72601614650682</v>
      </c>
      <c r="P71" s="9"/>
    </row>
    <row r="72" spans="1:119" ht="15.75" thickBot="1">
      <c r="A72" s="12"/>
      <c r="B72" s="25">
        <v>389.8</v>
      </c>
      <c r="C72" s="20" t="s">
        <v>114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1429870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1429870</v>
      </c>
      <c r="O72" s="47">
        <f>(N72/O$75)</f>
        <v>24.986369831894592</v>
      </c>
      <c r="P72" s="9"/>
    </row>
    <row r="73" spans="1:119" ht="16.5" thickBot="1">
      <c r="A73" s="14" t="s">
        <v>52</v>
      </c>
      <c r="B73" s="23"/>
      <c r="C73" s="22"/>
      <c r="D73" s="15">
        <f t="shared" ref="D73:M73" si="15">SUM(D5,D14,D23,D41,D55,D61,D68)</f>
        <v>55381072</v>
      </c>
      <c r="E73" s="15">
        <f t="shared" si="15"/>
        <v>8539864</v>
      </c>
      <c r="F73" s="15">
        <f t="shared" si="15"/>
        <v>27301556</v>
      </c>
      <c r="G73" s="15">
        <f t="shared" si="15"/>
        <v>1935010</v>
      </c>
      <c r="H73" s="15">
        <f t="shared" si="15"/>
        <v>0</v>
      </c>
      <c r="I73" s="15">
        <f t="shared" si="15"/>
        <v>26536681</v>
      </c>
      <c r="J73" s="15">
        <f t="shared" si="15"/>
        <v>1121075</v>
      </c>
      <c r="K73" s="15">
        <f t="shared" si="15"/>
        <v>0</v>
      </c>
      <c r="L73" s="15">
        <f t="shared" si="15"/>
        <v>0</v>
      </c>
      <c r="M73" s="15">
        <f t="shared" si="15"/>
        <v>0</v>
      </c>
      <c r="N73" s="15">
        <f t="shared" si="12"/>
        <v>120815258</v>
      </c>
      <c r="O73" s="38">
        <f>(N73/O$75)</f>
        <v>2111.1952259462482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21" t="s">
        <v>133</v>
      </c>
      <c r="M75" s="121"/>
      <c r="N75" s="121"/>
      <c r="O75" s="43">
        <v>57226</v>
      </c>
    </row>
    <row r="76" spans="1:119">
      <c r="A76" s="122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  <row r="77" spans="1:119" ht="15.75" customHeight="1" thickBot="1">
      <c r="A77" s="123" t="s">
        <v>74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3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62</v>
      </c>
      <c r="B3" s="111"/>
      <c r="C3" s="112"/>
      <c r="D3" s="131" t="s">
        <v>36</v>
      </c>
      <c r="E3" s="132"/>
      <c r="F3" s="132"/>
      <c r="G3" s="132"/>
      <c r="H3" s="133"/>
      <c r="I3" s="131" t="s">
        <v>37</v>
      </c>
      <c r="J3" s="133"/>
      <c r="K3" s="131" t="s">
        <v>39</v>
      </c>
      <c r="L3" s="133"/>
      <c r="M3" s="36"/>
      <c r="N3" s="37"/>
      <c r="O3" s="134" t="s">
        <v>67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38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20265611</v>
      </c>
      <c r="E5" s="27">
        <f t="shared" si="0"/>
        <v>5166734</v>
      </c>
      <c r="F5" s="27">
        <f t="shared" si="0"/>
        <v>2212195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27644540</v>
      </c>
      <c r="O5" s="33">
        <f t="shared" ref="O5:O36" si="1">(N5/O$72)</f>
        <v>494.96947234606364</v>
      </c>
      <c r="P5" s="6"/>
    </row>
    <row r="6" spans="1:133">
      <c r="A6" s="12"/>
      <c r="B6" s="25">
        <v>311</v>
      </c>
      <c r="C6" s="20" t="s">
        <v>2</v>
      </c>
      <c r="D6" s="46">
        <v>13375604</v>
      </c>
      <c r="E6" s="46">
        <v>4180496</v>
      </c>
      <c r="F6" s="46">
        <v>2212195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19768295</v>
      </c>
      <c r="O6" s="47">
        <f t="shared" si="1"/>
        <v>353.94701974897492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573663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573663</v>
      </c>
      <c r="O7" s="47">
        <f t="shared" si="1"/>
        <v>10.271311167212762</v>
      </c>
      <c r="P7" s="9"/>
    </row>
    <row r="8" spans="1:133">
      <c r="A8" s="12"/>
      <c r="B8" s="25">
        <v>312.42</v>
      </c>
      <c r="C8" s="20" t="s">
        <v>117</v>
      </c>
      <c r="D8" s="46">
        <v>0</v>
      </c>
      <c r="E8" s="46">
        <v>412575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412575</v>
      </c>
      <c r="O8" s="47">
        <f t="shared" si="1"/>
        <v>7.3870655852178118</v>
      </c>
      <c r="P8" s="9"/>
    </row>
    <row r="9" spans="1:133">
      <c r="A9" s="12"/>
      <c r="B9" s="25">
        <v>314.10000000000002</v>
      </c>
      <c r="C9" s="20" t="s">
        <v>11</v>
      </c>
      <c r="D9" s="46">
        <v>3559203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3559203</v>
      </c>
      <c r="O9" s="47">
        <f t="shared" si="1"/>
        <v>63.726755116291564</v>
      </c>
      <c r="P9" s="9"/>
    </row>
    <row r="10" spans="1:133">
      <c r="A10" s="12"/>
      <c r="B10" s="25">
        <v>314.3</v>
      </c>
      <c r="C10" s="20" t="s">
        <v>12</v>
      </c>
      <c r="D10" s="46">
        <v>1047761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1047761</v>
      </c>
      <c r="O10" s="47">
        <f t="shared" si="1"/>
        <v>18.759932678018298</v>
      </c>
      <c r="P10" s="9"/>
    </row>
    <row r="11" spans="1:133">
      <c r="A11" s="12"/>
      <c r="B11" s="25">
        <v>314.8</v>
      </c>
      <c r="C11" s="20" t="s">
        <v>13</v>
      </c>
      <c r="D11" s="46">
        <v>82649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82649</v>
      </c>
      <c r="O11" s="47">
        <f t="shared" si="1"/>
        <v>1.47981235788079</v>
      </c>
      <c r="P11" s="9"/>
    </row>
    <row r="12" spans="1:133">
      <c r="A12" s="12"/>
      <c r="B12" s="25">
        <v>315</v>
      </c>
      <c r="C12" s="20" t="s">
        <v>86</v>
      </c>
      <c r="D12" s="46">
        <v>1894277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1894277</v>
      </c>
      <c r="O12" s="47">
        <f t="shared" si="1"/>
        <v>33.91661742851516</v>
      </c>
      <c r="P12" s="9"/>
    </row>
    <row r="13" spans="1:133">
      <c r="A13" s="12"/>
      <c r="B13" s="25">
        <v>316</v>
      </c>
      <c r="C13" s="20" t="s">
        <v>87</v>
      </c>
      <c r="D13" s="46">
        <v>306117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306117</v>
      </c>
      <c r="O13" s="47">
        <f t="shared" si="1"/>
        <v>5.480958263952302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SUM(D15:D23)</f>
        <v>12695959</v>
      </c>
      <c r="E14" s="32">
        <f t="shared" si="3"/>
        <v>326413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13022372</v>
      </c>
      <c r="O14" s="45">
        <f t="shared" si="1"/>
        <v>233.16273656693704</v>
      </c>
      <c r="P14" s="10"/>
    </row>
    <row r="15" spans="1:133">
      <c r="A15" s="12"/>
      <c r="B15" s="25">
        <v>322</v>
      </c>
      <c r="C15" s="20" t="s">
        <v>0</v>
      </c>
      <c r="D15" s="46">
        <v>2118778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2118778</v>
      </c>
      <c r="O15" s="47">
        <f t="shared" si="1"/>
        <v>37.936258974772159</v>
      </c>
      <c r="P15" s="9"/>
    </row>
    <row r="16" spans="1:133">
      <c r="A16" s="12"/>
      <c r="B16" s="25">
        <v>323.10000000000002</v>
      </c>
      <c r="C16" s="20" t="s">
        <v>17</v>
      </c>
      <c r="D16" s="46">
        <v>2763334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2763334</v>
      </c>
      <c r="O16" s="47">
        <f t="shared" si="1"/>
        <v>49.476893878354907</v>
      </c>
      <c r="P16" s="9"/>
    </row>
    <row r="17" spans="1:16">
      <c r="A17" s="12"/>
      <c r="B17" s="25">
        <v>323.39999999999998</v>
      </c>
      <c r="C17" s="20" t="s">
        <v>18</v>
      </c>
      <c r="D17" s="46">
        <v>30511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30511</v>
      </c>
      <c r="O17" s="47">
        <f t="shared" si="1"/>
        <v>0.54629281481083602</v>
      </c>
      <c r="P17" s="9"/>
    </row>
    <row r="18" spans="1:16">
      <c r="A18" s="12"/>
      <c r="B18" s="25">
        <v>323.7</v>
      </c>
      <c r="C18" s="20" t="s">
        <v>19</v>
      </c>
      <c r="D18" s="46">
        <v>1335320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1335320</v>
      </c>
      <c r="O18" s="47">
        <f t="shared" si="1"/>
        <v>23.90861399079694</v>
      </c>
      <c r="P18" s="9"/>
    </row>
    <row r="19" spans="1:16">
      <c r="A19" s="12"/>
      <c r="B19" s="25">
        <v>323.89999999999998</v>
      </c>
      <c r="C19" s="20" t="s">
        <v>20</v>
      </c>
      <c r="D19" s="46">
        <v>52000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52000</v>
      </c>
      <c r="O19" s="47">
        <f t="shared" si="1"/>
        <v>0.93104868310325684</v>
      </c>
      <c r="P19" s="9"/>
    </row>
    <row r="20" spans="1:16">
      <c r="A20" s="12"/>
      <c r="B20" s="25">
        <v>324.11</v>
      </c>
      <c r="C20" s="20" t="s">
        <v>88</v>
      </c>
      <c r="D20" s="46">
        <v>0</v>
      </c>
      <c r="E20" s="46">
        <v>230087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230087</v>
      </c>
      <c r="O20" s="47">
        <f t="shared" si="1"/>
        <v>4.1196576605611357</v>
      </c>
      <c r="P20" s="9"/>
    </row>
    <row r="21" spans="1:16">
      <c r="A21" s="12"/>
      <c r="B21" s="25">
        <v>324.12</v>
      </c>
      <c r="C21" s="20" t="s">
        <v>89</v>
      </c>
      <c r="D21" s="46">
        <v>0</v>
      </c>
      <c r="E21" s="46">
        <v>96326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96326</v>
      </c>
      <c r="O21" s="47">
        <f t="shared" si="1"/>
        <v>1.7246960663193138</v>
      </c>
      <c r="P21" s="9"/>
    </row>
    <row r="22" spans="1:16">
      <c r="A22" s="12"/>
      <c r="B22" s="25">
        <v>325.2</v>
      </c>
      <c r="C22" s="20" t="s">
        <v>118</v>
      </c>
      <c r="D22" s="46">
        <v>6252936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6252936</v>
      </c>
      <c r="O22" s="47">
        <f t="shared" si="1"/>
        <v>111.95745823709512</v>
      </c>
      <c r="P22" s="9"/>
    </row>
    <row r="23" spans="1:16">
      <c r="A23" s="12"/>
      <c r="B23" s="25">
        <v>329</v>
      </c>
      <c r="C23" s="20" t="s">
        <v>21</v>
      </c>
      <c r="D23" s="46">
        <v>143080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143080</v>
      </c>
      <c r="O23" s="47">
        <f t="shared" si="1"/>
        <v>2.5618162611233459</v>
      </c>
      <c r="P23" s="9"/>
    </row>
    <row r="24" spans="1:16" ht="15.75">
      <c r="A24" s="29" t="s">
        <v>23</v>
      </c>
      <c r="B24" s="30"/>
      <c r="C24" s="31"/>
      <c r="D24" s="32">
        <f t="shared" ref="D24:M24" si="6">SUM(D25:D41)</f>
        <v>5674169</v>
      </c>
      <c r="E24" s="32">
        <f t="shared" si="6"/>
        <v>2084964</v>
      </c>
      <c r="F24" s="32">
        <f t="shared" si="6"/>
        <v>0</v>
      </c>
      <c r="G24" s="32">
        <f t="shared" si="6"/>
        <v>58169</v>
      </c>
      <c r="H24" s="32">
        <f t="shared" si="6"/>
        <v>0</v>
      </c>
      <c r="I24" s="32">
        <f t="shared" si="6"/>
        <v>100000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7917302</v>
      </c>
      <c r="O24" s="45">
        <f t="shared" si="1"/>
        <v>141.75756924674582</v>
      </c>
      <c r="P24" s="10"/>
    </row>
    <row r="25" spans="1:16">
      <c r="A25" s="12"/>
      <c r="B25" s="25">
        <v>331.2</v>
      </c>
      <c r="C25" s="20" t="s">
        <v>22</v>
      </c>
      <c r="D25" s="46">
        <v>112105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112105</v>
      </c>
      <c r="O25" s="47">
        <f t="shared" si="1"/>
        <v>2.0072156272940505</v>
      </c>
      <c r="P25" s="9"/>
    </row>
    <row r="26" spans="1:16">
      <c r="A26" s="12"/>
      <c r="B26" s="25">
        <v>331.5</v>
      </c>
      <c r="C26" s="20" t="s">
        <v>24</v>
      </c>
      <c r="D26" s="46">
        <v>0</v>
      </c>
      <c r="E26" s="46">
        <v>782181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782181</v>
      </c>
      <c r="O26" s="47">
        <f t="shared" si="1"/>
        <v>14.004780576892088</v>
      </c>
      <c r="P26" s="9"/>
    </row>
    <row r="27" spans="1:16">
      <c r="A27" s="12"/>
      <c r="B27" s="25">
        <v>331.69</v>
      </c>
      <c r="C27" s="20" t="s">
        <v>111</v>
      </c>
      <c r="D27" s="46">
        <v>0</v>
      </c>
      <c r="E27" s="46">
        <v>294009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294009</v>
      </c>
      <c r="O27" s="47">
        <f t="shared" si="1"/>
        <v>5.2641671590481813</v>
      </c>
      <c r="P27" s="9"/>
    </row>
    <row r="28" spans="1:16">
      <c r="A28" s="12"/>
      <c r="B28" s="25">
        <v>334.35</v>
      </c>
      <c r="C28" s="20" t="s">
        <v>119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100000</v>
      </c>
      <c r="O28" s="47">
        <f t="shared" si="1"/>
        <v>1.7904782367370324</v>
      </c>
      <c r="P28" s="9"/>
    </row>
    <row r="29" spans="1:16">
      <c r="A29" s="12"/>
      <c r="B29" s="25">
        <v>334.5</v>
      </c>
      <c r="C29" s="20" t="s">
        <v>26</v>
      </c>
      <c r="D29" s="46">
        <v>0</v>
      </c>
      <c r="E29" s="46">
        <v>2872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7">SUM(D29:M29)</f>
        <v>2872</v>
      </c>
      <c r="O29" s="47">
        <f t="shared" si="1"/>
        <v>5.1422534959087572E-2</v>
      </c>
      <c r="P29" s="9"/>
    </row>
    <row r="30" spans="1:16">
      <c r="A30" s="12"/>
      <c r="B30" s="25">
        <v>334.69</v>
      </c>
      <c r="C30" s="20" t="s">
        <v>112</v>
      </c>
      <c r="D30" s="46">
        <v>0</v>
      </c>
      <c r="E30" s="46">
        <v>170215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170215</v>
      </c>
      <c r="O30" s="47">
        <f t="shared" si="1"/>
        <v>3.0476625306619396</v>
      </c>
      <c r="P30" s="9"/>
    </row>
    <row r="31" spans="1:16">
      <c r="A31" s="12"/>
      <c r="B31" s="25">
        <v>335.12</v>
      </c>
      <c r="C31" s="20" t="s">
        <v>90</v>
      </c>
      <c r="D31" s="46">
        <v>1558306</v>
      </c>
      <c r="E31" s="46">
        <v>507523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2065829</v>
      </c>
      <c r="O31" s="47">
        <f t="shared" si="1"/>
        <v>36.988218653202267</v>
      </c>
      <c r="P31" s="9"/>
    </row>
    <row r="32" spans="1:16">
      <c r="A32" s="12"/>
      <c r="B32" s="25">
        <v>335.14</v>
      </c>
      <c r="C32" s="20" t="s">
        <v>91</v>
      </c>
      <c r="D32" s="46">
        <v>21641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21641</v>
      </c>
      <c r="O32" s="47">
        <f t="shared" si="1"/>
        <v>0.38747739521226121</v>
      </c>
      <c r="P32" s="9"/>
    </row>
    <row r="33" spans="1:16">
      <c r="A33" s="12"/>
      <c r="B33" s="25">
        <v>335.15</v>
      </c>
      <c r="C33" s="20" t="s">
        <v>92</v>
      </c>
      <c r="D33" s="46">
        <v>21815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21815</v>
      </c>
      <c r="O33" s="47">
        <f t="shared" si="1"/>
        <v>0.39059282734418366</v>
      </c>
      <c r="P33" s="9"/>
    </row>
    <row r="34" spans="1:16">
      <c r="A34" s="12"/>
      <c r="B34" s="25">
        <v>335.18</v>
      </c>
      <c r="C34" s="20" t="s">
        <v>93</v>
      </c>
      <c r="D34" s="46">
        <v>3551326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3551326</v>
      </c>
      <c r="O34" s="47">
        <f t="shared" si="1"/>
        <v>63.585719145583788</v>
      </c>
      <c r="P34" s="9"/>
    </row>
    <row r="35" spans="1:16">
      <c r="A35" s="12"/>
      <c r="B35" s="25">
        <v>335.21</v>
      </c>
      <c r="C35" s="20" t="s">
        <v>120</v>
      </c>
      <c r="D35" s="46">
        <v>37105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37105</v>
      </c>
      <c r="O35" s="47">
        <f t="shared" si="1"/>
        <v>0.6643569497412759</v>
      </c>
      <c r="P35" s="9"/>
    </row>
    <row r="36" spans="1:16">
      <c r="A36" s="12"/>
      <c r="B36" s="25">
        <v>335.49</v>
      </c>
      <c r="C36" s="20" t="s">
        <v>77</v>
      </c>
      <c r="D36" s="46">
        <v>33441</v>
      </c>
      <c r="E36" s="46">
        <v>37208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70649</v>
      </c>
      <c r="O36" s="47">
        <f t="shared" si="1"/>
        <v>1.2649549694723461</v>
      </c>
      <c r="P36" s="9"/>
    </row>
    <row r="37" spans="1:16">
      <c r="A37" s="12"/>
      <c r="B37" s="25">
        <v>335.9</v>
      </c>
      <c r="C37" s="20" t="s">
        <v>121</v>
      </c>
      <c r="D37" s="46">
        <v>99500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99500</v>
      </c>
      <c r="O37" s="47">
        <f t="shared" ref="O37:O68" si="8">(N37/O$72)</f>
        <v>1.7815258455533474</v>
      </c>
      <c r="P37" s="9"/>
    </row>
    <row r="38" spans="1:16">
      <c r="A38" s="12"/>
      <c r="B38" s="25">
        <v>337.4</v>
      </c>
      <c r="C38" s="20" t="s">
        <v>122</v>
      </c>
      <c r="D38" s="46">
        <v>0</v>
      </c>
      <c r="E38" s="46">
        <v>226944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226944</v>
      </c>
      <c r="O38" s="47">
        <f t="shared" si="8"/>
        <v>4.0633829295804906</v>
      </c>
      <c r="P38" s="9"/>
    </row>
    <row r="39" spans="1:16">
      <c r="A39" s="12"/>
      <c r="B39" s="25">
        <v>337.6</v>
      </c>
      <c r="C39" s="20" t="s">
        <v>113</v>
      </c>
      <c r="D39" s="46">
        <v>0</v>
      </c>
      <c r="E39" s="46">
        <v>40840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40840</v>
      </c>
      <c r="O39" s="47">
        <f t="shared" si="8"/>
        <v>0.73123131188340407</v>
      </c>
      <c r="P39" s="9"/>
    </row>
    <row r="40" spans="1:16">
      <c r="A40" s="12"/>
      <c r="B40" s="25">
        <v>337.9</v>
      </c>
      <c r="C40" s="20" t="s">
        <v>34</v>
      </c>
      <c r="D40" s="46">
        <v>51912</v>
      </c>
      <c r="E40" s="46">
        <v>23172</v>
      </c>
      <c r="F40" s="46">
        <v>0</v>
      </c>
      <c r="G40" s="46">
        <v>58169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133253</v>
      </c>
      <c r="O40" s="47">
        <f t="shared" si="8"/>
        <v>2.3858659647991978</v>
      </c>
      <c r="P40" s="9"/>
    </row>
    <row r="41" spans="1:16">
      <c r="A41" s="12"/>
      <c r="B41" s="25">
        <v>338</v>
      </c>
      <c r="C41" s="20" t="s">
        <v>35</v>
      </c>
      <c r="D41" s="46">
        <v>187018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187018</v>
      </c>
      <c r="O41" s="47">
        <f t="shared" si="8"/>
        <v>3.3485165887808632</v>
      </c>
      <c r="P41" s="9"/>
    </row>
    <row r="42" spans="1:16" ht="15.75">
      <c r="A42" s="29" t="s">
        <v>40</v>
      </c>
      <c r="B42" s="30"/>
      <c r="C42" s="31"/>
      <c r="D42" s="32">
        <f t="shared" ref="D42:M42" si="9">SUM(D43:D53)</f>
        <v>9911878</v>
      </c>
      <c r="E42" s="32">
        <f t="shared" si="9"/>
        <v>30748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24214591</v>
      </c>
      <c r="J42" s="32">
        <f t="shared" si="9"/>
        <v>1112395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35269612</v>
      </c>
      <c r="O42" s="45">
        <f t="shared" si="8"/>
        <v>631.4947270415928</v>
      </c>
      <c r="P42" s="10"/>
    </row>
    <row r="43" spans="1:16">
      <c r="A43" s="12"/>
      <c r="B43" s="25">
        <v>341.2</v>
      </c>
      <c r="C43" s="20" t="s">
        <v>95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1112395</v>
      </c>
      <c r="K43" s="46">
        <v>0</v>
      </c>
      <c r="L43" s="46">
        <v>0</v>
      </c>
      <c r="M43" s="46">
        <v>0</v>
      </c>
      <c r="N43" s="46">
        <f t="shared" ref="N43:N53" si="10">SUM(D43:M43)</f>
        <v>1112395</v>
      </c>
      <c r="O43" s="47">
        <f t="shared" si="8"/>
        <v>19.917190381550913</v>
      </c>
      <c r="P43" s="9"/>
    </row>
    <row r="44" spans="1:16">
      <c r="A44" s="12"/>
      <c r="B44" s="25">
        <v>341.9</v>
      </c>
      <c r="C44" s="20" t="s">
        <v>96</v>
      </c>
      <c r="D44" s="46">
        <v>112679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112679</v>
      </c>
      <c r="O44" s="47">
        <f t="shared" si="8"/>
        <v>2.0174929723729207</v>
      </c>
      <c r="P44" s="9"/>
    </row>
    <row r="45" spans="1:16">
      <c r="A45" s="12"/>
      <c r="B45" s="25">
        <v>342.1</v>
      </c>
      <c r="C45" s="20" t="s">
        <v>46</v>
      </c>
      <c r="D45" s="46">
        <v>381495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381495</v>
      </c>
      <c r="O45" s="47">
        <f t="shared" si="8"/>
        <v>6.8305849492399417</v>
      </c>
      <c r="P45" s="9"/>
    </row>
    <row r="46" spans="1:16">
      <c r="A46" s="12"/>
      <c r="B46" s="25">
        <v>342.2</v>
      </c>
      <c r="C46" s="20" t="s">
        <v>47</v>
      </c>
      <c r="D46" s="46">
        <v>7382513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7382513</v>
      </c>
      <c r="O46" s="47">
        <f t="shared" si="8"/>
        <v>132.18228858928219</v>
      </c>
      <c r="P46" s="9"/>
    </row>
    <row r="47" spans="1:16">
      <c r="A47" s="12"/>
      <c r="B47" s="25">
        <v>342.6</v>
      </c>
      <c r="C47" s="20" t="s">
        <v>48</v>
      </c>
      <c r="D47" s="46">
        <v>1388020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1388020</v>
      </c>
      <c r="O47" s="47">
        <f t="shared" si="8"/>
        <v>24.852196021557358</v>
      </c>
      <c r="P47" s="9"/>
    </row>
    <row r="48" spans="1:16">
      <c r="A48" s="12"/>
      <c r="B48" s="25">
        <v>342.9</v>
      </c>
      <c r="C48" s="20" t="s">
        <v>123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59182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59182</v>
      </c>
      <c r="O48" s="47">
        <f t="shared" si="8"/>
        <v>1.0596408300657105</v>
      </c>
      <c r="P48" s="9"/>
    </row>
    <row r="49" spans="1:16">
      <c r="A49" s="12"/>
      <c r="B49" s="25">
        <v>343.6</v>
      </c>
      <c r="C49" s="20" t="s">
        <v>49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22886380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22886380</v>
      </c>
      <c r="O49" s="47">
        <f t="shared" si="8"/>
        <v>409.77565307693686</v>
      </c>
      <c r="P49" s="9"/>
    </row>
    <row r="50" spans="1:16">
      <c r="A50" s="12"/>
      <c r="B50" s="25">
        <v>343.9</v>
      </c>
      <c r="C50" s="20" t="s">
        <v>50</v>
      </c>
      <c r="D50" s="46">
        <v>26793</v>
      </c>
      <c r="E50" s="46">
        <v>0</v>
      </c>
      <c r="F50" s="46">
        <v>0</v>
      </c>
      <c r="G50" s="46">
        <v>0</v>
      </c>
      <c r="H50" s="46">
        <v>0</v>
      </c>
      <c r="I50" s="46">
        <v>1249029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1275822</v>
      </c>
      <c r="O50" s="47">
        <f t="shared" si="8"/>
        <v>22.843315249503142</v>
      </c>
      <c r="P50" s="9"/>
    </row>
    <row r="51" spans="1:16">
      <c r="A51" s="12"/>
      <c r="B51" s="25">
        <v>346.9</v>
      </c>
      <c r="C51" s="20" t="s">
        <v>124</v>
      </c>
      <c r="D51" s="46">
        <v>0</v>
      </c>
      <c r="E51" s="46">
        <v>30748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30748</v>
      </c>
      <c r="O51" s="47">
        <f t="shared" si="8"/>
        <v>0.55053624823190273</v>
      </c>
      <c r="P51" s="9"/>
    </row>
    <row r="52" spans="1:16">
      <c r="A52" s="12"/>
      <c r="B52" s="25">
        <v>347.2</v>
      </c>
      <c r="C52" s="20" t="s">
        <v>51</v>
      </c>
      <c r="D52" s="46">
        <v>620378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620378</v>
      </c>
      <c r="O52" s="47">
        <f t="shared" si="8"/>
        <v>11.107733075504468</v>
      </c>
      <c r="P52" s="9"/>
    </row>
    <row r="53" spans="1:16">
      <c r="A53" s="12"/>
      <c r="B53" s="25">
        <v>349</v>
      </c>
      <c r="C53" s="20" t="s">
        <v>71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20000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20000</v>
      </c>
      <c r="O53" s="47">
        <f t="shared" si="8"/>
        <v>0.35809564734740651</v>
      </c>
      <c r="P53" s="9"/>
    </row>
    <row r="54" spans="1:16" ht="15.75">
      <c r="A54" s="29" t="s">
        <v>41</v>
      </c>
      <c r="B54" s="30"/>
      <c r="C54" s="31"/>
      <c r="D54" s="32">
        <f t="shared" ref="D54:M54" si="11">SUM(D55:D59)</f>
        <v>678511</v>
      </c>
      <c r="E54" s="32">
        <f t="shared" si="11"/>
        <v>183802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ref="N54:N70" si="12">SUM(D54:M54)</f>
        <v>862313</v>
      </c>
      <c r="O54" s="45">
        <f t="shared" si="8"/>
        <v>15.439526597554206</v>
      </c>
      <c r="P54" s="10"/>
    </row>
    <row r="55" spans="1:16">
      <c r="A55" s="13"/>
      <c r="B55" s="39">
        <v>351.3</v>
      </c>
      <c r="C55" s="21" t="s">
        <v>125</v>
      </c>
      <c r="D55" s="46">
        <v>0</v>
      </c>
      <c r="E55" s="46">
        <v>8055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8055</v>
      </c>
      <c r="O55" s="47">
        <f t="shared" si="8"/>
        <v>0.14422302196916797</v>
      </c>
      <c r="P55" s="9"/>
    </row>
    <row r="56" spans="1:16">
      <c r="A56" s="13"/>
      <c r="B56" s="39">
        <v>354</v>
      </c>
      <c r="C56" s="21" t="s">
        <v>54</v>
      </c>
      <c r="D56" s="46">
        <v>678511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678511</v>
      </c>
      <c r="O56" s="47">
        <f t="shared" si="8"/>
        <v>12.148591788866806</v>
      </c>
      <c r="P56" s="9"/>
    </row>
    <row r="57" spans="1:16">
      <c r="A57" s="13"/>
      <c r="B57" s="39">
        <v>355</v>
      </c>
      <c r="C57" s="21" t="s">
        <v>79</v>
      </c>
      <c r="D57" s="46">
        <v>0</v>
      </c>
      <c r="E57" s="46">
        <v>102552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102552</v>
      </c>
      <c r="O57" s="47">
        <f t="shared" si="8"/>
        <v>1.8361712413385616</v>
      </c>
      <c r="P57" s="9"/>
    </row>
    <row r="58" spans="1:16">
      <c r="A58" s="13"/>
      <c r="B58" s="39">
        <v>356</v>
      </c>
      <c r="C58" s="21" t="s">
        <v>80</v>
      </c>
      <c r="D58" s="46">
        <v>0</v>
      </c>
      <c r="E58" s="46">
        <v>10900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10900</v>
      </c>
      <c r="O58" s="47">
        <f t="shared" si="8"/>
        <v>0.19516212780433653</v>
      </c>
      <c r="P58" s="9"/>
    </row>
    <row r="59" spans="1:16">
      <c r="A59" s="13"/>
      <c r="B59" s="39">
        <v>358.2</v>
      </c>
      <c r="C59" s="21" t="s">
        <v>126</v>
      </c>
      <c r="D59" s="46">
        <v>0</v>
      </c>
      <c r="E59" s="46">
        <v>62295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62295</v>
      </c>
      <c r="O59" s="47">
        <f t="shared" si="8"/>
        <v>1.1153784175753343</v>
      </c>
      <c r="P59" s="9"/>
    </row>
    <row r="60" spans="1:16" ht="15.75">
      <c r="A60" s="29" t="s">
        <v>3</v>
      </c>
      <c r="B60" s="30"/>
      <c r="C60" s="31"/>
      <c r="D60" s="32">
        <f t="shared" ref="D60:M60" si="13">SUM(D61:D66)</f>
        <v>2556400</v>
      </c>
      <c r="E60" s="32">
        <f t="shared" si="13"/>
        <v>1215296</v>
      </c>
      <c r="F60" s="32">
        <f t="shared" si="13"/>
        <v>2493</v>
      </c>
      <c r="G60" s="32">
        <f t="shared" si="13"/>
        <v>20451</v>
      </c>
      <c r="H60" s="32">
        <f t="shared" si="13"/>
        <v>0</v>
      </c>
      <c r="I60" s="32">
        <f t="shared" si="13"/>
        <v>393060</v>
      </c>
      <c r="J60" s="32">
        <f t="shared" si="13"/>
        <v>8256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2"/>
        <v>4195956</v>
      </c>
      <c r="O60" s="45">
        <f t="shared" si="8"/>
        <v>75.127679003061715</v>
      </c>
      <c r="P60" s="10"/>
    </row>
    <row r="61" spans="1:16">
      <c r="A61" s="12"/>
      <c r="B61" s="25">
        <v>361.1</v>
      </c>
      <c r="C61" s="20" t="s">
        <v>56</v>
      </c>
      <c r="D61" s="46">
        <v>208498</v>
      </c>
      <c r="E61" s="46">
        <v>15019</v>
      </c>
      <c r="F61" s="46">
        <v>2493</v>
      </c>
      <c r="G61" s="46">
        <v>20451</v>
      </c>
      <c r="H61" s="46">
        <v>0</v>
      </c>
      <c r="I61" s="46">
        <v>227561</v>
      </c>
      <c r="J61" s="46">
        <v>8256</v>
      </c>
      <c r="K61" s="46">
        <v>0</v>
      </c>
      <c r="L61" s="46">
        <v>0</v>
      </c>
      <c r="M61" s="46">
        <v>0</v>
      </c>
      <c r="N61" s="46">
        <f t="shared" si="12"/>
        <v>482278</v>
      </c>
      <c r="O61" s="47">
        <f t="shared" si="8"/>
        <v>8.6350826305706256</v>
      </c>
      <c r="P61" s="9"/>
    </row>
    <row r="62" spans="1:16">
      <c r="A62" s="12"/>
      <c r="B62" s="25">
        <v>361.4</v>
      </c>
      <c r="C62" s="20" t="s">
        <v>127</v>
      </c>
      <c r="D62" s="46">
        <v>-24602</v>
      </c>
      <c r="E62" s="46">
        <v>0</v>
      </c>
      <c r="F62" s="46">
        <v>0</v>
      </c>
      <c r="G62" s="46">
        <v>0</v>
      </c>
      <c r="H62" s="46">
        <v>0</v>
      </c>
      <c r="I62" s="46">
        <v>-22177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-46779</v>
      </c>
      <c r="O62" s="47">
        <f t="shared" si="8"/>
        <v>-0.83756781436321637</v>
      </c>
      <c r="P62" s="9"/>
    </row>
    <row r="63" spans="1:16">
      <c r="A63" s="12"/>
      <c r="B63" s="25">
        <v>362</v>
      </c>
      <c r="C63" s="20" t="s">
        <v>98</v>
      </c>
      <c r="D63" s="46">
        <v>0</v>
      </c>
      <c r="E63" s="46">
        <v>606746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606746</v>
      </c>
      <c r="O63" s="47">
        <f t="shared" si="8"/>
        <v>10.863655082272475</v>
      </c>
      <c r="P63" s="9"/>
    </row>
    <row r="64" spans="1:16">
      <c r="A64" s="12"/>
      <c r="B64" s="25">
        <v>364</v>
      </c>
      <c r="C64" s="20" t="s">
        <v>99</v>
      </c>
      <c r="D64" s="46">
        <v>59479</v>
      </c>
      <c r="E64" s="46">
        <v>9700</v>
      </c>
      <c r="F64" s="46">
        <v>0</v>
      </c>
      <c r="G64" s="46">
        <v>0</v>
      </c>
      <c r="H64" s="46">
        <v>0</v>
      </c>
      <c r="I64" s="46">
        <v>33468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102647</v>
      </c>
      <c r="O64" s="47">
        <f t="shared" si="8"/>
        <v>1.8378721956634616</v>
      </c>
      <c r="P64" s="9"/>
    </row>
    <row r="65" spans="1:119">
      <c r="A65" s="12"/>
      <c r="B65" s="25">
        <v>366</v>
      </c>
      <c r="C65" s="20" t="s">
        <v>100</v>
      </c>
      <c r="D65" s="46">
        <v>4614</v>
      </c>
      <c r="E65" s="46">
        <v>180484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185098</v>
      </c>
      <c r="O65" s="47">
        <f t="shared" si="8"/>
        <v>3.3141394066355123</v>
      </c>
      <c r="P65" s="9"/>
    </row>
    <row r="66" spans="1:119">
      <c r="A66" s="12"/>
      <c r="B66" s="25">
        <v>369.9</v>
      </c>
      <c r="C66" s="20" t="s">
        <v>59</v>
      </c>
      <c r="D66" s="46">
        <v>2308411</v>
      </c>
      <c r="E66" s="46">
        <v>403347</v>
      </c>
      <c r="F66" s="46">
        <v>0</v>
      </c>
      <c r="G66" s="46">
        <v>0</v>
      </c>
      <c r="H66" s="46">
        <v>0</v>
      </c>
      <c r="I66" s="46">
        <v>154208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2865966</v>
      </c>
      <c r="O66" s="47">
        <f t="shared" si="8"/>
        <v>51.314497502282862</v>
      </c>
      <c r="P66" s="9"/>
    </row>
    <row r="67" spans="1:119" ht="15.75">
      <c r="A67" s="29" t="s">
        <v>42</v>
      </c>
      <c r="B67" s="30"/>
      <c r="C67" s="31"/>
      <c r="D67" s="32">
        <f t="shared" ref="D67:M67" si="14">SUM(D68:D69)</f>
        <v>2996335</v>
      </c>
      <c r="E67" s="32">
        <f t="shared" si="14"/>
        <v>1331255</v>
      </c>
      <c r="F67" s="32">
        <f t="shared" si="14"/>
        <v>1912303</v>
      </c>
      <c r="G67" s="32">
        <f t="shared" si="14"/>
        <v>2118429</v>
      </c>
      <c r="H67" s="32">
        <f t="shared" si="14"/>
        <v>0</v>
      </c>
      <c r="I67" s="32">
        <f t="shared" si="14"/>
        <v>3804749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 t="shared" si="12"/>
        <v>12163071</v>
      </c>
      <c r="O67" s="45">
        <f t="shared" si="8"/>
        <v>217.77713917387334</v>
      </c>
      <c r="P67" s="9"/>
    </row>
    <row r="68" spans="1:119">
      <c r="A68" s="12"/>
      <c r="B68" s="25">
        <v>381</v>
      </c>
      <c r="C68" s="20" t="s">
        <v>60</v>
      </c>
      <c r="D68" s="46">
        <v>2996335</v>
      </c>
      <c r="E68" s="46">
        <v>1331255</v>
      </c>
      <c r="F68" s="46">
        <v>1912303</v>
      </c>
      <c r="G68" s="46">
        <v>2118429</v>
      </c>
      <c r="H68" s="46">
        <v>0</v>
      </c>
      <c r="I68" s="46">
        <v>330000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8688322</v>
      </c>
      <c r="O68" s="47">
        <f t="shared" si="8"/>
        <v>155.56251454763569</v>
      </c>
      <c r="P68" s="9"/>
    </row>
    <row r="69" spans="1:119" ht="15.75" thickBot="1">
      <c r="A69" s="12"/>
      <c r="B69" s="25">
        <v>389.8</v>
      </c>
      <c r="C69" s="20" t="s">
        <v>114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3474749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3474749</v>
      </c>
      <c r="O69" s="47">
        <f>(N69/O$72)</f>
        <v>62.214624626237665</v>
      </c>
      <c r="P69" s="9"/>
    </row>
    <row r="70" spans="1:119" ht="16.5" thickBot="1">
      <c r="A70" s="14" t="s">
        <v>52</v>
      </c>
      <c r="B70" s="23"/>
      <c r="C70" s="22"/>
      <c r="D70" s="15">
        <f t="shared" ref="D70:M70" si="15">SUM(D5,D14,D24,D42,D54,D60,D67)</f>
        <v>54778863</v>
      </c>
      <c r="E70" s="15">
        <f t="shared" si="15"/>
        <v>10339212</v>
      </c>
      <c r="F70" s="15">
        <f t="shared" si="15"/>
        <v>4126991</v>
      </c>
      <c r="G70" s="15">
        <f t="shared" si="15"/>
        <v>2197049</v>
      </c>
      <c r="H70" s="15">
        <f t="shared" si="15"/>
        <v>0</v>
      </c>
      <c r="I70" s="15">
        <f t="shared" si="15"/>
        <v>28512400</v>
      </c>
      <c r="J70" s="15">
        <f t="shared" si="15"/>
        <v>1120651</v>
      </c>
      <c r="K70" s="15">
        <f t="shared" si="15"/>
        <v>0</v>
      </c>
      <c r="L70" s="15">
        <f t="shared" si="15"/>
        <v>0</v>
      </c>
      <c r="M70" s="15">
        <f t="shared" si="15"/>
        <v>0</v>
      </c>
      <c r="N70" s="15">
        <f t="shared" si="12"/>
        <v>101075166</v>
      </c>
      <c r="O70" s="38">
        <f>(N70/O$72)</f>
        <v>1809.7288499758286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21" t="s">
        <v>128</v>
      </c>
      <c r="M72" s="121"/>
      <c r="N72" s="121"/>
      <c r="O72" s="43">
        <v>55851</v>
      </c>
    </row>
    <row r="73" spans="1:119">
      <c r="A73" s="122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  <row r="74" spans="1:119" ht="15.75" customHeight="1" thickBot="1">
      <c r="A74" s="123" t="s">
        <v>74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3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2025-04-21T15:59:35Z</cp:lastPrinted>
  <dcterms:created xsi:type="dcterms:W3CDTF">2000-08-31T21:26:31Z</dcterms:created>
  <dcterms:modified xsi:type="dcterms:W3CDTF">2025-04-21T15:59:40Z</dcterms:modified>
</cp:coreProperties>
</file>