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5" documentId="11_1F981B73EEE4BE9039141FDB4B439F0FAFDE906E" xr6:coauthVersionLast="47" xr6:coauthVersionMax="47" xr10:uidLastSave="{3D9B2CC4-C139-4AEB-AC3A-54A60C0954D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'2007'!$A$1:$O$34</definedName>
    <definedName name="_xlnm.Print_Area" localSheetId="15">'2008'!$A$1:$O$34</definedName>
    <definedName name="_xlnm.Print_Area" localSheetId="14">'2009'!$A$1:$O$34</definedName>
    <definedName name="_xlnm.Print_Area" localSheetId="13">'2010'!$A$1:$O$34</definedName>
    <definedName name="_xlnm.Print_Area" localSheetId="12">'2011'!$A$1:$O$33</definedName>
    <definedName name="_xlnm.Print_Area" localSheetId="11">'2012'!$A$1:$O$33</definedName>
    <definedName name="_xlnm.Print_Area" localSheetId="10">'2013'!$A$1:$O$35</definedName>
    <definedName name="_xlnm.Print_Area" localSheetId="9">'2014'!$A$1:$O$35</definedName>
    <definedName name="_xlnm.Print_Area" localSheetId="8">'2015'!$A$1:$O$36</definedName>
    <definedName name="_xlnm.Print_Area" localSheetId="7">'2016'!$A$1:$O$37</definedName>
    <definedName name="_xlnm.Print_Area" localSheetId="6">'2017'!$A$1:$O$36</definedName>
    <definedName name="_xlnm.Print_Area" localSheetId="5">'2018'!$A$1:$O$36</definedName>
    <definedName name="_xlnm.Print_Area" localSheetId="4">'2019'!$A$1:$O$36</definedName>
    <definedName name="_xlnm.Print_Area" localSheetId="3">'2020'!$A$1:$O$36</definedName>
    <definedName name="_xlnm.Print_Area" localSheetId="2">'2021'!$A$1:$P$36</definedName>
    <definedName name="_xlnm.Print_Area" localSheetId="1">'2022'!$A$1:$P$36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5" i="49" l="1"/>
  <c r="P25" i="49" s="1"/>
  <c r="O20" i="49"/>
  <c r="P20" i="49" s="1"/>
  <c r="O29" i="49"/>
  <c r="P29" i="49" s="1"/>
  <c r="O27" i="49"/>
  <c r="P27" i="49" s="1"/>
  <c r="O22" i="49"/>
  <c r="P22" i="49" s="1"/>
  <c r="O16" i="49"/>
  <c r="P16" i="49" s="1"/>
  <c r="O12" i="49"/>
  <c r="P12" i="49" s="1"/>
  <c r="O5" i="49"/>
  <c r="P5" i="49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32" i="48" s="1"/>
  <c r="L5" i="48"/>
  <c r="L32" i="48" s="1"/>
  <c r="K5" i="48"/>
  <c r="K32" i="48" s="1"/>
  <c r="J5" i="48"/>
  <c r="I5" i="48"/>
  <c r="H5" i="48"/>
  <c r="G5" i="48"/>
  <c r="F5" i="48"/>
  <c r="E5" i="48"/>
  <c r="D5" i="48"/>
  <c r="O32" i="49" l="1"/>
  <c r="P32" i="49" s="1"/>
  <c r="N32" i="48"/>
  <c r="D32" i="48"/>
  <c r="G32" i="48"/>
  <c r="H32" i="48"/>
  <c r="E32" i="48"/>
  <c r="F32" i="48"/>
  <c r="I32" i="48"/>
  <c r="J32" i="48"/>
  <c r="O27" i="48"/>
  <c r="P27" i="48" s="1"/>
  <c r="O20" i="48"/>
  <c r="P20" i="48" s="1"/>
  <c r="O25" i="48"/>
  <c r="P25" i="48" s="1"/>
  <c r="O29" i="48"/>
  <c r="P29" i="48" s="1"/>
  <c r="O22" i="48"/>
  <c r="P22" i="48" s="1"/>
  <c r="O16" i="48"/>
  <c r="P16" i="48" s="1"/>
  <c r="O12" i="48"/>
  <c r="P12" i="48" s="1"/>
  <c r="O5" i="48"/>
  <c r="P5" i="48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O16" i="47" s="1"/>
  <c r="P16" i="47" s="1"/>
  <c r="D16" i="47"/>
  <c r="D32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D32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/>
  <c r="M22" i="46"/>
  <c r="L22" i="46"/>
  <c r="K22" i="46"/>
  <c r="K32" i="46" s="1"/>
  <c r="J22" i="46"/>
  <c r="I22" i="46"/>
  <c r="H22" i="46"/>
  <c r="G22" i="46"/>
  <c r="F22" i="46"/>
  <c r="E22" i="46"/>
  <c r="D22" i="46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N13" i="46"/>
  <c r="O13" i="46" s="1"/>
  <c r="M12" i="46"/>
  <c r="L12" i="46"/>
  <c r="L32" i="46" s="1"/>
  <c r="K12" i="46"/>
  <c r="J12" i="46"/>
  <c r="J32" i="46" s="1"/>
  <c r="I12" i="46"/>
  <c r="N12" i="46" s="1"/>
  <c r="O12" i="46" s="1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31" i="45"/>
  <c r="O31" i="45" s="1"/>
  <c r="N30" i="45"/>
  <c r="O30" i="45" s="1"/>
  <c r="M29" i="45"/>
  <c r="L29" i="45"/>
  <c r="K29" i="45"/>
  <c r="J29" i="45"/>
  <c r="I29" i="45"/>
  <c r="N29" i="45" s="1"/>
  <c r="O29" i="45" s="1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N27" i="45" s="1"/>
  <c r="O27" i="45" s="1"/>
  <c r="H27" i="45"/>
  <c r="G27" i="45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F32" i="45" s="1"/>
  <c r="E20" i="45"/>
  <c r="D20" i="45"/>
  <c r="N20" i="45" s="1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M12" i="45"/>
  <c r="M32" i="45" s="1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32" i="45" s="1"/>
  <c r="I5" i="45"/>
  <c r="H5" i="45"/>
  <c r="G5" i="45"/>
  <c r="F5" i="45"/>
  <c r="E5" i="45"/>
  <c r="D5" i="45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J27" i="44"/>
  <c r="N27" i="44" s="1"/>
  <c r="O27" i="44" s="1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H32" i="44" s="1"/>
  <c r="G25" i="44"/>
  <c r="F25" i="44"/>
  <c r="E25" i="44"/>
  <c r="D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32" i="44" s="1"/>
  <c r="K5" i="44"/>
  <c r="K32" i="44" s="1"/>
  <c r="J5" i="44"/>
  <c r="I5" i="44"/>
  <c r="H5" i="44"/>
  <c r="G5" i="44"/>
  <c r="F5" i="44"/>
  <c r="E5" i="44"/>
  <c r="D5" i="44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I32" i="43" s="1"/>
  <c r="H20" i="43"/>
  <c r="H32" i="43" s="1"/>
  <c r="G20" i="43"/>
  <c r="G32" i="43" s="1"/>
  <c r="F20" i="43"/>
  <c r="E20" i="43"/>
  <c r="D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J32" i="43" s="1"/>
  <c r="I5" i="43"/>
  <c r="H5" i="43"/>
  <c r="G5" i="43"/>
  <c r="F5" i="43"/>
  <c r="E5" i="43"/>
  <c r="D5" i="43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F33" i="42" s="1"/>
  <c r="E25" i="42"/>
  <c r="D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J33" i="42" s="1"/>
  <c r="I20" i="42"/>
  <c r="I33" i="42" s="1"/>
  <c r="H20" i="42"/>
  <c r="G20" i="42"/>
  <c r="F20" i="42"/>
  <c r="E20" i="42"/>
  <c r="D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33" i="42" s="1"/>
  <c r="L5" i="42"/>
  <c r="K5" i="42"/>
  <c r="J5" i="42"/>
  <c r="I5" i="42"/>
  <c r="H5" i="42"/>
  <c r="G5" i="42"/>
  <c r="F5" i="42"/>
  <c r="E5" i="42"/>
  <c r="D5" i="42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F30" i="41" s="1"/>
  <c r="E20" i="41"/>
  <c r="D20" i="41"/>
  <c r="N20" i="41" s="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J30" i="41" s="1"/>
  <c r="I5" i="41"/>
  <c r="H5" i="41"/>
  <c r="G5" i="41"/>
  <c r="G30" i="41" s="1"/>
  <c r="F5" i="41"/>
  <c r="E5" i="41"/>
  <c r="D5" i="4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D32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G16" i="39"/>
  <c r="G31" i="39" s="1"/>
  <c r="F16" i="39"/>
  <c r="E16" i="39"/>
  <c r="N16" i="39" s="1"/>
  <c r="O16" i="39" s="1"/>
  <c r="D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N12" i="39" s="1"/>
  <c r="O12" i="39" s="1"/>
  <c r="H12" i="39"/>
  <c r="G12" i="39"/>
  <c r="F12" i="39"/>
  <c r="E12" i="39"/>
  <c r="D12" i="39"/>
  <c r="N11" i="39"/>
  <c r="O11" i="39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9" i="38"/>
  <c r="O29" i="38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M25" i="38"/>
  <c r="L25" i="38"/>
  <c r="K25" i="38"/>
  <c r="J25" i="38"/>
  <c r="I25" i="38"/>
  <c r="H25" i="38"/>
  <c r="G25" i="38"/>
  <c r="G30" i="38" s="1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M12" i="38"/>
  <c r="M30" i="38" s="1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E30" i="38" s="1"/>
  <c r="D5" i="38"/>
  <c r="N30" i="37"/>
  <c r="O30" i="37" s="1"/>
  <c r="N29" i="37"/>
  <c r="O29" i="37" s="1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M24" i="37"/>
  <c r="L24" i="37"/>
  <c r="K24" i="37"/>
  <c r="K31" i="37" s="1"/>
  <c r="J24" i="37"/>
  <c r="I24" i="37"/>
  <c r="H24" i="37"/>
  <c r="N24" i="37" s="1"/>
  <c r="O24" i="37" s="1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M20" i="37"/>
  <c r="L20" i="37"/>
  <c r="L31" i="37" s="1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F31" i="37" s="1"/>
  <c r="E16" i="37"/>
  <c r="D16" i="37"/>
  <c r="N16" i="37" s="1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31" i="37" s="1"/>
  <c r="D5" i="37"/>
  <c r="N28" i="36"/>
  <c r="O28" i="36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/>
  <c r="M16" i="36"/>
  <c r="L16" i="36"/>
  <c r="K16" i="36"/>
  <c r="J16" i="36"/>
  <c r="I16" i="36"/>
  <c r="I29" i="36" s="1"/>
  <c r="H16" i="36"/>
  <c r="G16" i="36"/>
  <c r="F16" i="36"/>
  <c r="E16" i="36"/>
  <c r="D16" i="36"/>
  <c r="N15" i="36"/>
  <c r="O15" i="36" s="1"/>
  <c r="N14" i="36"/>
  <c r="O14" i="36" s="1"/>
  <c r="N13" i="36"/>
  <c r="O13" i="36"/>
  <c r="M12" i="36"/>
  <c r="L12" i="36"/>
  <c r="K12" i="36"/>
  <c r="K29" i="36" s="1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H29" i="35" s="1"/>
  <c r="G20" i="35"/>
  <c r="F20" i="35"/>
  <c r="E20" i="35"/>
  <c r="D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I29" i="35" s="1"/>
  <c r="H16" i="35"/>
  <c r="G16" i="35"/>
  <c r="F16" i="35"/>
  <c r="E16" i="35"/>
  <c r="D16" i="35"/>
  <c r="N15" i="35"/>
  <c r="O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29" i="34"/>
  <c r="O29" i="34" s="1"/>
  <c r="N28" i="34"/>
  <c r="O28" i="34" s="1"/>
  <c r="M27" i="34"/>
  <c r="L27" i="34"/>
  <c r="K27" i="34"/>
  <c r="J27" i="34"/>
  <c r="I27" i="34"/>
  <c r="H27" i="34"/>
  <c r="G27" i="34"/>
  <c r="N27" i="34" s="1"/>
  <c r="O27" i="34" s="1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K30" i="34" s="1"/>
  <c r="J5" i="34"/>
  <c r="J30" i="34" s="1"/>
  <c r="I5" i="34"/>
  <c r="H5" i="34"/>
  <c r="G5" i="34"/>
  <c r="F5" i="34"/>
  <c r="E5" i="34"/>
  <c r="D5" i="34"/>
  <c r="E27" i="33"/>
  <c r="F27" i="33"/>
  <c r="G27" i="33"/>
  <c r="H27" i="33"/>
  <c r="I27" i="33"/>
  <c r="J27" i="33"/>
  <c r="K27" i="33"/>
  <c r="L27" i="33"/>
  <c r="M27" i="33"/>
  <c r="D27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20" i="33"/>
  <c r="E30" i="33" s="1"/>
  <c r="F20" i="33"/>
  <c r="G20" i="33"/>
  <c r="H20" i="33"/>
  <c r="I20" i="33"/>
  <c r="J20" i="33"/>
  <c r="K20" i="33"/>
  <c r="L20" i="33"/>
  <c r="M20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N12" i="33" s="1"/>
  <c r="O12" i="33" s="1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M30" i="33" s="1"/>
  <c r="D25" i="33"/>
  <c r="D20" i="33"/>
  <c r="D16" i="33"/>
  <c r="D12" i="33"/>
  <c r="D5" i="33"/>
  <c r="N5" i="33" s="1"/>
  <c r="O5" i="33" s="1"/>
  <c r="N29" i="33"/>
  <c r="O29" i="33"/>
  <c r="N28" i="33"/>
  <c r="O28" i="33" s="1"/>
  <c r="N26" i="33"/>
  <c r="O26" i="33" s="1"/>
  <c r="D23" i="33"/>
  <c r="N24" i="33"/>
  <c r="O24" i="33" s="1"/>
  <c r="N22" i="33"/>
  <c r="O22" i="33"/>
  <c r="N21" i="33"/>
  <c r="O21" i="33"/>
  <c r="N14" i="33"/>
  <c r="O14" i="33" s="1"/>
  <c r="N15" i="33"/>
  <c r="O15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17" i="33"/>
  <c r="O17" i="33" s="1"/>
  <c r="N18" i="33"/>
  <c r="O18" i="33" s="1"/>
  <c r="N19" i="33"/>
  <c r="O19" i="33" s="1"/>
  <c r="N13" i="33"/>
  <c r="O13" i="33" s="1"/>
  <c r="I32" i="40"/>
  <c r="H33" i="42"/>
  <c r="O29" i="47"/>
  <c r="P29" i="47" s="1"/>
  <c r="N29" i="42" l="1"/>
  <c r="O29" i="42" s="1"/>
  <c r="G30" i="34"/>
  <c r="K29" i="35"/>
  <c r="M29" i="36"/>
  <c r="N22" i="44"/>
  <c r="O22" i="44" s="1"/>
  <c r="O27" i="47"/>
  <c r="P27" i="47" s="1"/>
  <c r="H30" i="34"/>
  <c r="N24" i="39"/>
  <c r="O24" i="39" s="1"/>
  <c r="N20" i="40"/>
  <c r="O20" i="40" s="1"/>
  <c r="N27" i="40"/>
  <c r="O27" i="40" s="1"/>
  <c r="N12" i="45"/>
  <c r="O12" i="45" s="1"/>
  <c r="E32" i="45"/>
  <c r="H32" i="45"/>
  <c r="N16" i="36"/>
  <c r="O16" i="36" s="1"/>
  <c r="N16" i="38"/>
  <c r="O16" i="38" s="1"/>
  <c r="N25" i="38"/>
  <c r="O25" i="38" s="1"/>
  <c r="H30" i="41"/>
  <c r="N30" i="41" s="1"/>
  <c r="O30" i="41" s="1"/>
  <c r="G33" i="42"/>
  <c r="N24" i="36"/>
  <c r="O24" i="36" s="1"/>
  <c r="M32" i="40"/>
  <c r="I30" i="41"/>
  <c r="K30" i="41"/>
  <c r="E33" i="42"/>
  <c r="N22" i="45"/>
  <c r="O22" i="45" s="1"/>
  <c r="N29" i="46"/>
  <c r="O29" i="46" s="1"/>
  <c r="E32" i="40"/>
  <c r="N20" i="43"/>
  <c r="O20" i="43" s="1"/>
  <c r="N20" i="39"/>
  <c r="O20" i="39" s="1"/>
  <c r="F32" i="40"/>
  <c r="L30" i="41"/>
  <c r="N25" i="43"/>
  <c r="O25" i="43" s="1"/>
  <c r="H32" i="46"/>
  <c r="N20" i="42"/>
  <c r="O20" i="42" s="1"/>
  <c r="N25" i="34"/>
  <c r="O25" i="34" s="1"/>
  <c r="N12" i="36"/>
  <c r="O12" i="36" s="1"/>
  <c r="D31" i="37"/>
  <c r="N31" i="37" s="1"/>
  <c r="O31" i="37" s="1"/>
  <c r="N5" i="38"/>
  <c r="O5" i="38" s="1"/>
  <c r="N29" i="43"/>
  <c r="O29" i="43" s="1"/>
  <c r="D30" i="33"/>
  <c r="I30" i="34"/>
  <c r="N27" i="41"/>
  <c r="O27" i="41" s="1"/>
  <c r="I32" i="44"/>
  <c r="O25" i="47"/>
  <c r="P25" i="47" s="1"/>
  <c r="M30" i="34"/>
  <c r="F32" i="43"/>
  <c r="O20" i="47"/>
  <c r="P20" i="47" s="1"/>
  <c r="N25" i="33"/>
  <c r="O25" i="33" s="1"/>
  <c r="N16" i="34"/>
  <c r="O16" i="34" s="1"/>
  <c r="N5" i="36"/>
  <c r="O5" i="36" s="1"/>
  <c r="N12" i="38"/>
  <c r="O12" i="38" s="1"/>
  <c r="N23" i="38"/>
  <c r="O23" i="38" s="1"/>
  <c r="D31" i="39"/>
  <c r="K31" i="39"/>
  <c r="N22" i="39"/>
  <c r="O22" i="39" s="1"/>
  <c r="N25" i="40"/>
  <c r="O25" i="40" s="1"/>
  <c r="J32" i="44"/>
  <c r="G32" i="44"/>
  <c r="E32" i="47"/>
  <c r="D32" i="45"/>
  <c r="N27" i="46"/>
  <c r="O27" i="46" s="1"/>
  <c r="F32" i="47"/>
  <c r="N23" i="41"/>
  <c r="O23" i="41" s="1"/>
  <c r="J30" i="33"/>
  <c r="N16" i="35"/>
  <c r="O16" i="35" s="1"/>
  <c r="E29" i="36"/>
  <c r="N22" i="36"/>
  <c r="O22" i="36" s="1"/>
  <c r="H31" i="37"/>
  <c r="F30" i="38"/>
  <c r="K32" i="40"/>
  <c r="L32" i="40"/>
  <c r="L30" i="33"/>
  <c r="N27" i="33"/>
  <c r="O27" i="33" s="1"/>
  <c r="F29" i="36"/>
  <c r="H30" i="38"/>
  <c r="F31" i="39"/>
  <c r="N29" i="40"/>
  <c r="O29" i="40" s="1"/>
  <c r="D33" i="42"/>
  <c r="N33" i="42" s="1"/>
  <c r="O33" i="42" s="1"/>
  <c r="N29" i="44"/>
  <c r="O29" i="44" s="1"/>
  <c r="K32" i="45"/>
  <c r="G32" i="47"/>
  <c r="O32" i="47" s="1"/>
  <c r="P32" i="47" s="1"/>
  <c r="N26" i="36"/>
  <c r="O26" i="36" s="1"/>
  <c r="K30" i="33"/>
  <c r="N23" i="33"/>
  <c r="O23" i="33" s="1"/>
  <c r="E29" i="35"/>
  <c r="D29" i="35"/>
  <c r="G29" i="36"/>
  <c r="I31" i="37"/>
  <c r="N5" i="39"/>
  <c r="O5" i="39" s="1"/>
  <c r="N22" i="40"/>
  <c r="O22" i="40" s="1"/>
  <c r="N16" i="41"/>
  <c r="O16" i="41" s="1"/>
  <c r="K33" i="42"/>
  <c r="N22" i="42"/>
  <c r="O22" i="42" s="1"/>
  <c r="L32" i="45"/>
  <c r="N25" i="45"/>
  <c r="O25" i="45" s="1"/>
  <c r="N16" i="46"/>
  <c r="O16" i="46" s="1"/>
  <c r="H32" i="47"/>
  <c r="N28" i="39"/>
  <c r="O28" i="39" s="1"/>
  <c r="M30" i="41"/>
  <c r="N20" i="33"/>
  <c r="O20" i="33" s="1"/>
  <c r="N22" i="35"/>
  <c r="O22" i="35" s="1"/>
  <c r="H29" i="36"/>
  <c r="J31" i="37"/>
  <c r="I30" i="38"/>
  <c r="H31" i="39"/>
  <c r="L33" i="42"/>
  <c r="N27" i="42"/>
  <c r="O27" i="42" s="1"/>
  <c r="F32" i="46"/>
  <c r="I32" i="47"/>
  <c r="J32" i="47"/>
  <c r="O12" i="47"/>
  <c r="P12" i="47" s="1"/>
  <c r="N5" i="46"/>
  <c r="O5" i="46" s="1"/>
  <c r="N20" i="37"/>
  <c r="O20" i="37" s="1"/>
  <c r="K30" i="38"/>
  <c r="J31" i="39"/>
  <c r="I31" i="39"/>
  <c r="N16" i="43"/>
  <c r="O16" i="43" s="1"/>
  <c r="N22" i="43"/>
  <c r="O22" i="43" s="1"/>
  <c r="K32" i="47"/>
  <c r="L30" i="34"/>
  <c r="F29" i="35"/>
  <c r="N29" i="35" s="1"/>
  <c r="O29" i="35" s="1"/>
  <c r="J30" i="38"/>
  <c r="D32" i="43"/>
  <c r="N20" i="46"/>
  <c r="O20" i="46" s="1"/>
  <c r="H30" i="33"/>
  <c r="G29" i="35"/>
  <c r="G30" i="33"/>
  <c r="N16" i="33"/>
  <c r="O16" i="33" s="1"/>
  <c r="N5" i="34"/>
  <c r="O5" i="34" s="1"/>
  <c r="L29" i="35"/>
  <c r="N26" i="35"/>
  <c r="O26" i="35" s="1"/>
  <c r="J29" i="36"/>
  <c r="M31" i="37"/>
  <c r="L30" i="38"/>
  <c r="G32" i="40"/>
  <c r="N32" i="40" s="1"/>
  <c r="O32" i="40" s="1"/>
  <c r="J32" i="40"/>
  <c r="N25" i="41"/>
  <c r="O25" i="41" s="1"/>
  <c r="L32" i="43"/>
  <c r="N27" i="43"/>
  <c r="O27" i="43" s="1"/>
  <c r="N12" i="44"/>
  <c r="O12" i="44" s="1"/>
  <c r="L32" i="47"/>
  <c r="N5" i="43"/>
  <c r="O5" i="43" s="1"/>
  <c r="N5" i="35"/>
  <c r="O5" i="35" s="1"/>
  <c r="M29" i="35"/>
  <c r="N20" i="36"/>
  <c r="O20" i="36" s="1"/>
  <c r="L31" i="39"/>
  <c r="H32" i="40"/>
  <c r="D30" i="41"/>
  <c r="F32" i="44"/>
  <c r="M32" i="47"/>
  <c r="N20" i="35"/>
  <c r="O20" i="35" s="1"/>
  <c r="N22" i="46"/>
  <c r="O22" i="46" s="1"/>
  <c r="I30" i="33"/>
  <c r="N23" i="34"/>
  <c r="O23" i="34" s="1"/>
  <c r="F30" i="33"/>
  <c r="N30" i="33" s="1"/>
  <c r="O30" i="33" s="1"/>
  <c r="E30" i="34"/>
  <c r="F30" i="34"/>
  <c r="N12" i="34"/>
  <c r="O12" i="34" s="1"/>
  <c r="D30" i="34"/>
  <c r="J29" i="35"/>
  <c r="L29" i="36"/>
  <c r="G31" i="37"/>
  <c r="N20" i="38"/>
  <c r="O20" i="38" s="1"/>
  <c r="E30" i="41"/>
  <c r="D32" i="44"/>
  <c r="N16" i="44"/>
  <c r="O16" i="44" s="1"/>
  <c r="N25" i="46"/>
  <c r="O25" i="46" s="1"/>
  <c r="N32" i="47"/>
  <c r="O22" i="47"/>
  <c r="P22" i="47" s="1"/>
  <c r="O32" i="48"/>
  <c r="P32" i="48" s="1"/>
  <c r="N30" i="34"/>
  <c r="O30" i="34" s="1"/>
  <c r="I32" i="46"/>
  <c r="N5" i="45"/>
  <c r="O5" i="45" s="1"/>
  <c r="N16" i="45"/>
  <c r="O16" i="45" s="1"/>
  <c r="M32" i="44"/>
  <c r="N25" i="44"/>
  <c r="O25" i="44" s="1"/>
  <c r="N25" i="42"/>
  <c r="O25" i="42" s="1"/>
  <c r="N5" i="40"/>
  <c r="O5" i="40" s="1"/>
  <c r="N12" i="35"/>
  <c r="O12" i="35" s="1"/>
  <c r="M31" i="39"/>
  <c r="E32" i="46"/>
  <c r="N5" i="42"/>
  <c r="O5" i="42" s="1"/>
  <c r="N16" i="42"/>
  <c r="O16" i="42" s="1"/>
  <c r="D29" i="36"/>
  <c r="D30" i="38"/>
  <c r="O5" i="47"/>
  <c r="P5" i="47" s="1"/>
  <c r="I32" i="45"/>
  <c r="G32" i="45"/>
  <c r="N12" i="43"/>
  <c r="O12" i="43" s="1"/>
  <c r="N5" i="37"/>
  <c r="O5" i="37" s="1"/>
  <c r="N12" i="37"/>
  <c r="O12" i="37" s="1"/>
  <c r="N26" i="39"/>
  <c r="O26" i="39" s="1"/>
  <c r="E32" i="43"/>
  <c r="N5" i="41"/>
  <c r="O5" i="41" s="1"/>
  <c r="M32" i="46"/>
  <c r="M32" i="43"/>
  <c r="N20" i="44"/>
  <c r="O20" i="44" s="1"/>
  <c r="N16" i="40"/>
  <c r="O16" i="40" s="1"/>
  <c r="E32" i="44"/>
  <c r="N12" i="41"/>
  <c r="O12" i="41" s="1"/>
  <c r="E31" i="39"/>
  <c r="N12" i="42"/>
  <c r="O12" i="42" s="1"/>
  <c r="N5" i="44"/>
  <c r="O5" i="44" s="1"/>
  <c r="G32" i="46"/>
  <c r="K32" i="43"/>
  <c r="N32" i="43" l="1"/>
  <c r="O32" i="43" s="1"/>
  <c r="N30" i="38"/>
  <c r="O30" i="38" s="1"/>
  <c r="N31" i="39"/>
  <c r="O31" i="39" s="1"/>
  <c r="N29" i="36"/>
  <c r="O29" i="36" s="1"/>
  <c r="N32" i="44"/>
  <c r="O32" i="44" s="1"/>
  <c r="N32" i="46"/>
  <c r="O32" i="46" s="1"/>
  <c r="N32" i="45"/>
  <c r="O32" i="45" s="1"/>
</calcChain>
</file>

<file path=xl/sharedStrings.xml><?xml version="1.0" encoding="utf-8"?>
<sst xmlns="http://schemas.openxmlformats.org/spreadsheetml/2006/main" count="804" uniqueCount="95">
  <si>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</si>
  <si>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</si>
  <si>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</si>
  <si>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</si>
  <si>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</si>
  <si>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</si>
  <si>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</si>
  <si>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</si>
  <si>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</si>
  <si>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</si>
  <si>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</si>
  <si>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</si>
  <si>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</si>
  <si>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</si>
  <si>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</si>
  <si>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</si>
  <si>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</si>
  <si>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</si>
  <si>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</si>
  <si>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</si>
  <si>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</si>
  <si>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</si>
  <si>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</si>
  <si>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</si>
  <si>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</si>
  <si>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</si>
  <si>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</si>
  <si>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</si>
  <si>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</si>
  <si>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</si>
  <si>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</si>
  <si>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</si>
  <si>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</si>
  <si>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</si>
  <si>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</si>
  <si>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</si>
  <si>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Economic Environment</t>
  </si>
  <si>
    <t>Housing and Urban Development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</si>
  <si>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</si>
  <si>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</si>
  <si>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</si>
  <si>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</si>
  <si>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</si>
  <si>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</si>
  <si>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Margate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</si>
  <si>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</si>
  <si>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</si>
  <si>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</si>
  <si>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</si>
  <si>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</si>
  <si>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</si>
  <si>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</si>
  <si>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</si>
  <si>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Capital Lease Acquisitions</t>
  </si>
  <si>
    <t>Payment to Refunded Bond Escrow Agent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</si>
  <si>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</si>
  <si>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</si>
  <si>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</si>
  <si>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</si>
  <si>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</si>
  <si>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</si>
  <si>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</si>
  <si>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Human Services</t>
  </si>
  <si>
    <t>Other Human Services</t>
  </si>
  <si>
    <t>Parks / Recreation</t>
  </si>
  <si>
    <t>Other Uses</t>
  </si>
  <si>
    <t>Interfund Transfers Out</t>
  </si>
  <si>
    <t>Other Non-Operating Disbursements</t>
  </si>
  <si>
    <t>2014 Municipal Population:</t>
  </si>
  <si>
    <t>Water / Sewer Services</t>
  </si>
  <si>
    <t>Local Fiscal Year Ended September 30, 2015</t>
  </si>
  <si>
    <t>Other Economic Environment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</si>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</sst>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1FE6D-F9D3-442A-940C-51372D4C4F8B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87</v>
      </c>
      <c r="N4" s="98" t="s">
        <v>5</v>
      </c>
      <c r="O4" s="98" t="s">
        <v>88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20575036</v>
      </c>
      <c r="E5" s="103">
        <f>SUM(E6:E11)</f>
        <v>1848435</v>
      </c>
      <c r="F5" s="103">
        <f>SUM(F6:F11)</f>
        <v>2133077</v>
      </c>
      <c r="G5" s="103">
        <f>SUM(G6:G11)</f>
        <v>3193</v>
      </c>
      <c r="H5" s="103">
        <f>SUM(H6:H11)</f>
        <v>0</v>
      </c>
      <c r="I5" s="103">
        <f>SUM(I6:I11)</f>
        <v>13392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24573133</v>
      </c>
      <c r="P5" s="105">
        <f>(O5/P$34)</f>
        <v>418.44415495955724</v>
      </c>
      <c r="Q5" s="106"/>
    </row>
    <row r="6" spans="1:134">
      <c r="A6" s="108"/>
      <c r="B6" s="109">
        <v>511</v>
      </c>
      <c r="C6" s="110" t="s">
        <v>19</v>
      </c>
      <c r="D6" s="111">
        <v>598125</v>
      </c>
      <c r="E6" s="111">
        <v>0</v>
      </c>
      <c r="F6" s="111">
        <v>0</v>
      </c>
      <c r="G6" s="111">
        <v>3193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601318</v>
      </c>
      <c r="P6" s="112">
        <f>(O6/P$34)</f>
        <v>10.239557258407833</v>
      </c>
      <c r="Q6" s="113"/>
    </row>
    <row r="7" spans="1:134">
      <c r="A7" s="108"/>
      <c r="B7" s="109">
        <v>512</v>
      </c>
      <c r="C7" s="110" t="s">
        <v>20</v>
      </c>
      <c r="D7" s="111">
        <v>2398144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2398144</v>
      </c>
      <c r="P7" s="112">
        <f>(O7/P$34)</f>
        <v>40.836849723286505</v>
      </c>
      <c r="Q7" s="113"/>
    </row>
    <row r="8" spans="1:134">
      <c r="A8" s="108"/>
      <c r="B8" s="109">
        <v>513</v>
      </c>
      <c r="C8" s="110" t="s">
        <v>21</v>
      </c>
      <c r="D8" s="111">
        <v>5323131</v>
      </c>
      <c r="E8" s="111">
        <v>1548046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6871177</v>
      </c>
      <c r="P8" s="112">
        <f>(O8/P$34)</f>
        <v>117.00599404001703</v>
      </c>
      <c r="Q8" s="113"/>
    </row>
    <row r="9" spans="1:134">
      <c r="A9" s="108"/>
      <c r="B9" s="109">
        <v>514</v>
      </c>
      <c r="C9" s="110" t="s">
        <v>22</v>
      </c>
      <c r="D9" s="111">
        <v>551888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551888</v>
      </c>
      <c r="P9" s="112">
        <f>(O9/P$34)</f>
        <v>9.3978373776074928</v>
      </c>
      <c r="Q9" s="113"/>
    </row>
    <row r="10" spans="1:134">
      <c r="A10" s="108"/>
      <c r="B10" s="109">
        <v>517</v>
      </c>
      <c r="C10" s="110" t="s">
        <v>23</v>
      </c>
      <c r="D10" s="111">
        <v>733366</v>
      </c>
      <c r="E10" s="111">
        <v>300389</v>
      </c>
      <c r="F10" s="111">
        <v>2133077</v>
      </c>
      <c r="G10" s="111">
        <v>0</v>
      </c>
      <c r="H10" s="111">
        <v>0</v>
      </c>
      <c r="I10" s="111">
        <v>13392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3180224</v>
      </c>
      <c r="P10" s="112">
        <f>(O10/P$34)</f>
        <v>54.154516815666241</v>
      </c>
      <c r="Q10" s="113"/>
    </row>
    <row r="11" spans="1:134">
      <c r="A11" s="108"/>
      <c r="B11" s="109">
        <v>519</v>
      </c>
      <c r="C11" s="110" t="s">
        <v>24</v>
      </c>
      <c r="D11" s="111">
        <v>10970382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10970382</v>
      </c>
      <c r="P11" s="112">
        <f>(O11/P$34)</f>
        <v>186.80939974457215</v>
      </c>
      <c r="Q11" s="113"/>
    </row>
    <row r="12" spans="1:134" ht="15.75">
      <c r="A12" s="114" t="s">
        <v>25</v>
      </c>
      <c r="B12" s="115"/>
      <c r="C12" s="116"/>
      <c r="D12" s="117">
        <f>SUM(D13:D15)</f>
        <v>41676017</v>
      </c>
      <c r="E12" s="117">
        <f>SUM(E13:E15)</f>
        <v>5996572</v>
      </c>
      <c r="F12" s="117">
        <f>SUM(F13:F15)</f>
        <v>0</v>
      </c>
      <c r="G12" s="117">
        <f>SUM(G13:G15)</f>
        <v>921820</v>
      </c>
      <c r="H12" s="117">
        <f>SUM(H13:H15)</f>
        <v>0</v>
      </c>
      <c r="I12" s="117">
        <f>SUM(I13:I15)</f>
        <v>0</v>
      </c>
      <c r="J12" s="117">
        <f>SUM(J13:J15)</f>
        <v>0</v>
      </c>
      <c r="K12" s="117">
        <f>SUM(K13:K15)</f>
        <v>0</v>
      </c>
      <c r="L12" s="117">
        <f>SUM(L13:L15)</f>
        <v>0</v>
      </c>
      <c r="M12" s="117">
        <f>SUM(M13:M15)</f>
        <v>0</v>
      </c>
      <c r="N12" s="117">
        <f>SUM(N13:N15)</f>
        <v>0</v>
      </c>
      <c r="O12" s="118">
        <f>SUM(D12:N12)</f>
        <v>48594409</v>
      </c>
      <c r="P12" s="119">
        <f>(O12/P$34)</f>
        <v>827.49100042571308</v>
      </c>
      <c r="Q12" s="120"/>
    </row>
    <row r="13" spans="1:134">
      <c r="A13" s="108"/>
      <c r="B13" s="109">
        <v>521</v>
      </c>
      <c r="C13" s="110" t="s">
        <v>26</v>
      </c>
      <c r="D13" s="111">
        <v>24523997</v>
      </c>
      <c r="E13" s="111">
        <v>1526339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26050336</v>
      </c>
      <c r="P13" s="112">
        <f>(O13/P$34)</f>
        <v>443.59873988931463</v>
      </c>
      <c r="Q13" s="113"/>
    </row>
    <row r="14" spans="1:134">
      <c r="A14" s="108"/>
      <c r="B14" s="109">
        <v>522</v>
      </c>
      <c r="C14" s="110" t="s">
        <v>27</v>
      </c>
      <c r="D14" s="111">
        <v>17152020</v>
      </c>
      <c r="E14" s="111">
        <v>93399</v>
      </c>
      <c r="F14" s="111">
        <v>0</v>
      </c>
      <c r="G14" s="111">
        <v>921820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5" si="1">SUM(D14:N14)</f>
        <v>18167239</v>
      </c>
      <c r="P14" s="112">
        <f>(O14/P$34)</f>
        <v>309.36124308216262</v>
      </c>
      <c r="Q14" s="113"/>
    </row>
    <row r="15" spans="1:134">
      <c r="A15" s="108"/>
      <c r="B15" s="109">
        <v>524</v>
      </c>
      <c r="C15" s="110" t="s">
        <v>28</v>
      </c>
      <c r="D15" s="111">
        <v>0</v>
      </c>
      <c r="E15" s="111">
        <v>4376834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4376834</v>
      </c>
      <c r="P15" s="112">
        <f>(O15/P$34)</f>
        <v>74.531017454235851</v>
      </c>
      <c r="Q15" s="113"/>
    </row>
    <row r="16" spans="1:134" ht="15.75">
      <c r="A16" s="114" t="s">
        <v>29</v>
      </c>
      <c r="B16" s="115"/>
      <c r="C16" s="116"/>
      <c r="D16" s="117">
        <f>SUM(D17:D19)</f>
        <v>3579683</v>
      </c>
      <c r="E16" s="117">
        <f>SUM(E17:E19)</f>
        <v>0</v>
      </c>
      <c r="F16" s="117">
        <f>SUM(F17:F19)</f>
        <v>0</v>
      </c>
      <c r="G16" s="117">
        <f>SUM(G17:G19)</f>
        <v>54704</v>
      </c>
      <c r="H16" s="117">
        <f>SUM(H17:H19)</f>
        <v>0</v>
      </c>
      <c r="I16" s="117">
        <f>SUM(I17:I19)</f>
        <v>26016644</v>
      </c>
      <c r="J16" s="117">
        <f>SUM(J17:J19)</f>
        <v>0</v>
      </c>
      <c r="K16" s="117">
        <f>SUM(K17:K19)</f>
        <v>0</v>
      </c>
      <c r="L16" s="117">
        <f>SUM(L17:L19)</f>
        <v>0</v>
      </c>
      <c r="M16" s="117">
        <f>SUM(M17:M19)</f>
        <v>0</v>
      </c>
      <c r="N16" s="117">
        <f>SUM(N17:N19)</f>
        <v>0</v>
      </c>
      <c r="O16" s="118">
        <f>SUM(D16:N16)</f>
        <v>29651031</v>
      </c>
      <c r="P16" s="119">
        <f>(O16/P$34)</f>
        <v>504.91325670498082</v>
      </c>
      <c r="Q16" s="120"/>
    </row>
    <row r="17" spans="1:120">
      <c r="A17" s="108"/>
      <c r="B17" s="109">
        <v>536</v>
      </c>
      <c r="C17" s="110" t="s">
        <v>30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22681192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8" si="2">SUM(D17:N17)</f>
        <v>22681192</v>
      </c>
      <c r="P17" s="112">
        <f>(O17/P$34)</f>
        <v>386.2271945508727</v>
      </c>
      <c r="Q17" s="113"/>
    </row>
    <row r="18" spans="1:120">
      <c r="A18" s="108"/>
      <c r="B18" s="109">
        <v>538</v>
      </c>
      <c r="C18" s="110" t="s">
        <v>31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3335452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3335452</v>
      </c>
      <c r="P18" s="112">
        <f>(O18/P$34)</f>
        <v>56.797820349084716</v>
      </c>
      <c r="Q18" s="113"/>
    </row>
    <row r="19" spans="1:120">
      <c r="A19" s="108"/>
      <c r="B19" s="109">
        <v>539</v>
      </c>
      <c r="C19" s="110" t="s">
        <v>32</v>
      </c>
      <c r="D19" s="111">
        <v>3579683</v>
      </c>
      <c r="E19" s="111">
        <v>0</v>
      </c>
      <c r="F19" s="111">
        <v>0</v>
      </c>
      <c r="G19" s="111">
        <v>54704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3634387</v>
      </c>
      <c r="P19" s="112">
        <f>(O19/P$34)</f>
        <v>61.888241805023412</v>
      </c>
      <c r="Q19" s="113"/>
    </row>
    <row r="20" spans="1:120" ht="15.75">
      <c r="A20" s="114" t="s">
        <v>33</v>
      </c>
      <c r="B20" s="115"/>
      <c r="C20" s="116"/>
      <c r="D20" s="117">
        <f>SUM(D21:D21)</f>
        <v>0</v>
      </c>
      <c r="E20" s="117">
        <f>SUM(E21:E21)</f>
        <v>1942669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1942669</v>
      </c>
      <c r="P20" s="119">
        <f>(O20/P$34)</f>
        <v>33.080783312047679</v>
      </c>
      <c r="Q20" s="120"/>
    </row>
    <row r="21" spans="1:120">
      <c r="A21" s="108"/>
      <c r="B21" s="109">
        <v>541</v>
      </c>
      <c r="C21" s="110" t="s">
        <v>34</v>
      </c>
      <c r="D21" s="111">
        <v>0</v>
      </c>
      <c r="E21" s="111">
        <v>1942669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1942669</v>
      </c>
      <c r="P21" s="112">
        <f>(O21/P$34)</f>
        <v>33.080783312047679</v>
      </c>
      <c r="Q21" s="113"/>
    </row>
    <row r="22" spans="1:120" ht="15.75">
      <c r="A22" s="114" t="s">
        <v>36</v>
      </c>
      <c r="B22" s="115"/>
      <c r="C22" s="116"/>
      <c r="D22" s="117">
        <f>SUM(D23:D24)</f>
        <v>1063393</v>
      </c>
      <c r="E22" s="117">
        <f>SUM(E23:E24)</f>
        <v>1454191</v>
      </c>
      <c r="F22" s="117">
        <f>SUM(F23:F24)</f>
        <v>0</v>
      </c>
      <c r="G22" s="117">
        <f>SUM(G23:G24)</f>
        <v>4476469</v>
      </c>
      <c r="H22" s="117">
        <f>SUM(H23:H24)</f>
        <v>0</v>
      </c>
      <c r="I22" s="117">
        <f>SUM(I23:I24)</f>
        <v>0</v>
      </c>
      <c r="J22" s="117">
        <f>SUM(J23:J24)</f>
        <v>0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 t="shared" si="2"/>
        <v>6994053</v>
      </c>
      <c r="P22" s="119">
        <f>(O22/P$34)</f>
        <v>119.0983908045977</v>
      </c>
      <c r="Q22" s="120"/>
    </row>
    <row r="23" spans="1:120">
      <c r="A23" s="121"/>
      <c r="B23" s="122">
        <v>554</v>
      </c>
      <c r="C23" s="123" t="s">
        <v>37</v>
      </c>
      <c r="D23" s="111">
        <v>1063393</v>
      </c>
      <c r="E23" s="111">
        <v>139060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1202453</v>
      </c>
      <c r="P23" s="112">
        <f>(O23/P$34)</f>
        <v>20.475998297147722</v>
      </c>
      <c r="Q23" s="113"/>
    </row>
    <row r="24" spans="1:120">
      <c r="A24" s="121"/>
      <c r="B24" s="122">
        <v>559</v>
      </c>
      <c r="C24" s="123" t="s">
        <v>71</v>
      </c>
      <c r="D24" s="111">
        <v>0</v>
      </c>
      <c r="E24" s="111">
        <v>1315131</v>
      </c>
      <c r="F24" s="111">
        <v>0</v>
      </c>
      <c r="G24" s="111">
        <v>4476469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5791600</v>
      </c>
      <c r="P24" s="112">
        <f>(O24/P$34)</f>
        <v>98.622392507449973</v>
      </c>
      <c r="Q24" s="113"/>
    </row>
    <row r="25" spans="1:120" ht="15.75">
      <c r="A25" s="114" t="s">
        <v>62</v>
      </c>
      <c r="B25" s="115"/>
      <c r="C25" s="116"/>
      <c r="D25" s="117">
        <f>SUM(D26:D26)</f>
        <v>0</v>
      </c>
      <c r="E25" s="117">
        <f>SUM(E26:E26)</f>
        <v>1026750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1026750</v>
      </c>
      <c r="P25" s="119">
        <f>(O25/P$34)</f>
        <v>17.484035759897829</v>
      </c>
      <c r="Q25" s="120"/>
    </row>
    <row r="26" spans="1:120">
      <c r="A26" s="108"/>
      <c r="B26" s="109">
        <v>569</v>
      </c>
      <c r="C26" s="110" t="s">
        <v>63</v>
      </c>
      <c r="D26" s="111">
        <v>0</v>
      </c>
      <c r="E26" s="111">
        <v>1026750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1026750</v>
      </c>
      <c r="P26" s="112">
        <f>(O26/P$34)</f>
        <v>17.484035759897829</v>
      </c>
      <c r="Q26" s="113"/>
    </row>
    <row r="27" spans="1:120" ht="15.75">
      <c r="A27" s="114" t="s">
        <v>38</v>
      </c>
      <c r="B27" s="115"/>
      <c r="C27" s="116"/>
      <c r="D27" s="117">
        <f>SUM(D28:D28)</f>
        <v>5290399</v>
      </c>
      <c r="E27" s="117">
        <f>SUM(E28:E28)</f>
        <v>1082</v>
      </c>
      <c r="F27" s="117">
        <f>SUM(F28:F28)</f>
        <v>0</v>
      </c>
      <c r="G27" s="117">
        <f>SUM(G28:G28)</f>
        <v>693237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>SUM(D27:N27)</f>
        <v>5984718</v>
      </c>
      <c r="P27" s="119">
        <f>(O27/P$34)</f>
        <v>101.9109067688378</v>
      </c>
      <c r="Q27" s="113"/>
    </row>
    <row r="28" spans="1:120">
      <c r="A28" s="108"/>
      <c r="B28" s="109">
        <v>572</v>
      </c>
      <c r="C28" s="110" t="s">
        <v>39</v>
      </c>
      <c r="D28" s="111">
        <v>5290399</v>
      </c>
      <c r="E28" s="111">
        <v>1082</v>
      </c>
      <c r="F28" s="111">
        <v>0</v>
      </c>
      <c r="G28" s="111">
        <v>693237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5984718</v>
      </c>
      <c r="P28" s="112">
        <f>(O28/P$34)</f>
        <v>101.9109067688378</v>
      </c>
      <c r="Q28" s="113"/>
    </row>
    <row r="29" spans="1:120" ht="15.75">
      <c r="A29" s="114" t="s">
        <v>42</v>
      </c>
      <c r="B29" s="115"/>
      <c r="C29" s="116"/>
      <c r="D29" s="117">
        <f>SUM(D30:D31)</f>
        <v>141671</v>
      </c>
      <c r="E29" s="117">
        <f>SUM(E30:E31)</f>
        <v>9809177</v>
      </c>
      <c r="F29" s="117">
        <f>SUM(F30:F31)</f>
        <v>0</v>
      </c>
      <c r="G29" s="117">
        <f>SUM(G30:G31)</f>
        <v>0</v>
      </c>
      <c r="H29" s="117">
        <f>SUM(H30:H31)</f>
        <v>0</v>
      </c>
      <c r="I29" s="117">
        <f>SUM(I30:I31)</f>
        <v>2104344</v>
      </c>
      <c r="J29" s="117">
        <f>SUM(J30:J31)</f>
        <v>2944662</v>
      </c>
      <c r="K29" s="117">
        <f>SUM(K30:K31)</f>
        <v>0</v>
      </c>
      <c r="L29" s="117">
        <f>SUM(L30:L31)</f>
        <v>0</v>
      </c>
      <c r="M29" s="117">
        <f>SUM(M30:M31)</f>
        <v>0</v>
      </c>
      <c r="N29" s="117">
        <f>SUM(N30:N31)</f>
        <v>0</v>
      </c>
      <c r="O29" s="117">
        <f>SUM(D29:N29)</f>
        <v>14999854</v>
      </c>
      <c r="P29" s="119">
        <f>(O29/P$34)</f>
        <v>255.42535547041294</v>
      </c>
      <c r="Q29" s="113"/>
    </row>
    <row r="30" spans="1:120">
      <c r="A30" s="108"/>
      <c r="B30" s="109">
        <v>581</v>
      </c>
      <c r="C30" s="110" t="s">
        <v>89</v>
      </c>
      <c r="D30" s="111">
        <v>141671</v>
      </c>
      <c r="E30" s="111">
        <v>9809177</v>
      </c>
      <c r="F30" s="111">
        <v>0</v>
      </c>
      <c r="G30" s="111">
        <v>0</v>
      </c>
      <c r="H30" s="111">
        <v>0</v>
      </c>
      <c r="I30" s="111">
        <v>2104344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>SUM(D30:N30)</f>
        <v>12055192</v>
      </c>
      <c r="P30" s="112">
        <f>(O30/P$34)</f>
        <v>205.28211153682417</v>
      </c>
      <c r="Q30" s="113"/>
    </row>
    <row r="31" spans="1:120" ht="15.75" thickBot="1">
      <c r="A31" s="108"/>
      <c r="B31" s="109">
        <v>590</v>
      </c>
      <c r="C31" s="110" t="s">
        <v>41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2944662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ref="O31" si="3">SUM(D31:N31)</f>
        <v>2944662</v>
      </c>
      <c r="P31" s="112">
        <f>(O31/P$34)</f>
        <v>50.143243933588764</v>
      </c>
      <c r="Q31" s="113"/>
    </row>
    <row r="32" spans="1:120" ht="16.5" thickBot="1">
      <c r="A32" s="124" t="s">
        <v>10</v>
      </c>
      <c r="B32" s="125"/>
      <c r="C32" s="126"/>
      <c r="D32" s="127">
        <f>SUM(D5,D12,D16,D20,D22,D25,D27,D29)</f>
        <v>72326199</v>
      </c>
      <c r="E32" s="127">
        <f t="shared" ref="E32:N32" si="4">SUM(E5,E12,E16,E20,E22,E25,E27,E29)</f>
        <v>22078876</v>
      </c>
      <c r="F32" s="127">
        <f t="shared" si="4"/>
        <v>2133077</v>
      </c>
      <c r="G32" s="127">
        <f t="shared" si="4"/>
        <v>6149423</v>
      </c>
      <c r="H32" s="127">
        <f t="shared" si="4"/>
        <v>0</v>
      </c>
      <c r="I32" s="127">
        <f t="shared" si="4"/>
        <v>28134380</v>
      </c>
      <c r="J32" s="127">
        <f t="shared" si="4"/>
        <v>2944662</v>
      </c>
      <c r="K32" s="127">
        <f t="shared" si="4"/>
        <v>0</v>
      </c>
      <c r="L32" s="127">
        <f t="shared" si="4"/>
        <v>0</v>
      </c>
      <c r="M32" s="127">
        <f t="shared" si="4"/>
        <v>0</v>
      </c>
      <c r="N32" s="127">
        <f t="shared" si="4"/>
        <v>0</v>
      </c>
      <c r="O32" s="127">
        <f>SUM(D32:N32)</f>
        <v>133766617</v>
      </c>
      <c r="P32" s="128">
        <f>(O32/P$34)</f>
        <v>2277.8478842060449</v>
      </c>
      <c r="Q32" s="106"/>
      <c r="R32" s="129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</row>
    <row r="33" spans="1:16">
      <c r="A33" s="130"/>
      <c r="B33" s="131"/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>
      <c r="A34" s="134"/>
      <c r="B34" s="135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9" t="s">
        <v>94</v>
      </c>
      <c r="N34" s="139"/>
      <c r="O34" s="139"/>
      <c r="P34" s="137">
        <v>58725</v>
      </c>
    </row>
    <row r="35" spans="1:16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43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9817696</v>
      </c>
      <c r="E5" s="59">
        <f t="shared" si="0"/>
        <v>0</v>
      </c>
      <c r="F5" s="59">
        <f t="shared" si="0"/>
        <v>4117376</v>
      </c>
      <c r="G5" s="59">
        <f t="shared" si="0"/>
        <v>0</v>
      </c>
      <c r="H5" s="59">
        <f t="shared" si="0"/>
        <v>0</v>
      </c>
      <c r="I5" s="59">
        <f t="shared" si="0"/>
        <v>325930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31" si="1">SUM(D5:M5)</f>
        <v>14261002</v>
      </c>
      <c r="O5" s="61">
        <f t="shared" ref="O5:O31" si="2">(N5/O$33)</f>
        <v>257.33984156486275</v>
      </c>
      <c r="P5" s="62"/>
    </row>
    <row r="6" spans="1:133">
      <c r="A6" s="64"/>
      <c r="B6" s="65">
        <v>511</v>
      </c>
      <c r="C6" s="66" t="s">
        <v>19</v>
      </c>
      <c r="D6" s="67">
        <v>358607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358607</v>
      </c>
      <c r="O6" s="68">
        <f t="shared" si="2"/>
        <v>6.4710648357002363</v>
      </c>
      <c r="P6" s="69"/>
    </row>
    <row r="7" spans="1:133">
      <c r="A7" s="64"/>
      <c r="B7" s="65">
        <v>512</v>
      </c>
      <c r="C7" s="66" t="s">
        <v>20</v>
      </c>
      <c r="D7" s="67">
        <v>848288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848288</v>
      </c>
      <c r="O7" s="68">
        <f t="shared" si="2"/>
        <v>15.307360557229732</v>
      </c>
      <c r="P7" s="69"/>
    </row>
    <row r="8" spans="1:133">
      <c r="A8" s="64"/>
      <c r="B8" s="65">
        <v>513</v>
      </c>
      <c r="C8" s="66" t="s">
        <v>21</v>
      </c>
      <c r="D8" s="67">
        <v>3350617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3350617</v>
      </c>
      <c r="O8" s="68">
        <f t="shared" si="2"/>
        <v>60.461897973546023</v>
      </c>
      <c r="P8" s="69"/>
    </row>
    <row r="9" spans="1:133">
      <c r="A9" s="64"/>
      <c r="B9" s="65">
        <v>514</v>
      </c>
      <c r="C9" s="66" t="s">
        <v>22</v>
      </c>
      <c r="D9" s="67">
        <v>371817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371817</v>
      </c>
      <c r="O9" s="68">
        <f t="shared" si="2"/>
        <v>6.7094393417182454</v>
      </c>
      <c r="P9" s="69"/>
    </row>
    <row r="10" spans="1:133">
      <c r="A10" s="64"/>
      <c r="B10" s="65">
        <v>517</v>
      </c>
      <c r="C10" s="66" t="s">
        <v>23</v>
      </c>
      <c r="D10" s="67">
        <v>134548</v>
      </c>
      <c r="E10" s="67">
        <v>0</v>
      </c>
      <c r="F10" s="67">
        <v>4117376</v>
      </c>
      <c r="G10" s="67">
        <v>0</v>
      </c>
      <c r="H10" s="67">
        <v>0</v>
      </c>
      <c r="I10" s="67">
        <v>325930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4577854</v>
      </c>
      <c r="O10" s="68">
        <f t="shared" si="2"/>
        <v>82.60739484273779</v>
      </c>
      <c r="P10" s="69"/>
    </row>
    <row r="11" spans="1:133">
      <c r="A11" s="64"/>
      <c r="B11" s="65">
        <v>519</v>
      </c>
      <c r="C11" s="66" t="s">
        <v>59</v>
      </c>
      <c r="D11" s="67">
        <v>4753819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4753819</v>
      </c>
      <c r="O11" s="68">
        <f t="shared" si="2"/>
        <v>85.782684013930748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32146856</v>
      </c>
      <c r="E12" s="73">
        <f t="shared" si="3"/>
        <v>389533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32536389</v>
      </c>
      <c r="O12" s="75">
        <f t="shared" si="2"/>
        <v>587.1192774780302</v>
      </c>
      <c r="P12" s="76"/>
    </row>
    <row r="13" spans="1:133">
      <c r="A13" s="64"/>
      <c r="B13" s="65">
        <v>521</v>
      </c>
      <c r="C13" s="66" t="s">
        <v>26</v>
      </c>
      <c r="D13" s="67">
        <v>15936990</v>
      </c>
      <c r="E13" s="67">
        <v>389533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16326523</v>
      </c>
      <c r="O13" s="68">
        <f t="shared" si="2"/>
        <v>294.61217676886156</v>
      </c>
      <c r="P13" s="69"/>
    </row>
    <row r="14" spans="1:133">
      <c r="A14" s="64"/>
      <c r="B14" s="65">
        <v>522</v>
      </c>
      <c r="C14" s="66" t="s">
        <v>27</v>
      </c>
      <c r="D14" s="67">
        <v>15153970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15153970</v>
      </c>
      <c r="O14" s="68">
        <f t="shared" si="2"/>
        <v>273.45345291156144</v>
      </c>
      <c r="P14" s="69"/>
    </row>
    <row r="15" spans="1:133">
      <c r="A15" s="64"/>
      <c r="B15" s="65">
        <v>524</v>
      </c>
      <c r="C15" s="66" t="s">
        <v>28</v>
      </c>
      <c r="D15" s="67">
        <v>1055896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1055896</v>
      </c>
      <c r="O15" s="68">
        <f t="shared" si="2"/>
        <v>19.053647797607233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SUM(D17:D19)</f>
        <v>3534635</v>
      </c>
      <c r="E16" s="73">
        <f t="shared" si="4"/>
        <v>0</v>
      </c>
      <c r="F16" s="73">
        <f t="shared" si="4"/>
        <v>0</v>
      </c>
      <c r="G16" s="73">
        <f t="shared" si="4"/>
        <v>118424</v>
      </c>
      <c r="H16" s="73">
        <f t="shared" si="4"/>
        <v>0</v>
      </c>
      <c r="I16" s="73">
        <f t="shared" si="4"/>
        <v>19294950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22948009</v>
      </c>
      <c r="O16" s="75">
        <f t="shared" si="2"/>
        <v>414.09691971777613</v>
      </c>
      <c r="P16" s="76"/>
    </row>
    <row r="17" spans="1:119">
      <c r="A17" s="64"/>
      <c r="B17" s="65">
        <v>536</v>
      </c>
      <c r="C17" s="66" t="s">
        <v>69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18258997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18258997</v>
      </c>
      <c r="O17" s="68">
        <f t="shared" si="2"/>
        <v>329.48367829366441</v>
      </c>
      <c r="P17" s="69"/>
    </row>
    <row r="18" spans="1:119">
      <c r="A18" s="64"/>
      <c r="B18" s="65">
        <v>538</v>
      </c>
      <c r="C18" s="66" t="s">
        <v>60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1035953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1035953</v>
      </c>
      <c r="O18" s="68">
        <f t="shared" si="2"/>
        <v>18.693776278037426</v>
      </c>
      <c r="P18" s="69"/>
    </row>
    <row r="19" spans="1:119">
      <c r="A19" s="64"/>
      <c r="B19" s="65">
        <v>539</v>
      </c>
      <c r="C19" s="66" t="s">
        <v>32</v>
      </c>
      <c r="D19" s="67">
        <v>3534635</v>
      </c>
      <c r="E19" s="67">
        <v>0</v>
      </c>
      <c r="F19" s="67">
        <v>0</v>
      </c>
      <c r="G19" s="67">
        <v>118424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3653059</v>
      </c>
      <c r="O19" s="68">
        <f t="shared" si="2"/>
        <v>65.919465146074316</v>
      </c>
      <c r="P19" s="69"/>
    </row>
    <row r="20" spans="1:119" ht="15.75">
      <c r="A20" s="70" t="s">
        <v>33</v>
      </c>
      <c r="B20" s="71"/>
      <c r="C20" s="72"/>
      <c r="D20" s="73">
        <f t="shared" ref="D20:M20" si="5">SUM(D21:D21)</f>
        <v>0</v>
      </c>
      <c r="E20" s="73">
        <f t="shared" si="5"/>
        <v>1163919</v>
      </c>
      <c r="F20" s="73">
        <f t="shared" si="5"/>
        <v>0</v>
      </c>
      <c r="G20" s="73">
        <f t="shared" si="5"/>
        <v>379812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1543731</v>
      </c>
      <c r="O20" s="75">
        <f t="shared" si="2"/>
        <v>27.856632441308623</v>
      </c>
      <c r="P20" s="76"/>
    </row>
    <row r="21" spans="1:119">
      <c r="A21" s="64"/>
      <c r="B21" s="65">
        <v>541</v>
      </c>
      <c r="C21" s="66" t="s">
        <v>61</v>
      </c>
      <c r="D21" s="67">
        <v>0</v>
      </c>
      <c r="E21" s="67">
        <v>1163919</v>
      </c>
      <c r="F21" s="67">
        <v>0</v>
      </c>
      <c r="G21" s="67">
        <v>379812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1543731</v>
      </c>
      <c r="O21" s="68">
        <f t="shared" si="2"/>
        <v>27.856632441308623</v>
      </c>
      <c r="P21" s="69"/>
    </row>
    <row r="22" spans="1:119" ht="15.75">
      <c r="A22" s="70" t="s">
        <v>36</v>
      </c>
      <c r="B22" s="71"/>
      <c r="C22" s="72"/>
      <c r="D22" s="73">
        <f t="shared" ref="D22:M22" si="6">SUM(D23:D23)</f>
        <v>0</v>
      </c>
      <c r="E22" s="73">
        <f t="shared" si="6"/>
        <v>3311904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1"/>
        <v>3311904</v>
      </c>
      <c r="O22" s="75">
        <f t="shared" si="2"/>
        <v>59.763321724380603</v>
      </c>
      <c r="P22" s="76"/>
    </row>
    <row r="23" spans="1:119">
      <c r="A23" s="64"/>
      <c r="B23" s="65">
        <v>554</v>
      </c>
      <c r="C23" s="66" t="s">
        <v>37</v>
      </c>
      <c r="D23" s="67">
        <v>0</v>
      </c>
      <c r="E23" s="67">
        <v>3311904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3311904</v>
      </c>
      <c r="O23" s="68">
        <f t="shared" si="2"/>
        <v>59.763321724380603</v>
      </c>
      <c r="P23" s="69"/>
    </row>
    <row r="24" spans="1:119" ht="15.75">
      <c r="A24" s="70" t="s">
        <v>62</v>
      </c>
      <c r="B24" s="71"/>
      <c r="C24" s="72"/>
      <c r="D24" s="73">
        <f t="shared" ref="D24:M24" si="7">SUM(D25:D25)</f>
        <v>0</v>
      </c>
      <c r="E24" s="73">
        <f t="shared" si="7"/>
        <v>1043028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1043028</v>
      </c>
      <c r="O24" s="75">
        <f t="shared" si="2"/>
        <v>18.821444683039502</v>
      </c>
      <c r="P24" s="76"/>
    </row>
    <row r="25" spans="1:119">
      <c r="A25" s="64"/>
      <c r="B25" s="65">
        <v>569</v>
      </c>
      <c r="C25" s="66" t="s">
        <v>63</v>
      </c>
      <c r="D25" s="67">
        <v>0</v>
      </c>
      <c r="E25" s="67">
        <v>1043028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1043028</v>
      </c>
      <c r="O25" s="68">
        <f t="shared" si="2"/>
        <v>18.821444683039502</v>
      </c>
      <c r="P25" s="69"/>
    </row>
    <row r="26" spans="1:119" ht="15.75">
      <c r="A26" s="70" t="s">
        <v>38</v>
      </c>
      <c r="B26" s="71"/>
      <c r="C26" s="72"/>
      <c r="D26" s="73">
        <f t="shared" ref="D26:M26" si="8">SUM(D27:D27)</f>
        <v>2994977</v>
      </c>
      <c r="E26" s="73">
        <f t="shared" si="8"/>
        <v>114600</v>
      </c>
      <c r="F26" s="73">
        <f t="shared" si="8"/>
        <v>0</v>
      </c>
      <c r="G26" s="73">
        <f t="shared" si="8"/>
        <v>314555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1"/>
        <v>3424132</v>
      </c>
      <c r="O26" s="75">
        <f t="shared" si="2"/>
        <v>61.788476460291967</v>
      </c>
      <c r="P26" s="69"/>
    </row>
    <row r="27" spans="1:119">
      <c r="A27" s="64"/>
      <c r="B27" s="65">
        <v>572</v>
      </c>
      <c r="C27" s="66" t="s">
        <v>64</v>
      </c>
      <c r="D27" s="67">
        <v>2994977</v>
      </c>
      <c r="E27" s="67">
        <v>114600</v>
      </c>
      <c r="F27" s="67">
        <v>0</v>
      </c>
      <c r="G27" s="67">
        <v>314555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3424132</v>
      </c>
      <c r="O27" s="68">
        <f t="shared" si="2"/>
        <v>61.788476460291967</v>
      </c>
      <c r="P27" s="69"/>
    </row>
    <row r="28" spans="1:119" ht="15.75">
      <c r="A28" s="70" t="s">
        <v>65</v>
      </c>
      <c r="B28" s="71"/>
      <c r="C28" s="72"/>
      <c r="D28" s="73">
        <f t="shared" ref="D28:M28" si="9">SUM(D29:D30)</f>
        <v>759664</v>
      </c>
      <c r="E28" s="73">
        <f t="shared" si="9"/>
        <v>17997367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1746163</v>
      </c>
      <c r="J28" s="73">
        <f t="shared" si="9"/>
        <v>4207653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1"/>
        <v>24710847</v>
      </c>
      <c r="O28" s="75">
        <f t="shared" si="2"/>
        <v>445.90733890322463</v>
      </c>
      <c r="P28" s="69"/>
    </row>
    <row r="29" spans="1:119">
      <c r="A29" s="64"/>
      <c r="B29" s="65">
        <v>581</v>
      </c>
      <c r="C29" s="66" t="s">
        <v>66</v>
      </c>
      <c r="D29" s="67">
        <v>759664</v>
      </c>
      <c r="E29" s="67">
        <v>17997367</v>
      </c>
      <c r="F29" s="67">
        <v>0</v>
      </c>
      <c r="G29" s="67">
        <v>0</v>
      </c>
      <c r="H29" s="67">
        <v>0</v>
      </c>
      <c r="I29" s="67">
        <v>1746163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20503194</v>
      </c>
      <c r="O29" s="68">
        <f t="shared" si="2"/>
        <v>369.98022267535231</v>
      </c>
      <c r="P29" s="69"/>
    </row>
    <row r="30" spans="1:119" ht="15.75" thickBot="1">
      <c r="A30" s="64"/>
      <c r="B30" s="65">
        <v>590</v>
      </c>
      <c r="C30" s="66" t="s">
        <v>67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4207653</v>
      </c>
      <c r="K30" s="67">
        <v>0</v>
      </c>
      <c r="L30" s="67">
        <v>0</v>
      </c>
      <c r="M30" s="67">
        <v>0</v>
      </c>
      <c r="N30" s="67">
        <f t="shared" si="1"/>
        <v>4207653</v>
      </c>
      <c r="O30" s="68">
        <f t="shared" si="2"/>
        <v>75.927116227872318</v>
      </c>
      <c r="P30" s="69"/>
    </row>
    <row r="31" spans="1:119" ht="16.5" thickBot="1">
      <c r="A31" s="77" t="s">
        <v>10</v>
      </c>
      <c r="B31" s="78"/>
      <c r="C31" s="79"/>
      <c r="D31" s="80">
        <f t="shared" ref="D31:M31" si="10">SUM(D5,D12,D16,D20,D22,D24,D26,D28)</f>
        <v>49253828</v>
      </c>
      <c r="E31" s="80">
        <f t="shared" si="10"/>
        <v>24020351</v>
      </c>
      <c r="F31" s="80">
        <f t="shared" si="10"/>
        <v>4117376</v>
      </c>
      <c r="G31" s="80">
        <f t="shared" si="10"/>
        <v>812791</v>
      </c>
      <c r="H31" s="80">
        <f t="shared" si="10"/>
        <v>0</v>
      </c>
      <c r="I31" s="80">
        <f t="shared" si="10"/>
        <v>21367043</v>
      </c>
      <c r="J31" s="80">
        <f t="shared" si="10"/>
        <v>4207653</v>
      </c>
      <c r="K31" s="80">
        <f t="shared" si="10"/>
        <v>0</v>
      </c>
      <c r="L31" s="80">
        <f t="shared" si="10"/>
        <v>0</v>
      </c>
      <c r="M31" s="80">
        <f t="shared" si="10"/>
        <v>0</v>
      </c>
      <c r="N31" s="80">
        <f t="shared" si="1"/>
        <v>103779042</v>
      </c>
      <c r="O31" s="81">
        <f t="shared" si="2"/>
        <v>1872.6932529729145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77" t="s">
        <v>68</v>
      </c>
      <c r="M33" s="177"/>
      <c r="N33" s="177"/>
      <c r="O33" s="91">
        <v>55417</v>
      </c>
    </row>
    <row r="34" spans="1:1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</row>
    <row r="35" spans="1:15" ht="15.75" customHeight="1" thickBot="1">
      <c r="A35" s="181" t="s">
        <v>47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8221829</v>
      </c>
      <c r="E5" s="26">
        <f t="shared" si="0"/>
        <v>2769950</v>
      </c>
      <c r="F5" s="26">
        <f t="shared" si="0"/>
        <v>2198192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1322170</v>
      </c>
      <c r="N5" s="27">
        <f t="shared" ref="N5:N31" si="1">SUM(D5:M5)</f>
        <v>14512141</v>
      </c>
      <c r="O5" s="32">
        <f t="shared" ref="O5:O31" si="2">(N5/O$33)</f>
        <v>262.68695809575524</v>
      </c>
      <c r="P5" s="6"/>
    </row>
    <row r="6" spans="1:133">
      <c r="A6" s="12"/>
      <c r="B6" s="44">
        <v>511</v>
      </c>
      <c r="C6" s="20" t="s">
        <v>19</v>
      </c>
      <c r="D6" s="46">
        <v>346520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346520</v>
      </c>
      <c r="O6" s="47">
        <f t="shared" si="2"/>
        <v>6.2724228436962619</v>
      </c>
      <c r="P6" s="9"/>
    </row>
    <row r="7" spans="1:133">
      <c r="A7" s="12"/>
      <c r="B7" s="44">
        <v>512</v>
      </c>
      <c r="C7" s="20" t="s">
        <v>20</v>
      </c>
      <c r="D7" s="46">
        <v>684773</v>
      </c>
      <c r="E7" s="46">
        <v>777367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1462140</v>
      </c>
      <c r="O7" s="47">
        <f t="shared" si="2"/>
        <v>26.466467553624764</v>
      </c>
      <c r="P7" s="9"/>
    </row>
    <row r="8" spans="1:133">
      <c r="A8" s="12"/>
      <c r="B8" s="44">
        <v>513</v>
      </c>
      <c r="C8" s="20" t="s">
        <v>21</v>
      </c>
      <c r="D8" s="46">
        <v>2968982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2968982</v>
      </c>
      <c r="O8" s="47">
        <f t="shared" si="2"/>
        <v>53.742094307177119</v>
      </c>
      <c r="P8" s="9"/>
    </row>
    <row r="9" spans="1:133">
      <c r="A9" s="12"/>
      <c r="B9" s="44">
        <v>514</v>
      </c>
      <c r="C9" s="20" t="s">
        <v>22</v>
      </c>
      <c r="D9" s="46">
        <v>395616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395616</v>
      </c>
      <c r="O9" s="47">
        <f t="shared" si="2"/>
        <v>7.1611186532717896</v>
      </c>
      <c r="P9" s="9"/>
    </row>
    <row r="10" spans="1:133">
      <c r="A10" s="12"/>
      <c r="B10" s="44">
        <v>517</v>
      </c>
      <c r="C10" s="20" t="s">
        <v>23</v>
      </c>
      <c r="D10" s="46">
        <v>134548</v>
      </c>
      <c r="E10" s="46">
        <v>1992583</v>
      </c>
      <c r="F10" s="46">
        <v>2198192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4325323</v>
      </c>
      <c r="O10" s="47">
        <f t="shared" si="2"/>
        <v>78.293474522581235</v>
      </c>
      <c r="P10" s="9"/>
    </row>
    <row r="11" spans="1:133">
      <c r="A11" s="12"/>
      <c r="B11" s="44">
        <v>519</v>
      </c>
      <c r="C11" s="20" t="s">
        <v>24</v>
      </c>
      <c r="D11" s="46">
        <v>3691390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1322170</v>
      </c>
      <c r="N11" s="46">
        <f t="shared" si="1"/>
        <v>5013560</v>
      </c>
      <c r="O11" s="47">
        <f t="shared" si="2"/>
        <v>90.751380215404112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33942907</v>
      </c>
      <c r="E12" s="31">
        <f t="shared" si="3"/>
        <v>956072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34898979</v>
      </c>
      <c r="O12" s="43">
        <f t="shared" si="2"/>
        <v>631.71289709475968</v>
      </c>
      <c r="P12" s="10"/>
    </row>
    <row r="13" spans="1:133">
      <c r="A13" s="12"/>
      <c r="B13" s="44">
        <v>521</v>
      </c>
      <c r="C13" s="20" t="s">
        <v>26</v>
      </c>
      <c r="D13" s="46">
        <v>17833497</v>
      </c>
      <c r="E13" s="46">
        <v>956072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18789569</v>
      </c>
      <c r="O13" s="47">
        <f t="shared" si="2"/>
        <v>340.1134763326998</v>
      </c>
      <c r="P13" s="9"/>
    </row>
    <row r="14" spans="1:133">
      <c r="A14" s="12"/>
      <c r="B14" s="44">
        <v>522</v>
      </c>
      <c r="C14" s="20" t="s">
        <v>27</v>
      </c>
      <c r="D14" s="46">
        <v>15056990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15056990</v>
      </c>
      <c r="O14" s="47">
        <f t="shared" si="2"/>
        <v>272.54937098379946</v>
      </c>
      <c r="P14" s="9"/>
    </row>
    <row r="15" spans="1:133">
      <c r="A15" s="12"/>
      <c r="B15" s="44">
        <v>524</v>
      </c>
      <c r="C15" s="20" t="s">
        <v>28</v>
      </c>
      <c r="D15" s="46">
        <v>1052420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1052420</v>
      </c>
      <c r="O15" s="47">
        <f t="shared" si="2"/>
        <v>19.050049778260476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3508486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19247389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22755875</v>
      </c>
      <c r="O16" s="43">
        <f t="shared" si="2"/>
        <v>411.90831749479588</v>
      </c>
      <c r="P16" s="10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18164098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18164098</v>
      </c>
      <c r="O17" s="47">
        <f t="shared" si="2"/>
        <v>328.7917096569825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1083291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1083291</v>
      </c>
      <c r="O18" s="47">
        <f t="shared" si="2"/>
        <v>19.608851479771925</v>
      </c>
      <c r="P18" s="9"/>
    </row>
    <row r="19" spans="1:119">
      <c r="A19" s="12"/>
      <c r="B19" s="44">
        <v>539</v>
      </c>
      <c r="C19" s="20" t="s">
        <v>32</v>
      </c>
      <c r="D19" s="46">
        <v>3508486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3508486</v>
      </c>
      <c r="O19" s="47">
        <f t="shared" si="2"/>
        <v>63.507756358041455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0</v>
      </c>
      <c r="E20" s="31">
        <f t="shared" si="5"/>
        <v>902944</v>
      </c>
      <c r="F20" s="31">
        <f t="shared" si="5"/>
        <v>0</v>
      </c>
      <c r="G20" s="31">
        <f t="shared" si="5"/>
        <v>521655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1424599</v>
      </c>
      <c r="O20" s="43">
        <f t="shared" si="2"/>
        <v>25.786930943976831</v>
      </c>
      <c r="P20" s="10"/>
    </row>
    <row r="21" spans="1:119">
      <c r="A21" s="12"/>
      <c r="B21" s="44">
        <v>541</v>
      </c>
      <c r="C21" s="20" t="s">
        <v>34</v>
      </c>
      <c r="D21" s="46">
        <v>0</v>
      </c>
      <c r="E21" s="46">
        <v>902944</v>
      </c>
      <c r="F21" s="46">
        <v>0</v>
      </c>
      <c r="G21" s="46">
        <v>521655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1424599</v>
      </c>
      <c r="O21" s="47">
        <f t="shared" si="2"/>
        <v>25.786930943976831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0</v>
      </c>
      <c r="E22" s="31">
        <f t="shared" si="6"/>
        <v>2187931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2187931</v>
      </c>
      <c r="O22" s="43">
        <f t="shared" si="2"/>
        <v>39.604145171508733</v>
      </c>
      <c r="P22" s="10"/>
    </row>
    <row r="23" spans="1:119">
      <c r="A23" s="13"/>
      <c r="B23" s="45">
        <v>554</v>
      </c>
      <c r="C23" s="21" t="s">
        <v>37</v>
      </c>
      <c r="D23" s="46">
        <v>0</v>
      </c>
      <c r="E23" s="46">
        <v>2187931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2187931</v>
      </c>
      <c r="O23" s="47">
        <f t="shared" si="2"/>
        <v>39.604145171508733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2944056</v>
      </c>
      <c r="E24" s="31">
        <f t="shared" si="7"/>
        <v>102362</v>
      </c>
      <c r="F24" s="31">
        <f t="shared" si="7"/>
        <v>0</v>
      </c>
      <c r="G24" s="31">
        <f t="shared" si="7"/>
        <v>116095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3162513</v>
      </c>
      <c r="O24" s="43">
        <f t="shared" si="2"/>
        <v>57.245234862883521</v>
      </c>
      <c r="P24" s="9"/>
    </row>
    <row r="25" spans="1:119">
      <c r="A25" s="12"/>
      <c r="B25" s="44">
        <v>572</v>
      </c>
      <c r="C25" s="20" t="s">
        <v>39</v>
      </c>
      <c r="D25" s="46">
        <v>2944056</v>
      </c>
      <c r="E25" s="46">
        <v>102362</v>
      </c>
      <c r="F25" s="46">
        <v>0</v>
      </c>
      <c r="G25" s="46">
        <v>116095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3162513</v>
      </c>
      <c r="O25" s="47">
        <f t="shared" si="2"/>
        <v>57.245234862883521</v>
      </c>
      <c r="P25" s="9"/>
    </row>
    <row r="26" spans="1:119" ht="15.75">
      <c r="A26" s="28" t="s">
        <v>42</v>
      </c>
      <c r="B26" s="29"/>
      <c r="C26" s="30"/>
      <c r="D26" s="31">
        <f t="shared" ref="D26:M26" si="8">SUM(D27:D30)</f>
        <v>1183542</v>
      </c>
      <c r="E26" s="31">
        <f t="shared" si="8"/>
        <v>15800864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1747038</v>
      </c>
      <c r="J26" s="31">
        <f t="shared" si="8"/>
        <v>1224916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19956360</v>
      </c>
      <c r="O26" s="43">
        <f t="shared" si="2"/>
        <v>361.23377681238122</v>
      </c>
      <c r="P26" s="9"/>
    </row>
    <row r="27" spans="1:119">
      <c r="A27" s="12"/>
      <c r="B27" s="44">
        <v>581</v>
      </c>
      <c r="C27" s="20" t="s">
        <v>40</v>
      </c>
      <c r="D27" s="46">
        <v>323664</v>
      </c>
      <c r="E27" s="46">
        <v>241450</v>
      </c>
      <c r="F27" s="46">
        <v>0</v>
      </c>
      <c r="G27" s="46">
        <v>0</v>
      </c>
      <c r="H27" s="46">
        <v>0</v>
      </c>
      <c r="I27" s="46">
        <v>1747038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2312152</v>
      </c>
      <c r="O27" s="47">
        <f t="shared" si="2"/>
        <v>41.852692551362111</v>
      </c>
      <c r="P27" s="9"/>
    </row>
    <row r="28" spans="1:119">
      <c r="A28" s="12"/>
      <c r="B28" s="44">
        <v>584</v>
      </c>
      <c r="C28" s="20" t="s">
        <v>53</v>
      </c>
      <c r="D28" s="46">
        <v>859878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859878</v>
      </c>
      <c r="O28" s="47">
        <f t="shared" si="2"/>
        <v>15.564811295139831</v>
      </c>
      <c r="P28" s="9"/>
    </row>
    <row r="29" spans="1:119">
      <c r="A29" s="12"/>
      <c r="B29" s="44">
        <v>585</v>
      </c>
      <c r="C29" s="20" t="s">
        <v>54</v>
      </c>
      <c r="D29" s="46">
        <v>0</v>
      </c>
      <c r="E29" s="46">
        <v>15559414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15559414</v>
      </c>
      <c r="O29" s="47">
        <f t="shared" si="2"/>
        <v>281.6438410715902</v>
      </c>
      <c r="P29" s="9"/>
    </row>
    <row r="30" spans="1:119" ht="15.75" thickBot="1">
      <c r="A30" s="12"/>
      <c r="B30" s="44">
        <v>590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1224916</v>
      </c>
      <c r="K30" s="46">
        <v>0</v>
      </c>
      <c r="L30" s="46">
        <v>0</v>
      </c>
      <c r="M30" s="46">
        <v>0</v>
      </c>
      <c r="N30" s="46">
        <f t="shared" si="1"/>
        <v>1224916</v>
      </c>
      <c r="O30" s="47">
        <f t="shared" si="2"/>
        <v>22.172431894289076</v>
      </c>
      <c r="P30" s="9"/>
    </row>
    <row r="31" spans="1:119" ht="16.5" thickBot="1">
      <c r="A31" s="14" t="s">
        <v>10</v>
      </c>
      <c r="B31" s="23"/>
      <c r="C31" s="22"/>
      <c r="D31" s="15">
        <f>SUM(D5,D12,D16,D20,D22,D24,D26)</f>
        <v>49800820</v>
      </c>
      <c r="E31" s="15">
        <f t="shared" ref="E31:M31" si="9">SUM(E5,E12,E16,E20,E22,E24,E26)</f>
        <v>22720123</v>
      </c>
      <c r="F31" s="15">
        <f t="shared" si="9"/>
        <v>2198192</v>
      </c>
      <c r="G31" s="15">
        <f t="shared" si="9"/>
        <v>637750</v>
      </c>
      <c r="H31" s="15">
        <f t="shared" si="9"/>
        <v>0</v>
      </c>
      <c r="I31" s="15">
        <f t="shared" si="9"/>
        <v>20994427</v>
      </c>
      <c r="J31" s="15">
        <f t="shared" si="9"/>
        <v>1224916</v>
      </c>
      <c r="K31" s="15">
        <f t="shared" si="9"/>
        <v>0</v>
      </c>
      <c r="L31" s="15">
        <f t="shared" si="9"/>
        <v>0</v>
      </c>
      <c r="M31" s="15">
        <f t="shared" si="9"/>
        <v>1322170</v>
      </c>
      <c r="N31" s="15">
        <f t="shared" si="1"/>
        <v>98898398</v>
      </c>
      <c r="O31" s="37">
        <f t="shared" si="2"/>
        <v>1790.1782604760613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55</v>
      </c>
      <c r="M33" s="163"/>
      <c r="N33" s="163"/>
      <c r="O33" s="41">
        <v>55245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47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8169046</v>
      </c>
      <c r="E5" s="26">
        <f t="shared" si="0"/>
        <v>2726028</v>
      </c>
      <c r="F5" s="26">
        <f t="shared" si="0"/>
        <v>2201921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1273177</v>
      </c>
      <c r="N5" s="27">
        <f t="shared" ref="N5:N29" si="1">SUM(D5:M5)</f>
        <v>14370172</v>
      </c>
      <c r="O5" s="32">
        <f t="shared" ref="O5:O29" si="2">(N5/O$31)</f>
        <v>260.72595979388927</v>
      </c>
      <c r="P5" s="6"/>
    </row>
    <row r="6" spans="1:133">
      <c r="A6" s="12"/>
      <c r="B6" s="44">
        <v>511</v>
      </c>
      <c r="C6" s="20" t="s">
        <v>19</v>
      </c>
      <c r="D6" s="46">
        <v>348305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348305</v>
      </c>
      <c r="O6" s="47">
        <f t="shared" si="2"/>
        <v>6.3194898033238989</v>
      </c>
      <c r="P6" s="9"/>
    </row>
    <row r="7" spans="1:133">
      <c r="A7" s="12"/>
      <c r="B7" s="44">
        <v>512</v>
      </c>
      <c r="C7" s="20" t="s">
        <v>20</v>
      </c>
      <c r="D7" s="46">
        <v>1544380</v>
      </c>
      <c r="E7" s="46">
        <v>699441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2243821</v>
      </c>
      <c r="O7" s="47">
        <f t="shared" si="2"/>
        <v>40.710882502358665</v>
      </c>
      <c r="P7" s="9"/>
    </row>
    <row r="8" spans="1:133">
      <c r="A8" s="12"/>
      <c r="B8" s="44">
        <v>513</v>
      </c>
      <c r="C8" s="20" t="s">
        <v>21</v>
      </c>
      <c r="D8" s="46">
        <v>2745141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2745141</v>
      </c>
      <c r="O8" s="47">
        <f t="shared" si="2"/>
        <v>49.806607881558897</v>
      </c>
      <c r="P8" s="9"/>
    </row>
    <row r="9" spans="1:133">
      <c r="A9" s="12"/>
      <c r="B9" s="44">
        <v>514</v>
      </c>
      <c r="C9" s="20" t="s">
        <v>22</v>
      </c>
      <c r="D9" s="46">
        <v>377747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377747</v>
      </c>
      <c r="O9" s="47">
        <f t="shared" si="2"/>
        <v>6.8536722548806157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2026587</v>
      </c>
      <c r="F10" s="46">
        <v>2201921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4228508</v>
      </c>
      <c r="O10" s="47">
        <f t="shared" si="2"/>
        <v>76.720153857319104</v>
      </c>
      <c r="P10" s="9"/>
    </row>
    <row r="11" spans="1:133">
      <c r="A11" s="12"/>
      <c r="B11" s="44">
        <v>519</v>
      </c>
      <c r="C11" s="20" t="s">
        <v>24</v>
      </c>
      <c r="D11" s="46">
        <v>3153473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1273177</v>
      </c>
      <c r="N11" s="46">
        <f t="shared" si="1"/>
        <v>4426650</v>
      </c>
      <c r="O11" s="47">
        <f t="shared" si="2"/>
        <v>80.315153494448069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34394730</v>
      </c>
      <c r="E12" s="31">
        <f t="shared" si="3"/>
        <v>857621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35252351</v>
      </c>
      <c r="O12" s="43">
        <f t="shared" si="2"/>
        <v>639.60285579505046</v>
      </c>
      <c r="P12" s="10"/>
    </row>
    <row r="13" spans="1:133">
      <c r="A13" s="12"/>
      <c r="B13" s="44">
        <v>521</v>
      </c>
      <c r="C13" s="20" t="s">
        <v>26</v>
      </c>
      <c r="D13" s="46">
        <v>16700472</v>
      </c>
      <c r="E13" s="46">
        <v>857621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17558093</v>
      </c>
      <c r="O13" s="47">
        <f t="shared" si="2"/>
        <v>318.56616953334787</v>
      </c>
      <c r="P13" s="9"/>
    </row>
    <row r="14" spans="1:133">
      <c r="A14" s="12"/>
      <c r="B14" s="44">
        <v>522</v>
      </c>
      <c r="C14" s="20" t="s">
        <v>27</v>
      </c>
      <c r="D14" s="46">
        <v>16450759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16450759</v>
      </c>
      <c r="O14" s="47">
        <f t="shared" si="2"/>
        <v>298.47519776471444</v>
      </c>
      <c r="P14" s="9"/>
    </row>
    <row r="15" spans="1:133">
      <c r="A15" s="12"/>
      <c r="B15" s="44">
        <v>524</v>
      </c>
      <c r="C15" s="20" t="s">
        <v>28</v>
      </c>
      <c r="D15" s="46">
        <v>1243499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1243499</v>
      </c>
      <c r="O15" s="47">
        <f t="shared" si="2"/>
        <v>22.561488496988172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3300731</v>
      </c>
      <c r="E16" s="31">
        <f t="shared" si="4"/>
        <v>0</v>
      </c>
      <c r="F16" s="31">
        <f t="shared" si="4"/>
        <v>0</v>
      </c>
      <c r="G16" s="31">
        <f t="shared" si="4"/>
        <v>362072</v>
      </c>
      <c r="H16" s="31">
        <f t="shared" si="4"/>
        <v>0</v>
      </c>
      <c r="I16" s="31">
        <f t="shared" si="4"/>
        <v>18600863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22263666</v>
      </c>
      <c r="O16" s="43">
        <f t="shared" si="2"/>
        <v>403.94197692140216</v>
      </c>
      <c r="P16" s="10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17647592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17647592</v>
      </c>
      <c r="O17" s="47">
        <f t="shared" si="2"/>
        <v>320.18999927425796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362072</v>
      </c>
      <c r="H18" s="46">
        <v>0</v>
      </c>
      <c r="I18" s="46">
        <v>953271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1315343</v>
      </c>
      <c r="O18" s="47">
        <f t="shared" si="2"/>
        <v>23.864993831192393</v>
      </c>
      <c r="P18" s="9"/>
    </row>
    <row r="19" spans="1:119">
      <c r="A19" s="12"/>
      <c r="B19" s="44">
        <v>539</v>
      </c>
      <c r="C19" s="20" t="s">
        <v>32</v>
      </c>
      <c r="D19" s="46">
        <v>3300731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3300731</v>
      </c>
      <c r="O19" s="47">
        <f t="shared" si="2"/>
        <v>59.886983815951808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0</v>
      </c>
      <c r="E20" s="31">
        <f t="shared" si="5"/>
        <v>857494</v>
      </c>
      <c r="F20" s="31">
        <f t="shared" si="5"/>
        <v>0</v>
      </c>
      <c r="G20" s="31">
        <f t="shared" si="5"/>
        <v>110625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968119</v>
      </c>
      <c r="O20" s="43">
        <f t="shared" si="2"/>
        <v>17.56511720734451</v>
      </c>
      <c r="P20" s="10"/>
    </row>
    <row r="21" spans="1:119">
      <c r="A21" s="12"/>
      <c r="B21" s="44">
        <v>541</v>
      </c>
      <c r="C21" s="20" t="s">
        <v>34</v>
      </c>
      <c r="D21" s="46">
        <v>0</v>
      </c>
      <c r="E21" s="46">
        <v>857494</v>
      </c>
      <c r="F21" s="46">
        <v>0</v>
      </c>
      <c r="G21" s="46">
        <v>110625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968119</v>
      </c>
      <c r="O21" s="47">
        <f t="shared" si="2"/>
        <v>17.56511720734451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0</v>
      </c>
      <c r="E22" s="31">
        <f t="shared" si="6"/>
        <v>2008491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2008491</v>
      </c>
      <c r="O22" s="43">
        <f t="shared" si="2"/>
        <v>36.441160461571954</v>
      </c>
      <c r="P22" s="10"/>
    </row>
    <row r="23" spans="1:119">
      <c r="A23" s="13"/>
      <c r="B23" s="45">
        <v>554</v>
      </c>
      <c r="C23" s="21" t="s">
        <v>37</v>
      </c>
      <c r="D23" s="46">
        <v>0</v>
      </c>
      <c r="E23" s="46">
        <v>2008491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2008491</v>
      </c>
      <c r="O23" s="47">
        <f t="shared" si="2"/>
        <v>36.441160461571954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2881528</v>
      </c>
      <c r="E24" s="31">
        <f t="shared" si="7"/>
        <v>87729</v>
      </c>
      <c r="F24" s="31">
        <f t="shared" si="7"/>
        <v>0</v>
      </c>
      <c r="G24" s="31">
        <f t="shared" si="7"/>
        <v>356895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3326152</v>
      </c>
      <c r="O24" s="43">
        <f t="shared" si="2"/>
        <v>60.348211045794322</v>
      </c>
      <c r="P24" s="9"/>
    </row>
    <row r="25" spans="1:119">
      <c r="A25" s="12"/>
      <c r="B25" s="44">
        <v>572</v>
      </c>
      <c r="C25" s="20" t="s">
        <v>39</v>
      </c>
      <c r="D25" s="46">
        <v>2881528</v>
      </c>
      <c r="E25" s="46">
        <v>87729</v>
      </c>
      <c r="F25" s="46">
        <v>0</v>
      </c>
      <c r="G25" s="46">
        <v>356895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3326152</v>
      </c>
      <c r="O25" s="47">
        <f t="shared" si="2"/>
        <v>60.348211045794322</v>
      </c>
      <c r="P25" s="9"/>
    </row>
    <row r="26" spans="1:119" ht="15.75">
      <c r="A26" s="28" t="s">
        <v>42</v>
      </c>
      <c r="B26" s="29"/>
      <c r="C26" s="30"/>
      <c r="D26" s="31">
        <f t="shared" ref="D26:M26" si="8">SUM(D27:D28)</f>
        <v>9780</v>
      </c>
      <c r="E26" s="31">
        <f t="shared" si="8"/>
        <v>1319026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1748238</v>
      </c>
      <c r="J26" s="31">
        <f t="shared" si="8"/>
        <v>1576649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4653693</v>
      </c>
      <c r="O26" s="43">
        <f t="shared" si="2"/>
        <v>84.434519921619852</v>
      </c>
      <c r="P26" s="9"/>
    </row>
    <row r="27" spans="1:119">
      <c r="A27" s="12"/>
      <c r="B27" s="44">
        <v>581</v>
      </c>
      <c r="C27" s="20" t="s">
        <v>40</v>
      </c>
      <c r="D27" s="46">
        <v>9780</v>
      </c>
      <c r="E27" s="46">
        <v>1319026</v>
      </c>
      <c r="F27" s="46">
        <v>0</v>
      </c>
      <c r="G27" s="46">
        <v>0</v>
      </c>
      <c r="H27" s="46">
        <v>0</v>
      </c>
      <c r="I27" s="46">
        <v>1748238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3077044</v>
      </c>
      <c r="O27" s="47">
        <f t="shared" si="2"/>
        <v>55.828507148559403</v>
      </c>
      <c r="P27" s="9"/>
    </row>
    <row r="28" spans="1:119" ht="15.75" thickBot="1">
      <c r="A28" s="12"/>
      <c r="B28" s="44">
        <v>590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1576649</v>
      </c>
      <c r="K28" s="46">
        <v>0</v>
      </c>
      <c r="L28" s="46">
        <v>0</v>
      </c>
      <c r="M28" s="46">
        <v>0</v>
      </c>
      <c r="N28" s="46">
        <f t="shared" si="1"/>
        <v>1576649</v>
      </c>
      <c r="O28" s="47">
        <f t="shared" si="2"/>
        <v>28.606012773060453</v>
      </c>
      <c r="P28" s="9"/>
    </row>
    <row r="29" spans="1:119" ht="16.5" thickBot="1">
      <c r="A29" s="14" t="s">
        <v>10</v>
      </c>
      <c r="B29" s="23"/>
      <c r="C29" s="22"/>
      <c r="D29" s="15">
        <f>SUM(D5,D12,D16,D20,D22,D24,D26)</f>
        <v>48755815</v>
      </c>
      <c r="E29" s="15">
        <f t="shared" ref="E29:M29" si="9">SUM(E5,E12,E16,E20,E22,E24,E26)</f>
        <v>7856389</v>
      </c>
      <c r="F29" s="15">
        <f t="shared" si="9"/>
        <v>2201921</v>
      </c>
      <c r="G29" s="15">
        <f t="shared" si="9"/>
        <v>829592</v>
      </c>
      <c r="H29" s="15">
        <f t="shared" si="9"/>
        <v>0</v>
      </c>
      <c r="I29" s="15">
        <f t="shared" si="9"/>
        <v>20349101</v>
      </c>
      <c r="J29" s="15">
        <f t="shared" si="9"/>
        <v>1576649</v>
      </c>
      <c r="K29" s="15">
        <f t="shared" si="9"/>
        <v>0</v>
      </c>
      <c r="L29" s="15">
        <f t="shared" si="9"/>
        <v>0</v>
      </c>
      <c r="M29" s="15">
        <f t="shared" si="9"/>
        <v>1273177</v>
      </c>
      <c r="N29" s="15">
        <f t="shared" si="1"/>
        <v>82842644</v>
      </c>
      <c r="O29" s="37">
        <f t="shared" si="2"/>
        <v>1503.0598011466725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51</v>
      </c>
      <c r="M31" s="163"/>
      <c r="N31" s="163"/>
      <c r="O31" s="41">
        <v>55116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7129410</v>
      </c>
      <c r="E5" s="26">
        <f t="shared" si="0"/>
        <v>2665414</v>
      </c>
      <c r="F5" s="26">
        <f t="shared" si="0"/>
        <v>2200424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1259617</v>
      </c>
      <c r="N5" s="27">
        <f t="shared" ref="N5:N29" si="1">SUM(D5:M5)</f>
        <v>13254865</v>
      </c>
      <c r="O5" s="32">
        <f t="shared" ref="O5:O29" si="2">(N5/O$31)</f>
        <v>246.76741631604423</v>
      </c>
      <c r="P5" s="6"/>
    </row>
    <row r="6" spans="1:133">
      <c r="A6" s="12"/>
      <c r="B6" s="44">
        <v>511</v>
      </c>
      <c r="C6" s="20" t="s">
        <v>19</v>
      </c>
      <c r="D6" s="46">
        <v>321978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321978</v>
      </c>
      <c r="O6" s="47">
        <f t="shared" si="2"/>
        <v>5.9943031611870277</v>
      </c>
      <c r="P6" s="9"/>
    </row>
    <row r="7" spans="1:133">
      <c r="A7" s="12"/>
      <c r="B7" s="44">
        <v>512</v>
      </c>
      <c r="C7" s="20" t="s">
        <v>20</v>
      </c>
      <c r="D7" s="46">
        <v>767230</v>
      </c>
      <c r="E7" s="46">
        <v>638928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1406158</v>
      </c>
      <c r="O7" s="47">
        <f t="shared" si="2"/>
        <v>26.178612652194957</v>
      </c>
      <c r="P7" s="9"/>
    </row>
    <row r="8" spans="1:133">
      <c r="A8" s="12"/>
      <c r="B8" s="44">
        <v>513</v>
      </c>
      <c r="C8" s="20" t="s">
        <v>21</v>
      </c>
      <c r="D8" s="46">
        <v>2790756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2790756</v>
      </c>
      <c r="O8" s="47">
        <f t="shared" si="2"/>
        <v>51.955840190639314</v>
      </c>
      <c r="P8" s="9"/>
    </row>
    <row r="9" spans="1:133">
      <c r="A9" s="12"/>
      <c r="B9" s="44">
        <v>514</v>
      </c>
      <c r="C9" s="20" t="s">
        <v>22</v>
      </c>
      <c r="D9" s="46">
        <v>391943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391943</v>
      </c>
      <c r="O9" s="47">
        <f t="shared" si="2"/>
        <v>7.2968499832445914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2026486</v>
      </c>
      <c r="F10" s="46">
        <v>2200424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4226910</v>
      </c>
      <c r="O10" s="47">
        <f t="shared" si="2"/>
        <v>78.692891983468002</v>
      </c>
      <c r="P10" s="9"/>
    </row>
    <row r="11" spans="1:133">
      <c r="A11" s="12"/>
      <c r="B11" s="44">
        <v>519</v>
      </c>
      <c r="C11" s="20" t="s">
        <v>24</v>
      </c>
      <c r="D11" s="46">
        <v>2857503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1259617</v>
      </c>
      <c r="N11" s="46">
        <f t="shared" si="1"/>
        <v>4117120</v>
      </c>
      <c r="O11" s="47">
        <f t="shared" si="2"/>
        <v>76.648918345310349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32287356</v>
      </c>
      <c r="E12" s="31">
        <f t="shared" si="3"/>
        <v>2062864</v>
      </c>
      <c r="F12" s="31">
        <f t="shared" si="3"/>
        <v>0</v>
      </c>
      <c r="G12" s="31">
        <f t="shared" si="3"/>
        <v>358215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34708435</v>
      </c>
      <c r="O12" s="43">
        <f t="shared" si="2"/>
        <v>646.17110995271253</v>
      </c>
      <c r="P12" s="10"/>
    </row>
    <row r="13" spans="1:133">
      <c r="A13" s="12"/>
      <c r="B13" s="44">
        <v>521</v>
      </c>
      <c r="C13" s="20" t="s">
        <v>26</v>
      </c>
      <c r="D13" s="46">
        <v>16806858</v>
      </c>
      <c r="E13" s="46">
        <v>2061917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18868775</v>
      </c>
      <c r="O13" s="47">
        <f t="shared" si="2"/>
        <v>351.28225416092641</v>
      </c>
      <c r="P13" s="9"/>
    </row>
    <row r="14" spans="1:133">
      <c r="A14" s="12"/>
      <c r="B14" s="44">
        <v>522</v>
      </c>
      <c r="C14" s="20" t="s">
        <v>27</v>
      </c>
      <c r="D14" s="46">
        <v>14226610</v>
      </c>
      <c r="E14" s="46">
        <v>947</v>
      </c>
      <c r="F14" s="46">
        <v>0</v>
      </c>
      <c r="G14" s="46">
        <v>358215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14585772</v>
      </c>
      <c r="O14" s="47">
        <f t="shared" si="2"/>
        <v>271.54507204825558</v>
      </c>
      <c r="P14" s="9"/>
    </row>
    <row r="15" spans="1:133">
      <c r="A15" s="12"/>
      <c r="B15" s="44">
        <v>524</v>
      </c>
      <c r="C15" s="20" t="s">
        <v>28</v>
      </c>
      <c r="D15" s="46">
        <v>1253888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1253888</v>
      </c>
      <c r="O15" s="47">
        <f t="shared" si="2"/>
        <v>23.343783743530551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3629865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18305596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21935461</v>
      </c>
      <c r="O16" s="43">
        <f t="shared" si="2"/>
        <v>408.3751163570019</v>
      </c>
      <c r="P16" s="10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17222065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17222065</v>
      </c>
      <c r="O17" s="47">
        <f t="shared" si="2"/>
        <v>320.62525598540418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1083531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1083531</v>
      </c>
      <c r="O18" s="47">
        <f t="shared" si="2"/>
        <v>20.172226979930745</v>
      </c>
      <c r="P18" s="9"/>
    </row>
    <row r="19" spans="1:119">
      <c r="A19" s="12"/>
      <c r="B19" s="44">
        <v>539</v>
      </c>
      <c r="C19" s="20" t="s">
        <v>32</v>
      </c>
      <c r="D19" s="46">
        <v>3629865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3629865</v>
      </c>
      <c r="O19" s="47">
        <f t="shared" si="2"/>
        <v>67.577633391666978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0</v>
      </c>
      <c r="E20" s="31">
        <f t="shared" si="5"/>
        <v>925323</v>
      </c>
      <c r="F20" s="31">
        <f t="shared" si="5"/>
        <v>0</v>
      </c>
      <c r="G20" s="31">
        <f t="shared" si="5"/>
        <v>1616830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2542153</v>
      </c>
      <c r="O20" s="43">
        <f t="shared" si="2"/>
        <v>47.327568231745914</v>
      </c>
      <c r="P20" s="10"/>
    </row>
    <row r="21" spans="1:119">
      <c r="A21" s="12"/>
      <c r="B21" s="44">
        <v>541</v>
      </c>
      <c r="C21" s="20" t="s">
        <v>34</v>
      </c>
      <c r="D21" s="46">
        <v>0</v>
      </c>
      <c r="E21" s="46">
        <v>925323</v>
      </c>
      <c r="F21" s="46">
        <v>0</v>
      </c>
      <c r="G21" s="46">
        <v>1616830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2542153</v>
      </c>
      <c r="O21" s="47">
        <f t="shared" si="2"/>
        <v>47.327568231745914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0</v>
      </c>
      <c r="E22" s="31">
        <f t="shared" si="6"/>
        <v>2459444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2459444</v>
      </c>
      <c r="O22" s="43">
        <f t="shared" si="2"/>
        <v>45.787764828536325</v>
      </c>
      <c r="P22" s="10"/>
    </row>
    <row r="23" spans="1:119">
      <c r="A23" s="13"/>
      <c r="B23" s="45">
        <v>554</v>
      </c>
      <c r="C23" s="21" t="s">
        <v>37</v>
      </c>
      <c r="D23" s="46">
        <v>0</v>
      </c>
      <c r="E23" s="46">
        <v>2459444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2459444</v>
      </c>
      <c r="O23" s="47">
        <f t="shared" si="2"/>
        <v>45.787764828536325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2828127</v>
      </c>
      <c r="E24" s="31">
        <f t="shared" si="7"/>
        <v>81238</v>
      </c>
      <c r="F24" s="31">
        <f t="shared" si="7"/>
        <v>0</v>
      </c>
      <c r="G24" s="31">
        <f t="shared" si="7"/>
        <v>56066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2965431</v>
      </c>
      <c r="O24" s="43">
        <f t="shared" si="2"/>
        <v>55.207785679711066</v>
      </c>
      <c r="P24" s="9"/>
    </row>
    <row r="25" spans="1:119">
      <c r="A25" s="12"/>
      <c r="B25" s="44">
        <v>572</v>
      </c>
      <c r="C25" s="20" t="s">
        <v>39</v>
      </c>
      <c r="D25" s="46">
        <v>2828127</v>
      </c>
      <c r="E25" s="46">
        <v>81238</v>
      </c>
      <c r="F25" s="46">
        <v>0</v>
      </c>
      <c r="G25" s="46">
        <v>56066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2965431</v>
      </c>
      <c r="O25" s="47">
        <f t="shared" si="2"/>
        <v>55.207785679711066</v>
      </c>
      <c r="P25" s="9"/>
    </row>
    <row r="26" spans="1:119" ht="15.75">
      <c r="A26" s="28" t="s">
        <v>42</v>
      </c>
      <c r="B26" s="29"/>
      <c r="C26" s="30"/>
      <c r="D26" s="31">
        <f t="shared" ref="D26:M26" si="8">SUM(D27:D28)</f>
        <v>5730</v>
      </c>
      <c r="E26" s="31">
        <f t="shared" si="8"/>
        <v>478971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1746425</v>
      </c>
      <c r="J26" s="31">
        <f t="shared" si="8"/>
        <v>1537982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3769108</v>
      </c>
      <c r="O26" s="43">
        <f t="shared" si="2"/>
        <v>70.169937074133372</v>
      </c>
      <c r="P26" s="9"/>
    </row>
    <row r="27" spans="1:119">
      <c r="A27" s="12"/>
      <c r="B27" s="44">
        <v>581</v>
      </c>
      <c r="C27" s="20" t="s">
        <v>40</v>
      </c>
      <c r="D27" s="46">
        <v>5730</v>
      </c>
      <c r="E27" s="46">
        <v>478971</v>
      </c>
      <c r="F27" s="46">
        <v>0</v>
      </c>
      <c r="G27" s="46">
        <v>0</v>
      </c>
      <c r="H27" s="46">
        <v>0</v>
      </c>
      <c r="I27" s="46">
        <v>1746425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2231126</v>
      </c>
      <c r="O27" s="47">
        <f t="shared" si="2"/>
        <v>41.537141155006147</v>
      </c>
      <c r="P27" s="9"/>
    </row>
    <row r="28" spans="1:119" ht="15.75" thickBot="1">
      <c r="A28" s="12"/>
      <c r="B28" s="44">
        <v>590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1537982</v>
      </c>
      <c r="K28" s="46">
        <v>0</v>
      </c>
      <c r="L28" s="46">
        <v>0</v>
      </c>
      <c r="M28" s="46">
        <v>0</v>
      </c>
      <c r="N28" s="46">
        <f t="shared" si="1"/>
        <v>1537982</v>
      </c>
      <c r="O28" s="47">
        <f t="shared" si="2"/>
        <v>28.632795919127229</v>
      </c>
      <c r="P28" s="9"/>
    </row>
    <row r="29" spans="1:119" ht="16.5" thickBot="1">
      <c r="A29" s="14" t="s">
        <v>10</v>
      </c>
      <c r="B29" s="23"/>
      <c r="C29" s="22"/>
      <c r="D29" s="15">
        <f>SUM(D5,D12,D16,D20,D22,D24,D26)</f>
        <v>45880488</v>
      </c>
      <c r="E29" s="15">
        <f t="shared" ref="E29:M29" si="9">SUM(E5,E12,E16,E20,E22,E24,E26)</f>
        <v>8673254</v>
      </c>
      <c r="F29" s="15">
        <f t="shared" si="9"/>
        <v>2200424</v>
      </c>
      <c r="G29" s="15">
        <f t="shared" si="9"/>
        <v>2031111</v>
      </c>
      <c r="H29" s="15">
        <f t="shared" si="9"/>
        <v>0</v>
      </c>
      <c r="I29" s="15">
        <f t="shared" si="9"/>
        <v>20052021</v>
      </c>
      <c r="J29" s="15">
        <f t="shared" si="9"/>
        <v>1537982</v>
      </c>
      <c r="K29" s="15">
        <f t="shared" si="9"/>
        <v>0</v>
      </c>
      <c r="L29" s="15">
        <f t="shared" si="9"/>
        <v>0</v>
      </c>
      <c r="M29" s="15">
        <f t="shared" si="9"/>
        <v>1259617</v>
      </c>
      <c r="N29" s="15">
        <f t="shared" si="1"/>
        <v>81634897</v>
      </c>
      <c r="O29" s="37">
        <f t="shared" si="2"/>
        <v>1519.8066984398854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49</v>
      </c>
      <c r="M31" s="163"/>
      <c r="N31" s="163"/>
      <c r="O31" s="41">
        <v>53714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9150139</v>
      </c>
      <c r="E5" s="26">
        <f t="shared" si="0"/>
        <v>2680845</v>
      </c>
      <c r="F5" s="26">
        <f t="shared" si="0"/>
        <v>2196880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1303624</v>
      </c>
      <c r="N5" s="27">
        <f t="shared" ref="N5:N30" si="1">SUM(D5:M5)</f>
        <v>15331488</v>
      </c>
      <c r="O5" s="32">
        <f t="shared" ref="O5:O30" si="2">(N5/O$32)</f>
        <v>287.73155168530889</v>
      </c>
      <c r="P5" s="6"/>
    </row>
    <row r="6" spans="1:133">
      <c r="A6" s="12"/>
      <c r="B6" s="44">
        <v>511</v>
      </c>
      <c r="C6" s="20" t="s">
        <v>19</v>
      </c>
      <c r="D6" s="46">
        <v>349103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349103</v>
      </c>
      <c r="O6" s="47">
        <f t="shared" si="2"/>
        <v>6.5517416109901658</v>
      </c>
      <c r="P6" s="9"/>
    </row>
    <row r="7" spans="1:133">
      <c r="A7" s="12"/>
      <c r="B7" s="44">
        <v>512</v>
      </c>
      <c r="C7" s="20" t="s">
        <v>20</v>
      </c>
      <c r="D7" s="46">
        <v>757788</v>
      </c>
      <c r="E7" s="46">
        <v>638675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1396463</v>
      </c>
      <c r="O7" s="47">
        <f t="shared" si="2"/>
        <v>26.207923579310862</v>
      </c>
      <c r="P7" s="9"/>
    </row>
    <row r="8" spans="1:133">
      <c r="A8" s="12"/>
      <c r="B8" s="44">
        <v>513</v>
      </c>
      <c r="C8" s="20" t="s">
        <v>21</v>
      </c>
      <c r="D8" s="46">
        <v>2632519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2632519</v>
      </c>
      <c r="O8" s="47">
        <f t="shared" si="2"/>
        <v>49.405431273928386</v>
      </c>
      <c r="P8" s="9"/>
    </row>
    <row r="9" spans="1:133">
      <c r="A9" s="12"/>
      <c r="B9" s="44">
        <v>514</v>
      </c>
      <c r="C9" s="20" t="s">
        <v>22</v>
      </c>
      <c r="D9" s="46">
        <v>394245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394245</v>
      </c>
      <c r="O9" s="47">
        <f t="shared" si="2"/>
        <v>7.3989377674348775</v>
      </c>
      <c r="P9" s="9"/>
    </row>
    <row r="10" spans="1:133">
      <c r="A10" s="12"/>
      <c r="B10" s="44">
        <v>517</v>
      </c>
      <c r="C10" s="20" t="s">
        <v>23</v>
      </c>
      <c r="D10" s="46">
        <v>158238</v>
      </c>
      <c r="E10" s="46">
        <v>2042170</v>
      </c>
      <c r="F10" s="46">
        <v>2196880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4397288</v>
      </c>
      <c r="O10" s="47">
        <f t="shared" si="2"/>
        <v>82.525486074619025</v>
      </c>
      <c r="P10" s="9"/>
    </row>
    <row r="11" spans="1:133">
      <c r="A11" s="12"/>
      <c r="B11" s="44">
        <v>519</v>
      </c>
      <c r="C11" s="20" t="s">
        <v>24</v>
      </c>
      <c r="D11" s="46">
        <v>4858246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1303624</v>
      </c>
      <c r="N11" s="46">
        <f t="shared" si="1"/>
        <v>6161870</v>
      </c>
      <c r="O11" s="47">
        <f t="shared" si="2"/>
        <v>115.6420313790256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32943045</v>
      </c>
      <c r="E12" s="31">
        <f t="shared" si="3"/>
        <v>674510</v>
      </c>
      <c r="F12" s="31">
        <f t="shared" si="3"/>
        <v>0</v>
      </c>
      <c r="G12" s="31">
        <f t="shared" si="3"/>
        <v>132773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33750328</v>
      </c>
      <c r="O12" s="43">
        <f t="shared" si="2"/>
        <v>633.40454920801744</v>
      </c>
      <c r="P12" s="10"/>
    </row>
    <row r="13" spans="1:133">
      <c r="A13" s="12"/>
      <c r="B13" s="44">
        <v>521</v>
      </c>
      <c r="C13" s="20" t="s">
        <v>26</v>
      </c>
      <c r="D13" s="46">
        <v>17788912</v>
      </c>
      <c r="E13" s="46">
        <v>671650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18460562</v>
      </c>
      <c r="O13" s="47">
        <f t="shared" si="2"/>
        <v>346.45600930861048</v>
      </c>
      <c r="P13" s="9"/>
    </row>
    <row r="14" spans="1:133">
      <c r="A14" s="12"/>
      <c r="B14" s="44">
        <v>522</v>
      </c>
      <c r="C14" s="20" t="s">
        <v>27</v>
      </c>
      <c r="D14" s="46">
        <v>13805424</v>
      </c>
      <c r="E14" s="46">
        <v>2860</v>
      </c>
      <c r="F14" s="46">
        <v>0</v>
      </c>
      <c r="G14" s="46">
        <v>132773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13941057</v>
      </c>
      <c r="O14" s="47">
        <f t="shared" si="2"/>
        <v>261.63683282035885</v>
      </c>
      <c r="P14" s="9"/>
    </row>
    <row r="15" spans="1:133">
      <c r="A15" s="12"/>
      <c r="B15" s="44">
        <v>524</v>
      </c>
      <c r="C15" s="20" t="s">
        <v>28</v>
      </c>
      <c r="D15" s="46">
        <v>1348709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1348709</v>
      </c>
      <c r="O15" s="47">
        <f t="shared" si="2"/>
        <v>25.311707079048119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3043596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18884141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21927737</v>
      </c>
      <c r="O16" s="43">
        <f t="shared" si="2"/>
        <v>411.52573005029654</v>
      </c>
      <c r="P16" s="10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17865819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17865819</v>
      </c>
      <c r="O17" s="47">
        <f t="shared" si="2"/>
        <v>335.29425343442682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1018322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1018322</v>
      </c>
      <c r="O18" s="47">
        <f t="shared" si="2"/>
        <v>19.111215374221153</v>
      </c>
      <c r="P18" s="9"/>
    </row>
    <row r="19" spans="1:119">
      <c r="A19" s="12"/>
      <c r="B19" s="44">
        <v>539</v>
      </c>
      <c r="C19" s="20" t="s">
        <v>32</v>
      </c>
      <c r="D19" s="46">
        <v>3043596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3043596</v>
      </c>
      <c r="O19" s="47">
        <f t="shared" si="2"/>
        <v>57.120261241648528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SUM(D21:D22)</f>
        <v>760240</v>
      </c>
      <c r="E20" s="31">
        <f t="shared" si="5"/>
        <v>6432039</v>
      </c>
      <c r="F20" s="31">
        <f t="shared" si="5"/>
        <v>0</v>
      </c>
      <c r="G20" s="31">
        <f t="shared" si="5"/>
        <v>130288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7322567</v>
      </c>
      <c r="O20" s="43">
        <f t="shared" si="2"/>
        <v>137.42524960588545</v>
      </c>
      <c r="P20" s="10"/>
    </row>
    <row r="21" spans="1:119">
      <c r="A21" s="12"/>
      <c r="B21" s="44">
        <v>541</v>
      </c>
      <c r="C21" s="20" t="s">
        <v>34</v>
      </c>
      <c r="D21" s="46">
        <v>0</v>
      </c>
      <c r="E21" s="46">
        <v>6432039</v>
      </c>
      <c r="F21" s="46">
        <v>0</v>
      </c>
      <c r="G21" s="46">
        <v>130288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6562327</v>
      </c>
      <c r="O21" s="47">
        <f t="shared" si="2"/>
        <v>123.15755198558666</v>
      </c>
      <c r="P21" s="9"/>
    </row>
    <row r="22" spans="1:119">
      <c r="A22" s="12"/>
      <c r="B22" s="44">
        <v>544</v>
      </c>
      <c r="C22" s="20" t="s">
        <v>35</v>
      </c>
      <c r="D22" s="46">
        <v>760240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760240</v>
      </c>
      <c r="O22" s="47">
        <f t="shared" si="2"/>
        <v>14.267697620298776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5440320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5440320</v>
      </c>
      <c r="O23" s="43">
        <f t="shared" si="2"/>
        <v>102.10044290969147</v>
      </c>
      <c r="P23" s="10"/>
    </row>
    <row r="24" spans="1:119">
      <c r="A24" s="13"/>
      <c r="B24" s="45">
        <v>554</v>
      </c>
      <c r="C24" s="21" t="s">
        <v>37</v>
      </c>
      <c r="D24" s="46">
        <v>0</v>
      </c>
      <c r="E24" s="46">
        <v>5440320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5440320</v>
      </c>
      <c r="O24" s="47">
        <f t="shared" si="2"/>
        <v>102.10044290969147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3073945</v>
      </c>
      <c r="E25" s="31">
        <f t="shared" si="7"/>
        <v>86967</v>
      </c>
      <c r="F25" s="31">
        <f t="shared" si="7"/>
        <v>0</v>
      </c>
      <c r="G25" s="31">
        <f t="shared" si="7"/>
        <v>75064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3235976</v>
      </c>
      <c r="O25" s="43">
        <f t="shared" si="2"/>
        <v>60.730725921477365</v>
      </c>
      <c r="P25" s="9"/>
    </row>
    <row r="26" spans="1:119">
      <c r="A26" s="12"/>
      <c r="B26" s="44">
        <v>572</v>
      </c>
      <c r="C26" s="20" t="s">
        <v>39</v>
      </c>
      <c r="D26" s="46">
        <v>3073945</v>
      </c>
      <c r="E26" s="46">
        <v>86967</v>
      </c>
      <c r="F26" s="46">
        <v>0</v>
      </c>
      <c r="G26" s="46">
        <v>75064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3235976</v>
      </c>
      <c r="O26" s="47">
        <f t="shared" si="2"/>
        <v>60.730725921477365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SUM(D28:D29)</f>
        <v>0</v>
      </c>
      <c r="E27" s="31">
        <f t="shared" si="8"/>
        <v>716510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1744150</v>
      </c>
      <c r="J27" s="31">
        <f t="shared" si="8"/>
        <v>1786001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4246661</v>
      </c>
      <c r="O27" s="43">
        <f t="shared" si="2"/>
        <v>79.698614968846186</v>
      </c>
      <c r="P27" s="9"/>
    </row>
    <row r="28" spans="1:119">
      <c r="A28" s="12"/>
      <c r="B28" s="44">
        <v>581</v>
      </c>
      <c r="C28" s="20" t="s">
        <v>40</v>
      </c>
      <c r="D28" s="46">
        <v>0</v>
      </c>
      <c r="E28" s="46">
        <v>716510</v>
      </c>
      <c r="F28" s="46">
        <v>0</v>
      </c>
      <c r="G28" s="46">
        <v>0</v>
      </c>
      <c r="H28" s="46">
        <v>0</v>
      </c>
      <c r="I28" s="46">
        <v>1744150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2460660</v>
      </c>
      <c r="O28" s="47">
        <f t="shared" si="2"/>
        <v>46.180091584715861</v>
      </c>
      <c r="P28" s="9"/>
    </row>
    <row r="29" spans="1:119" ht="15.75" thickBot="1">
      <c r="A29" s="12"/>
      <c r="B29" s="44">
        <v>590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1786001</v>
      </c>
      <c r="K29" s="46">
        <v>0</v>
      </c>
      <c r="L29" s="46">
        <v>0</v>
      </c>
      <c r="M29" s="46">
        <v>0</v>
      </c>
      <c r="N29" s="46">
        <f t="shared" si="1"/>
        <v>1786001</v>
      </c>
      <c r="O29" s="47">
        <f t="shared" si="2"/>
        <v>33.518523384130319</v>
      </c>
      <c r="P29" s="9"/>
    </row>
    <row r="30" spans="1:119" ht="16.5" thickBot="1">
      <c r="A30" s="14" t="s">
        <v>10</v>
      </c>
      <c r="B30" s="23"/>
      <c r="C30" s="22"/>
      <c r="D30" s="15">
        <f>SUM(D5,D12,D16,D20,D23,D25,D27)</f>
        <v>48970965</v>
      </c>
      <c r="E30" s="15">
        <f t="shared" ref="E30:M30" si="9">SUM(E5,E12,E16,E20,E23,E25,E27)</f>
        <v>16031191</v>
      </c>
      <c r="F30" s="15">
        <f t="shared" si="9"/>
        <v>2196880</v>
      </c>
      <c r="G30" s="15">
        <f t="shared" si="9"/>
        <v>338125</v>
      </c>
      <c r="H30" s="15">
        <f t="shared" si="9"/>
        <v>0</v>
      </c>
      <c r="I30" s="15">
        <f t="shared" si="9"/>
        <v>20628291</v>
      </c>
      <c r="J30" s="15">
        <f t="shared" si="9"/>
        <v>1786001</v>
      </c>
      <c r="K30" s="15">
        <f t="shared" si="9"/>
        <v>0</v>
      </c>
      <c r="L30" s="15">
        <f t="shared" si="9"/>
        <v>0</v>
      </c>
      <c r="M30" s="15">
        <f t="shared" si="9"/>
        <v>1303624</v>
      </c>
      <c r="N30" s="15">
        <f t="shared" si="1"/>
        <v>91255077</v>
      </c>
      <c r="O30" s="37">
        <f t="shared" si="2"/>
        <v>1712.6168643495232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46</v>
      </c>
      <c r="M32" s="163"/>
      <c r="N32" s="163"/>
      <c r="O32" s="41">
        <v>53284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9193942</v>
      </c>
      <c r="E5" s="26">
        <f t="shared" si="0"/>
        <v>1191441</v>
      </c>
      <c r="F5" s="26">
        <f t="shared" si="0"/>
        <v>1689414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1280020</v>
      </c>
      <c r="N5" s="27">
        <f t="shared" ref="N5:N30" si="1">SUM(D5:M5)</f>
        <v>13354817</v>
      </c>
      <c r="O5" s="32">
        <f t="shared" ref="O5:O30" si="2">(N5/O$32)</f>
        <v>250.99736876726746</v>
      </c>
      <c r="P5" s="6"/>
    </row>
    <row r="6" spans="1:133">
      <c r="A6" s="12"/>
      <c r="B6" s="44">
        <v>511</v>
      </c>
      <c r="C6" s="20" t="s">
        <v>19</v>
      </c>
      <c r="D6" s="46">
        <v>354469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354469</v>
      </c>
      <c r="O6" s="47">
        <f t="shared" si="2"/>
        <v>6.6620745390644087</v>
      </c>
      <c r="P6" s="9"/>
    </row>
    <row r="7" spans="1:133">
      <c r="A7" s="12"/>
      <c r="B7" s="44">
        <v>512</v>
      </c>
      <c r="C7" s="20" t="s">
        <v>20</v>
      </c>
      <c r="D7" s="46">
        <v>874205</v>
      </c>
      <c r="E7" s="46">
        <v>570373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1444578</v>
      </c>
      <c r="O7" s="47">
        <f t="shared" si="2"/>
        <v>27.150149416430168</v>
      </c>
      <c r="P7" s="9"/>
    </row>
    <row r="8" spans="1:133">
      <c r="A8" s="12"/>
      <c r="B8" s="44">
        <v>513</v>
      </c>
      <c r="C8" s="20" t="s">
        <v>21</v>
      </c>
      <c r="D8" s="46">
        <v>2528072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2528072</v>
      </c>
      <c r="O8" s="47">
        <f t="shared" si="2"/>
        <v>47.513898547183643</v>
      </c>
      <c r="P8" s="9"/>
    </row>
    <row r="9" spans="1:133">
      <c r="A9" s="12"/>
      <c r="B9" s="44">
        <v>514</v>
      </c>
      <c r="C9" s="20" t="s">
        <v>22</v>
      </c>
      <c r="D9" s="46">
        <v>405642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405642</v>
      </c>
      <c r="O9" s="47">
        <f t="shared" si="2"/>
        <v>7.6238464863645765</v>
      </c>
      <c r="P9" s="9"/>
    </row>
    <row r="10" spans="1:133">
      <c r="A10" s="12"/>
      <c r="B10" s="44">
        <v>517</v>
      </c>
      <c r="C10" s="20" t="s">
        <v>23</v>
      </c>
      <c r="D10" s="46">
        <v>498335</v>
      </c>
      <c r="E10" s="46">
        <v>621068</v>
      </c>
      <c r="F10" s="46">
        <v>1689414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2808817</v>
      </c>
      <c r="O10" s="47">
        <f t="shared" si="2"/>
        <v>52.790365929295021</v>
      </c>
      <c r="P10" s="9"/>
    </row>
    <row r="11" spans="1:133">
      <c r="A11" s="12"/>
      <c r="B11" s="44">
        <v>519</v>
      </c>
      <c r="C11" s="20" t="s">
        <v>24</v>
      </c>
      <c r="D11" s="46">
        <v>4533219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1280020</v>
      </c>
      <c r="N11" s="46">
        <f t="shared" si="1"/>
        <v>5813239</v>
      </c>
      <c r="O11" s="47">
        <f t="shared" si="2"/>
        <v>109.25703384892965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31517521</v>
      </c>
      <c r="E12" s="31">
        <f t="shared" si="3"/>
        <v>1227288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32744809</v>
      </c>
      <c r="O12" s="43">
        <f t="shared" si="2"/>
        <v>615.4229518672355</v>
      </c>
      <c r="P12" s="10"/>
    </row>
    <row r="13" spans="1:133">
      <c r="A13" s="12"/>
      <c r="B13" s="44">
        <v>521</v>
      </c>
      <c r="C13" s="20" t="s">
        <v>26</v>
      </c>
      <c r="D13" s="46">
        <v>17118090</v>
      </c>
      <c r="E13" s="46">
        <v>1224703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18342793</v>
      </c>
      <c r="O13" s="47">
        <f t="shared" si="2"/>
        <v>344.74398105512432</v>
      </c>
      <c r="P13" s="9"/>
    </row>
    <row r="14" spans="1:133">
      <c r="A14" s="12"/>
      <c r="B14" s="44">
        <v>522</v>
      </c>
      <c r="C14" s="20" t="s">
        <v>27</v>
      </c>
      <c r="D14" s="46">
        <v>13077363</v>
      </c>
      <c r="E14" s="46">
        <v>2585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13079948</v>
      </c>
      <c r="O14" s="47">
        <f t="shared" si="2"/>
        <v>245.83133798184448</v>
      </c>
      <c r="P14" s="9"/>
    </row>
    <row r="15" spans="1:133">
      <c r="A15" s="12"/>
      <c r="B15" s="44">
        <v>524</v>
      </c>
      <c r="C15" s="20" t="s">
        <v>28</v>
      </c>
      <c r="D15" s="46">
        <v>1322068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1322068</v>
      </c>
      <c r="O15" s="47">
        <f t="shared" si="2"/>
        <v>24.847632830266694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3255978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18783638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22039616</v>
      </c>
      <c r="O16" s="43">
        <f t="shared" si="2"/>
        <v>414.22399308361679</v>
      </c>
      <c r="P16" s="10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17896733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17896733</v>
      </c>
      <c r="O17" s="47">
        <f t="shared" si="2"/>
        <v>336.36049767887681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886905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886905</v>
      </c>
      <c r="O18" s="47">
        <f t="shared" si="2"/>
        <v>16.668953333208037</v>
      </c>
      <c r="P18" s="9"/>
    </row>
    <row r="19" spans="1:119">
      <c r="A19" s="12"/>
      <c r="B19" s="44">
        <v>539</v>
      </c>
      <c r="C19" s="20" t="s">
        <v>32</v>
      </c>
      <c r="D19" s="46">
        <v>3255978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3255978</v>
      </c>
      <c r="O19" s="47">
        <f t="shared" si="2"/>
        <v>61.194542071531941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SUM(D21:D22)</f>
        <v>683575</v>
      </c>
      <c r="E20" s="31">
        <f t="shared" si="5"/>
        <v>10570718</v>
      </c>
      <c r="F20" s="31">
        <f t="shared" si="5"/>
        <v>0</v>
      </c>
      <c r="G20" s="31">
        <f t="shared" si="5"/>
        <v>57660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11311953</v>
      </c>
      <c r="O20" s="43">
        <f t="shared" si="2"/>
        <v>212.60272144642622</v>
      </c>
      <c r="P20" s="10"/>
    </row>
    <row r="21" spans="1:119">
      <c r="A21" s="12"/>
      <c r="B21" s="44">
        <v>541</v>
      </c>
      <c r="C21" s="20" t="s">
        <v>34</v>
      </c>
      <c r="D21" s="46">
        <v>0</v>
      </c>
      <c r="E21" s="46">
        <v>10570718</v>
      </c>
      <c r="F21" s="46">
        <v>0</v>
      </c>
      <c r="G21" s="46">
        <v>57660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10628378</v>
      </c>
      <c r="O21" s="47">
        <f t="shared" si="2"/>
        <v>199.7552577668352</v>
      </c>
      <c r="P21" s="9"/>
    </row>
    <row r="22" spans="1:119">
      <c r="A22" s="12"/>
      <c r="B22" s="44">
        <v>544</v>
      </c>
      <c r="C22" s="20" t="s">
        <v>35</v>
      </c>
      <c r="D22" s="46">
        <v>683575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683575</v>
      </c>
      <c r="O22" s="47">
        <f t="shared" si="2"/>
        <v>12.847463679591032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6391763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6391763</v>
      </c>
      <c r="O23" s="43">
        <f t="shared" si="2"/>
        <v>120.13011445862386</v>
      </c>
      <c r="P23" s="10"/>
    </row>
    <row r="24" spans="1:119">
      <c r="A24" s="13"/>
      <c r="B24" s="45">
        <v>554</v>
      </c>
      <c r="C24" s="21" t="s">
        <v>37</v>
      </c>
      <c r="D24" s="46">
        <v>0</v>
      </c>
      <c r="E24" s="46">
        <v>6391763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6391763</v>
      </c>
      <c r="O24" s="47">
        <f t="shared" si="2"/>
        <v>120.13011445862386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3146384</v>
      </c>
      <c r="E25" s="31">
        <f t="shared" si="7"/>
        <v>89105</v>
      </c>
      <c r="F25" s="31">
        <f t="shared" si="7"/>
        <v>0</v>
      </c>
      <c r="G25" s="31">
        <f t="shared" si="7"/>
        <v>220387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3455876</v>
      </c>
      <c r="O25" s="43">
        <f t="shared" si="2"/>
        <v>64.951528934162795</v>
      </c>
      <c r="P25" s="9"/>
    </row>
    <row r="26" spans="1:119">
      <c r="A26" s="12"/>
      <c r="B26" s="44">
        <v>572</v>
      </c>
      <c r="C26" s="20" t="s">
        <v>39</v>
      </c>
      <c r="D26" s="46">
        <v>3146384</v>
      </c>
      <c r="E26" s="46">
        <v>89105</v>
      </c>
      <c r="F26" s="46">
        <v>0</v>
      </c>
      <c r="G26" s="46">
        <v>220387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3455876</v>
      </c>
      <c r="O26" s="47">
        <f t="shared" si="2"/>
        <v>64.951528934162795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SUM(D28:D29)</f>
        <v>0</v>
      </c>
      <c r="E27" s="31">
        <f t="shared" si="8"/>
        <v>1492150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5141942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6634092</v>
      </c>
      <c r="O27" s="43">
        <f t="shared" si="2"/>
        <v>124.68457157892759</v>
      </c>
      <c r="P27" s="9"/>
    </row>
    <row r="28" spans="1:119">
      <c r="A28" s="12"/>
      <c r="B28" s="44">
        <v>581</v>
      </c>
      <c r="C28" s="20" t="s">
        <v>40</v>
      </c>
      <c r="D28" s="46">
        <v>0</v>
      </c>
      <c r="E28" s="46">
        <v>1492150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1492150</v>
      </c>
      <c r="O28" s="47">
        <f t="shared" si="2"/>
        <v>28.044242298945626</v>
      </c>
      <c r="P28" s="9"/>
    </row>
    <row r="29" spans="1:119" ht="15.75" thickBot="1">
      <c r="A29" s="12"/>
      <c r="B29" s="44">
        <v>590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5141942</v>
      </c>
      <c r="K29" s="46">
        <v>0</v>
      </c>
      <c r="L29" s="46">
        <v>0</v>
      </c>
      <c r="M29" s="46">
        <v>0</v>
      </c>
      <c r="N29" s="46">
        <f t="shared" si="1"/>
        <v>5141942</v>
      </c>
      <c r="O29" s="47">
        <f t="shared" si="2"/>
        <v>96.640329279981955</v>
      </c>
      <c r="P29" s="9"/>
    </row>
    <row r="30" spans="1:119" ht="16.5" thickBot="1">
      <c r="A30" s="14" t="s">
        <v>10</v>
      </c>
      <c r="B30" s="23"/>
      <c r="C30" s="22"/>
      <c r="D30" s="15">
        <f>SUM(D5,D12,D16,D20,D23,D25,D27)</f>
        <v>47797400</v>
      </c>
      <c r="E30" s="15">
        <f t="shared" ref="E30:M30" si="9">SUM(E5,E12,E16,E20,E23,E25,E27)</f>
        <v>20962465</v>
      </c>
      <c r="F30" s="15">
        <f t="shared" si="9"/>
        <v>1689414</v>
      </c>
      <c r="G30" s="15">
        <f t="shared" si="9"/>
        <v>278047</v>
      </c>
      <c r="H30" s="15">
        <f t="shared" si="9"/>
        <v>0</v>
      </c>
      <c r="I30" s="15">
        <f t="shared" si="9"/>
        <v>18783638</v>
      </c>
      <c r="J30" s="15">
        <f t="shared" si="9"/>
        <v>5141942</v>
      </c>
      <c r="K30" s="15">
        <f t="shared" si="9"/>
        <v>0</v>
      </c>
      <c r="L30" s="15">
        <f t="shared" si="9"/>
        <v>0</v>
      </c>
      <c r="M30" s="15">
        <f t="shared" si="9"/>
        <v>1280020</v>
      </c>
      <c r="N30" s="15">
        <f t="shared" si="1"/>
        <v>95932926</v>
      </c>
      <c r="O30" s="37">
        <f t="shared" si="2"/>
        <v>1803.0132501362602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43</v>
      </c>
      <c r="M32" s="163"/>
      <c r="N32" s="163"/>
      <c r="O32" s="41">
        <v>53207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9686688</v>
      </c>
      <c r="E5" s="26">
        <f t="shared" si="0"/>
        <v>2558014</v>
      </c>
      <c r="F5" s="26">
        <f t="shared" si="0"/>
        <v>1585910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1323758</v>
      </c>
      <c r="N5" s="27">
        <f t="shared" ref="N5:N30" si="1">SUM(D5:M5)</f>
        <v>15154370</v>
      </c>
      <c r="O5" s="32">
        <f t="shared" ref="O5:O30" si="2">(N5/O$32)</f>
        <v>279.70413436692508</v>
      </c>
      <c r="P5" s="6"/>
    </row>
    <row r="6" spans="1:133">
      <c r="A6" s="12"/>
      <c r="B6" s="44">
        <v>511</v>
      </c>
      <c r="C6" s="20" t="s">
        <v>19</v>
      </c>
      <c r="D6" s="46">
        <v>363514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363514</v>
      </c>
      <c r="O6" s="47">
        <f t="shared" si="2"/>
        <v>6.7093761535622001</v>
      </c>
      <c r="P6" s="9"/>
    </row>
    <row r="7" spans="1:133">
      <c r="A7" s="12"/>
      <c r="B7" s="44">
        <v>512</v>
      </c>
      <c r="C7" s="20" t="s">
        <v>20</v>
      </c>
      <c r="D7" s="46">
        <v>715695</v>
      </c>
      <c r="E7" s="46">
        <v>1683788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2399483</v>
      </c>
      <c r="O7" s="47">
        <f t="shared" si="2"/>
        <v>44.287246216315985</v>
      </c>
      <c r="P7" s="9"/>
    </row>
    <row r="8" spans="1:133">
      <c r="A8" s="12"/>
      <c r="B8" s="44">
        <v>513</v>
      </c>
      <c r="C8" s="20" t="s">
        <v>21</v>
      </c>
      <c r="D8" s="46">
        <v>3249981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3249981</v>
      </c>
      <c r="O8" s="47">
        <f t="shared" si="2"/>
        <v>59.984883720930235</v>
      </c>
      <c r="P8" s="9"/>
    </row>
    <row r="9" spans="1:133">
      <c r="A9" s="12"/>
      <c r="B9" s="44">
        <v>514</v>
      </c>
      <c r="C9" s="20" t="s">
        <v>22</v>
      </c>
      <c r="D9" s="46">
        <v>395820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395820</v>
      </c>
      <c r="O9" s="47">
        <f t="shared" si="2"/>
        <v>7.3056478405315612</v>
      </c>
      <c r="P9" s="9"/>
    </row>
    <row r="10" spans="1:133">
      <c r="A10" s="12"/>
      <c r="B10" s="44">
        <v>517</v>
      </c>
      <c r="C10" s="20" t="s">
        <v>23</v>
      </c>
      <c r="D10" s="46">
        <v>651618</v>
      </c>
      <c r="E10" s="46">
        <v>874226</v>
      </c>
      <c r="F10" s="46">
        <v>1585910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3111754</v>
      </c>
      <c r="O10" s="47">
        <f t="shared" si="2"/>
        <v>57.433628645256555</v>
      </c>
      <c r="P10" s="9"/>
    </row>
    <row r="11" spans="1:133">
      <c r="A11" s="12"/>
      <c r="B11" s="44">
        <v>519</v>
      </c>
      <c r="C11" s="20" t="s">
        <v>24</v>
      </c>
      <c r="D11" s="46">
        <v>4310060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1323758</v>
      </c>
      <c r="N11" s="46">
        <f t="shared" si="1"/>
        <v>5633818</v>
      </c>
      <c r="O11" s="47">
        <f t="shared" si="2"/>
        <v>103.98335179032854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34596726</v>
      </c>
      <c r="E12" s="31">
        <f t="shared" si="3"/>
        <v>205164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34801890</v>
      </c>
      <c r="O12" s="43">
        <f t="shared" si="2"/>
        <v>642.33831672203769</v>
      </c>
      <c r="P12" s="10"/>
    </row>
    <row r="13" spans="1:133">
      <c r="A13" s="12"/>
      <c r="B13" s="44">
        <v>521</v>
      </c>
      <c r="C13" s="20" t="s">
        <v>26</v>
      </c>
      <c r="D13" s="46">
        <v>18865334</v>
      </c>
      <c r="E13" s="46">
        <v>205164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19070498</v>
      </c>
      <c r="O13" s="47">
        <f t="shared" si="2"/>
        <v>351.98409007013657</v>
      </c>
      <c r="P13" s="9"/>
    </row>
    <row r="14" spans="1:133">
      <c r="A14" s="12"/>
      <c r="B14" s="44">
        <v>522</v>
      </c>
      <c r="C14" s="20" t="s">
        <v>27</v>
      </c>
      <c r="D14" s="46">
        <v>14233537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14233537</v>
      </c>
      <c r="O14" s="47">
        <f t="shared" si="2"/>
        <v>262.70832410483575</v>
      </c>
      <c r="P14" s="9"/>
    </row>
    <row r="15" spans="1:133">
      <c r="A15" s="12"/>
      <c r="B15" s="44">
        <v>524</v>
      </c>
      <c r="C15" s="20" t="s">
        <v>28</v>
      </c>
      <c r="D15" s="46">
        <v>1497855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1497855</v>
      </c>
      <c r="O15" s="47">
        <f t="shared" si="2"/>
        <v>27.645902547065337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3701608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17787289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21488897</v>
      </c>
      <c r="O16" s="43">
        <f t="shared" si="2"/>
        <v>396.62046880767809</v>
      </c>
      <c r="P16" s="10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16895327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16895327</v>
      </c>
      <c r="O17" s="47">
        <f t="shared" si="2"/>
        <v>311.83696936138796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891962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891962</v>
      </c>
      <c r="O18" s="47">
        <f t="shared" si="2"/>
        <v>16.462938353636027</v>
      </c>
      <c r="P18" s="9"/>
    </row>
    <row r="19" spans="1:119">
      <c r="A19" s="12"/>
      <c r="B19" s="44">
        <v>539</v>
      </c>
      <c r="C19" s="20" t="s">
        <v>32</v>
      </c>
      <c r="D19" s="46">
        <v>3701608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3701608</v>
      </c>
      <c r="O19" s="47">
        <f t="shared" si="2"/>
        <v>68.320561092654117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SUM(D21:D22)</f>
        <v>856402</v>
      </c>
      <c r="E20" s="31">
        <f t="shared" si="5"/>
        <v>10795575</v>
      </c>
      <c r="F20" s="31">
        <f t="shared" si="5"/>
        <v>0</v>
      </c>
      <c r="G20" s="31">
        <f t="shared" si="5"/>
        <v>284254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11936231</v>
      </c>
      <c r="O20" s="43">
        <f t="shared" si="2"/>
        <v>220.30695828719084</v>
      </c>
      <c r="P20" s="10"/>
    </row>
    <row r="21" spans="1:119">
      <c r="A21" s="12"/>
      <c r="B21" s="44">
        <v>541</v>
      </c>
      <c r="C21" s="20" t="s">
        <v>34</v>
      </c>
      <c r="D21" s="46">
        <v>0</v>
      </c>
      <c r="E21" s="46">
        <v>10795575</v>
      </c>
      <c r="F21" s="46">
        <v>0</v>
      </c>
      <c r="G21" s="46">
        <v>284254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11079829</v>
      </c>
      <c r="O21" s="47">
        <f t="shared" si="2"/>
        <v>204.50035068290882</v>
      </c>
      <c r="P21" s="9"/>
    </row>
    <row r="22" spans="1:119">
      <c r="A22" s="12"/>
      <c r="B22" s="44">
        <v>544</v>
      </c>
      <c r="C22" s="20" t="s">
        <v>35</v>
      </c>
      <c r="D22" s="46">
        <v>856402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856402</v>
      </c>
      <c r="O22" s="47">
        <f t="shared" si="2"/>
        <v>15.806607604282023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5418125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5418125</v>
      </c>
      <c r="O23" s="43">
        <f t="shared" si="2"/>
        <v>100.00230712440015</v>
      </c>
      <c r="P23" s="10"/>
    </row>
    <row r="24" spans="1:119">
      <c r="A24" s="13"/>
      <c r="B24" s="45">
        <v>554</v>
      </c>
      <c r="C24" s="21" t="s">
        <v>37</v>
      </c>
      <c r="D24" s="46">
        <v>0</v>
      </c>
      <c r="E24" s="46">
        <v>5418125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5418125</v>
      </c>
      <c r="O24" s="47">
        <f t="shared" si="2"/>
        <v>100.00230712440015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3821084</v>
      </c>
      <c r="E25" s="31">
        <f t="shared" si="7"/>
        <v>126445</v>
      </c>
      <c r="F25" s="31">
        <f t="shared" si="7"/>
        <v>0</v>
      </c>
      <c r="G25" s="31">
        <f t="shared" si="7"/>
        <v>1463605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5411134</v>
      </c>
      <c r="O25" s="43">
        <f t="shared" si="2"/>
        <v>99.873274270948684</v>
      </c>
      <c r="P25" s="9"/>
    </row>
    <row r="26" spans="1:119">
      <c r="A26" s="12"/>
      <c r="B26" s="44">
        <v>572</v>
      </c>
      <c r="C26" s="20" t="s">
        <v>39</v>
      </c>
      <c r="D26" s="46">
        <v>3821084</v>
      </c>
      <c r="E26" s="46">
        <v>126445</v>
      </c>
      <c r="F26" s="46">
        <v>0</v>
      </c>
      <c r="G26" s="46">
        <v>1463605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5411134</v>
      </c>
      <c r="O26" s="47">
        <f t="shared" si="2"/>
        <v>99.873274270948684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SUM(D28:D29)</f>
        <v>0</v>
      </c>
      <c r="E27" s="31">
        <f t="shared" si="8"/>
        <v>1889330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11371480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13260810</v>
      </c>
      <c r="O27" s="43">
        <f t="shared" si="2"/>
        <v>244.7547065337763</v>
      </c>
      <c r="P27" s="9"/>
    </row>
    <row r="28" spans="1:119">
      <c r="A28" s="12"/>
      <c r="B28" s="44">
        <v>581</v>
      </c>
      <c r="C28" s="20" t="s">
        <v>40</v>
      </c>
      <c r="D28" s="46">
        <v>0</v>
      </c>
      <c r="E28" s="46">
        <v>1889330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1889330</v>
      </c>
      <c r="O28" s="47">
        <f t="shared" si="2"/>
        <v>34.871354743447768</v>
      </c>
      <c r="P28" s="9"/>
    </row>
    <row r="29" spans="1:119" ht="15.75" thickBot="1">
      <c r="A29" s="12"/>
      <c r="B29" s="44">
        <v>590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11371480</v>
      </c>
      <c r="K29" s="46">
        <v>0</v>
      </c>
      <c r="L29" s="46">
        <v>0</v>
      </c>
      <c r="M29" s="46">
        <v>0</v>
      </c>
      <c r="N29" s="46">
        <f t="shared" si="1"/>
        <v>11371480</v>
      </c>
      <c r="O29" s="47">
        <f t="shared" si="2"/>
        <v>209.88335179032853</v>
      </c>
      <c r="P29" s="9"/>
    </row>
    <row r="30" spans="1:119" ht="16.5" thickBot="1">
      <c r="A30" s="14" t="s">
        <v>10</v>
      </c>
      <c r="B30" s="23"/>
      <c r="C30" s="22"/>
      <c r="D30" s="15">
        <f>SUM(D5,D12,D16,D20,D23,D25,D27)</f>
        <v>52662508</v>
      </c>
      <c r="E30" s="15">
        <f t="shared" ref="E30:M30" si="9">SUM(E5,E12,E16,E20,E23,E25,E27)</f>
        <v>20992653</v>
      </c>
      <c r="F30" s="15">
        <f t="shared" si="9"/>
        <v>1585910</v>
      </c>
      <c r="G30" s="15">
        <f t="shared" si="9"/>
        <v>1747859</v>
      </c>
      <c r="H30" s="15">
        <f t="shared" si="9"/>
        <v>0</v>
      </c>
      <c r="I30" s="15">
        <f t="shared" si="9"/>
        <v>17787289</v>
      </c>
      <c r="J30" s="15">
        <f t="shared" si="9"/>
        <v>11371480</v>
      </c>
      <c r="K30" s="15">
        <f t="shared" si="9"/>
        <v>0</v>
      </c>
      <c r="L30" s="15">
        <f t="shared" si="9"/>
        <v>0</v>
      </c>
      <c r="M30" s="15">
        <f t="shared" si="9"/>
        <v>1323758</v>
      </c>
      <c r="N30" s="15">
        <f t="shared" si="1"/>
        <v>107471457</v>
      </c>
      <c r="O30" s="37">
        <f t="shared" si="2"/>
        <v>1983.6001661129569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57</v>
      </c>
      <c r="M32" s="163"/>
      <c r="N32" s="163"/>
      <c r="O32" s="41">
        <v>54180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10579714</v>
      </c>
      <c r="E5" s="26">
        <f t="shared" si="0"/>
        <v>1116890</v>
      </c>
      <c r="F5" s="26">
        <f t="shared" si="0"/>
        <v>452069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1167243</v>
      </c>
      <c r="N5" s="27">
        <f t="shared" ref="N5:N30" si="1">SUM(D5:M5)</f>
        <v>13315916</v>
      </c>
      <c r="O5" s="32">
        <f t="shared" ref="O5:O30" si="2">(N5/O$32)</f>
        <v>239.23242485762023</v>
      </c>
      <c r="P5" s="6"/>
    </row>
    <row r="6" spans="1:133">
      <c r="A6" s="12"/>
      <c r="B6" s="44">
        <v>511</v>
      </c>
      <c r="C6" s="20" t="s">
        <v>19</v>
      </c>
      <c r="D6" s="46">
        <v>375571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375571</v>
      </c>
      <c r="O6" s="47">
        <f t="shared" si="2"/>
        <v>6.7474712994735988</v>
      </c>
      <c r="P6" s="9"/>
    </row>
    <row r="7" spans="1:133">
      <c r="A7" s="12"/>
      <c r="B7" s="44">
        <v>512</v>
      </c>
      <c r="C7" s="20" t="s">
        <v>20</v>
      </c>
      <c r="D7" s="46">
        <v>738362</v>
      </c>
      <c r="E7" s="46">
        <v>370981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1109343</v>
      </c>
      <c r="O7" s="47">
        <f t="shared" si="2"/>
        <v>19.930346202906883</v>
      </c>
      <c r="P7" s="9"/>
    </row>
    <row r="8" spans="1:133">
      <c r="A8" s="12"/>
      <c r="B8" s="44">
        <v>513</v>
      </c>
      <c r="C8" s="20" t="s">
        <v>21</v>
      </c>
      <c r="D8" s="46">
        <v>3159633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3159633</v>
      </c>
      <c r="O8" s="47">
        <f t="shared" si="2"/>
        <v>56.76565279100268</v>
      </c>
      <c r="P8" s="9"/>
    </row>
    <row r="9" spans="1:133">
      <c r="A9" s="12"/>
      <c r="B9" s="44">
        <v>514</v>
      </c>
      <c r="C9" s="20" t="s">
        <v>22</v>
      </c>
      <c r="D9" s="46">
        <v>428519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428519</v>
      </c>
      <c r="O9" s="47">
        <f t="shared" si="2"/>
        <v>7.6987298108190654</v>
      </c>
      <c r="P9" s="9"/>
    </row>
    <row r="10" spans="1:133">
      <c r="A10" s="12"/>
      <c r="B10" s="44">
        <v>517</v>
      </c>
      <c r="C10" s="20" t="s">
        <v>23</v>
      </c>
      <c r="D10" s="46">
        <v>595606</v>
      </c>
      <c r="E10" s="46">
        <v>745909</v>
      </c>
      <c r="F10" s="46">
        <v>452069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1793584</v>
      </c>
      <c r="O10" s="47">
        <f t="shared" si="2"/>
        <v>32.223352077756417</v>
      </c>
      <c r="P10" s="9"/>
    </row>
    <row r="11" spans="1:133">
      <c r="A11" s="12"/>
      <c r="B11" s="44">
        <v>519</v>
      </c>
      <c r="C11" s="20" t="s">
        <v>24</v>
      </c>
      <c r="D11" s="46">
        <v>5282023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1167243</v>
      </c>
      <c r="N11" s="46">
        <f t="shared" si="1"/>
        <v>6449266</v>
      </c>
      <c r="O11" s="47">
        <f t="shared" si="2"/>
        <v>115.8668726756616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32309332</v>
      </c>
      <c r="E12" s="31">
        <f t="shared" si="3"/>
        <v>604394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32913726</v>
      </c>
      <c r="O12" s="43">
        <f t="shared" si="2"/>
        <v>591.32473365552187</v>
      </c>
      <c r="P12" s="10"/>
    </row>
    <row r="13" spans="1:133">
      <c r="A13" s="12"/>
      <c r="B13" s="44">
        <v>521</v>
      </c>
      <c r="C13" s="20" t="s">
        <v>26</v>
      </c>
      <c r="D13" s="46">
        <v>17803247</v>
      </c>
      <c r="E13" s="46">
        <v>600151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18403398</v>
      </c>
      <c r="O13" s="47">
        <f t="shared" si="2"/>
        <v>330.63362138660824</v>
      </c>
      <c r="P13" s="9"/>
    </row>
    <row r="14" spans="1:133">
      <c r="A14" s="12"/>
      <c r="B14" s="44">
        <v>522</v>
      </c>
      <c r="C14" s="20" t="s">
        <v>27</v>
      </c>
      <c r="D14" s="46">
        <v>12902419</v>
      </c>
      <c r="E14" s="46">
        <v>4243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12906662</v>
      </c>
      <c r="O14" s="47">
        <f t="shared" si="2"/>
        <v>231.8798081241803</v>
      </c>
      <c r="P14" s="9"/>
    </row>
    <row r="15" spans="1:133">
      <c r="A15" s="12"/>
      <c r="B15" s="44">
        <v>524</v>
      </c>
      <c r="C15" s="20" t="s">
        <v>28</v>
      </c>
      <c r="D15" s="46">
        <v>1603666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1603666</v>
      </c>
      <c r="O15" s="47">
        <f t="shared" si="2"/>
        <v>28.811304144733295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3419880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16760993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20180873</v>
      </c>
      <c r="O16" s="43">
        <f t="shared" si="2"/>
        <v>362.56756076965917</v>
      </c>
      <c r="P16" s="10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16167225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16167225</v>
      </c>
      <c r="O17" s="47">
        <f t="shared" si="2"/>
        <v>290.45875927489624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593768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593768</v>
      </c>
      <c r="O18" s="47">
        <f t="shared" si="2"/>
        <v>10.667576938969836</v>
      </c>
      <c r="P18" s="9"/>
    </row>
    <row r="19" spans="1:119">
      <c r="A19" s="12"/>
      <c r="B19" s="44">
        <v>539</v>
      </c>
      <c r="C19" s="20" t="s">
        <v>32</v>
      </c>
      <c r="D19" s="46">
        <v>3419880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3419880</v>
      </c>
      <c r="O19" s="47">
        <f t="shared" si="2"/>
        <v>61.441224555793106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SUM(D21:D22)</f>
        <v>802735</v>
      </c>
      <c r="E20" s="31">
        <f t="shared" si="5"/>
        <v>1102162</v>
      </c>
      <c r="F20" s="31">
        <f t="shared" si="5"/>
        <v>0</v>
      </c>
      <c r="G20" s="31">
        <f t="shared" si="5"/>
        <v>268128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2173025</v>
      </c>
      <c r="O20" s="43">
        <f t="shared" si="2"/>
        <v>39.040351413018094</v>
      </c>
      <c r="P20" s="10"/>
    </row>
    <row r="21" spans="1:119">
      <c r="A21" s="12"/>
      <c r="B21" s="44">
        <v>541</v>
      </c>
      <c r="C21" s="20" t="s">
        <v>34</v>
      </c>
      <c r="D21" s="46">
        <v>0</v>
      </c>
      <c r="E21" s="46">
        <v>1102162</v>
      </c>
      <c r="F21" s="46">
        <v>0</v>
      </c>
      <c r="G21" s="46">
        <v>268128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1370290</v>
      </c>
      <c r="O21" s="47">
        <f t="shared" si="2"/>
        <v>24.618494098201612</v>
      </c>
      <c r="P21" s="9"/>
    </row>
    <row r="22" spans="1:119">
      <c r="A22" s="12"/>
      <c r="B22" s="44">
        <v>544</v>
      </c>
      <c r="C22" s="20" t="s">
        <v>35</v>
      </c>
      <c r="D22" s="46">
        <v>802735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802735</v>
      </c>
      <c r="O22" s="47">
        <f t="shared" si="2"/>
        <v>14.421857314816478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28828135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28828135</v>
      </c>
      <c r="O23" s="43">
        <f t="shared" si="2"/>
        <v>517.92341136522884</v>
      </c>
      <c r="P23" s="10"/>
    </row>
    <row r="24" spans="1:119">
      <c r="A24" s="13"/>
      <c r="B24" s="45">
        <v>554</v>
      </c>
      <c r="C24" s="21" t="s">
        <v>37</v>
      </c>
      <c r="D24" s="46">
        <v>0</v>
      </c>
      <c r="E24" s="46">
        <v>28828135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28828135</v>
      </c>
      <c r="O24" s="47">
        <f t="shared" si="2"/>
        <v>517.92341136522884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4102259</v>
      </c>
      <c r="E25" s="31">
        <f t="shared" si="7"/>
        <v>229937</v>
      </c>
      <c r="F25" s="31">
        <f t="shared" si="7"/>
        <v>0</v>
      </c>
      <c r="G25" s="31">
        <f t="shared" si="7"/>
        <v>554122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4886318</v>
      </c>
      <c r="O25" s="43">
        <f t="shared" si="2"/>
        <v>87.787104076462867</v>
      </c>
      <c r="P25" s="9"/>
    </row>
    <row r="26" spans="1:119">
      <c r="A26" s="12"/>
      <c r="B26" s="44">
        <v>572</v>
      </c>
      <c r="C26" s="20" t="s">
        <v>39</v>
      </c>
      <c r="D26" s="46">
        <v>4102259</v>
      </c>
      <c r="E26" s="46">
        <v>229937</v>
      </c>
      <c r="F26" s="46">
        <v>0</v>
      </c>
      <c r="G26" s="46">
        <v>554122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4886318</v>
      </c>
      <c r="O26" s="47">
        <f t="shared" si="2"/>
        <v>87.787104076462867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SUM(D28:D29)</f>
        <v>0</v>
      </c>
      <c r="E27" s="31">
        <f t="shared" si="8"/>
        <v>306428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978140</v>
      </c>
      <c r="J27" s="31">
        <f t="shared" si="8"/>
        <v>12166772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13451340</v>
      </c>
      <c r="O27" s="43">
        <f t="shared" si="2"/>
        <v>241.6654389967841</v>
      </c>
      <c r="P27" s="9"/>
    </row>
    <row r="28" spans="1:119">
      <c r="A28" s="12"/>
      <c r="B28" s="44">
        <v>581</v>
      </c>
      <c r="C28" s="20" t="s">
        <v>40</v>
      </c>
      <c r="D28" s="46">
        <v>0</v>
      </c>
      <c r="E28" s="46">
        <v>306428</v>
      </c>
      <c r="F28" s="46">
        <v>0</v>
      </c>
      <c r="G28" s="46">
        <v>0</v>
      </c>
      <c r="H28" s="46">
        <v>0</v>
      </c>
      <c r="I28" s="46">
        <v>978140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1284568</v>
      </c>
      <c r="O28" s="47">
        <f t="shared" si="2"/>
        <v>23.078421156644687</v>
      </c>
      <c r="P28" s="9"/>
    </row>
    <row r="29" spans="1:119" ht="15.75" thickBot="1">
      <c r="A29" s="12"/>
      <c r="B29" s="44">
        <v>590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12166772</v>
      </c>
      <c r="K29" s="46">
        <v>0</v>
      </c>
      <c r="L29" s="46">
        <v>0</v>
      </c>
      <c r="M29" s="46">
        <v>0</v>
      </c>
      <c r="N29" s="46">
        <f t="shared" si="1"/>
        <v>12166772</v>
      </c>
      <c r="O29" s="47">
        <f t="shared" si="2"/>
        <v>218.58701784013942</v>
      </c>
      <c r="P29" s="9"/>
    </row>
    <row r="30" spans="1:119" ht="16.5" thickBot="1">
      <c r="A30" s="14" t="s">
        <v>10</v>
      </c>
      <c r="B30" s="23"/>
      <c r="C30" s="22"/>
      <c r="D30" s="15">
        <f>SUM(D5,D12,D16,D20,D23,D25,D27)</f>
        <v>51213920</v>
      </c>
      <c r="E30" s="15">
        <f t="shared" ref="E30:M30" si="9">SUM(E5,E12,E16,E20,E23,E25,E27)</f>
        <v>32187946</v>
      </c>
      <c r="F30" s="15">
        <f t="shared" si="9"/>
        <v>452069</v>
      </c>
      <c r="G30" s="15">
        <f t="shared" si="9"/>
        <v>822250</v>
      </c>
      <c r="H30" s="15">
        <f t="shared" si="9"/>
        <v>0</v>
      </c>
      <c r="I30" s="15">
        <f t="shared" si="9"/>
        <v>17739133</v>
      </c>
      <c r="J30" s="15">
        <f t="shared" si="9"/>
        <v>12166772</v>
      </c>
      <c r="K30" s="15">
        <f t="shared" si="9"/>
        <v>0</v>
      </c>
      <c r="L30" s="15">
        <f t="shared" si="9"/>
        <v>0</v>
      </c>
      <c r="M30" s="15">
        <f t="shared" si="9"/>
        <v>1167243</v>
      </c>
      <c r="N30" s="15">
        <f t="shared" si="1"/>
        <v>115749333</v>
      </c>
      <c r="O30" s="37">
        <f t="shared" si="2"/>
        <v>2079.5410251342951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74</v>
      </c>
      <c r="M32" s="163"/>
      <c r="N32" s="163"/>
      <c r="O32" s="41">
        <v>55661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47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17521573</v>
      </c>
      <c r="E5" s="26">
        <f t="shared" si="0"/>
        <v>1558789</v>
      </c>
      <c r="F5" s="26">
        <f t="shared" si="0"/>
        <v>2570477</v>
      </c>
      <c r="G5" s="26">
        <f t="shared" si="0"/>
        <v>0</v>
      </c>
      <c r="H5" s="26">
        <f t="shared" si="0"/>
        <v>0</v>
      </c>
      <c r="I5" s="26">
        <f t="shared" si="0"/>
        <v>4513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21655352</v>
      </c>
      <c r="P5" s="32">
        <f t="shared" ref="P5:P32" si="1">(O5/P$34)</f>
        <v>368.53900612661675</v>
      </c>
      <c r="Q5" s="6"/>
    </row>
    <row r="6" spans="1:134">
      <c r="A6" s="12"/>
      <c r="B6" s="44">
        <v>511</v>
      </c>
      <c r="C6" s="20" t="s">
        <v>19</v>
      </c>
      <c r="D6" s="46">
        <v>549982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549982</v>
      </c>
      <c r="P6" s="47">
        <f t="shared" si="1"/>
        <v>9.3598025867937373</v>
      </c>
      <c r="Q6" s="9"/>
    </row>
    <row r="7" spans="1:134">
      <c r="A7" s="12"/>
      <c r="B7" s="44">
        <v>512</v>
      </c>
      <c r="C7" s="20" t="s">
        <v>20</v>
      </c>
      <c r="D7" s="46">
        <v>1326388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1326388</v>
      </c>
      <c r="P7" s="47">
        <f t="shared" si="1"/>
        <v>22.57297481279782</v>
      </c>
      <c r="Q7" s="9"/>
    </row>
    <row r="8" spans="1:134">
      <c r="A8" s="12"/>
      <c r="B8" s="44">
        <v>513</v>
      </c>
      <c r="C8" s="20" t="s">
        <v>21</v>
      </c>
      <c r="D8" s="46">
        <v>4771722</v>
      </c>
      <c r="E8" s="46">
        <v>1388154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6159876</v>
      </c>
      <c r="P8" s="47">
        <f t="shared" si="1"/>
        <v>104.83110959836624</v>
      </c>
      <c r="Q8" s="9"/>
    </row>
    <row r="9" spans="1:134">
      <c r="A9" s="12"/>
      <c r="B9" s="44">
        <v>514</v>
      </c>
      <c r="C9" s="20" t="s">
        <v>22</v>
      </c>
      <c r="D9" s="46">
        <v>559481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559481</v>
      </c>
      <c r="P9" s="47">
        <f t="shared" si="1"/>
        <v>9.52146017699115</v>
      </c>
      <c r="Q9" s="9"/>
    </row>
    <row r="10" spans="1:134">
      <c r="A10" s="12"/>
      <c r="B10" s="44">
        <v>517</v>
      </c>
      <c r="C10" s="20" t="s">
        <v>23</v>
      </c>
      <c r="D10" s="46">
        <v>266670</v>
      </c>
      <c r="E10" s="46">
        <v>170635</v>
      </c>
      <c r="F10" s="46">
        <v>2570477</v>
      </c>
      <c r="G10" s="46">
        <v>0</v>
      </c>
      <c r="H10" s="46">
        <v>0</v>
      </c>
      <c r="I10" s="46">
        <v>4513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3012295</v>
      </c>
      <c r="P10" s="47">
        <f t="shared" si="1"/>
        <v>51.264380530973455</v>
      </c>
      <c r="Q10" s="9"/>
    </row>
    <row r="11" spans="1:134">
      <c r="A11" s="12"/>
      <c r="B11" s="44">
        <v>519</v>
      </c>
      <c r="C11" s="20" t="s">
        <v>24</v>
      </c>
      <c r="D11" s="46">
        <v>10047330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10047330</v>
      </c>
      <c r="P11" s="47">
        <f t="shared" si="1"/>
        <v>170.98927842069435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37536266</v>
      </c>
      <c r="E12" s="31">
        <f t="shared" si="3"/>
        <v>4309313</v>
      </c>
      <c r="F12" s="31">
        <f t="shared" si="3"/>
        <v>0</v>
      </c>
      <c r="G12" s="31">
        <f t="shared" si="3"/>
        <v>3069989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44915568</v>
      </c>
      <c r="P12" s="43">
        <f t="shared" si="1"/>
        <v>764.39019741320624</v>
      </c>
      <c r="Q12" s="10"/>
    </row>
    <row r="13" spans="1:134">
      <c r="A13" s="12"/>
      <c r="B13" s="44">
        <v>521</v>
      </c>
      <c r="C13" s="20" t="s">
        <v>26</v>
      </c>
      <c r="D13" s="46">
        <v>22096073</v>
      </c>
      <c r="E13" s="46">
        <v>803004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22899077</v>
      </c>
      <c r="P13" s="47">
        <f t="shared" si="1"/>
        <v>389.70519060585434</v>
      </c>
      <c r="Q13" s="9"/>
    </row>
    <row r="14" spans="1:134">
      <c r="A14" s="12"/>
      <c r="B14" s="44">
        <v>522</v>
      </c>
      <c r="C14" s="20" t="s">
        <v>27</v>
      </c>
      <c r="D14" s="46">
        <v>15440193</v>
      </c>
      <c r="E14" s="46">
        <v>0</v>
      </c>
      <c r="F14" s="46">
        <v>0</v>
      </c>
      <c r="G14" s="46">
        <v>3051134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18491327</v>
      </c>
      <c r="P14" s="47">
        <f t="shared" si="1"/>
        <v>314.69242682096666</v>
      </c>
      <c r="Q14" s="9"/>
    </row>
    <row r="15" spans="1:134">
      <c r="A15" s="12"/>
      <c r="B15" s="44">
        <v>524</v>
      </c>
      <c r="C15" s="20" t="s">
        <v>28</v>
      </c>
      <c r="D15" s="46">
        <v>0</v>
      </c>
      <c r="E15" s="46">
        <v>3506309</v>
      </c>
      <c r="F15" s="46">
        <v>0</v>
      </c>
      <c r="G15" s="46">
        <v>18855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3525164</v>
      </c>
      <c r="P15" s="47">
        <f t="shared" si="1"/>
        <v>59.992579986385294</v>
      </c>
      <c r="Q15" s="9"/>
    </row>
    <row r="16" spans="1:134" ht="15.75">
      <c r="A16" s="28" t="s">
        <v>29</v>
      </c>
      <c r="B16" s="29"/>
      <c r="C16" s="30"/>
      <c r="D16" s="31">
        <f t="shared" ref="D16:N16" si="5">SUM(D17:D19)</f>
        <v>3778971</v>
      </c>
      <c r="E16" s="31">
        <f t="shared" si="5"/>
        <v>0</v>
      </c>
      <c r="F16" s="31">
        <f t="shared" si="5"/>
        <v>0</v>
      </c>
      <c r="G16" s="31">
        <f t="shared" si="5"/>
        <v>135626</v>
      </c>
      <c r="H16" s="31">
        <f t="shared" si="5"/>
        <v>0</v>
      </c>
      <c r="I16" s="31">
        <f t="shared" si="5"/>
        <v>23056016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26970613</v>
      </c>
      <c r="P16" s="43">
        <f t="shared" si="1"/>
        <v>458.99613682777402</v>
      </c>
      <c r="Q16" s="10"/>
    </row>
    <row r="17" spans="1:120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19991966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8" si="6">SUM(D17:N17)</f>
        <v>19991966</v>
      </c>
      <c r="P17" s="47">
        <f t="shared" si="1"/>
        <v>340.23087134104833</v>
      </c>
      <c r="Q17" s="9"/>
    </row>
    <row r="18" spans="1:120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3064050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3064050</v>
      </c>
      <c r="P18" s="47">
        <f t="shared" si="1"/>
        <v>52.14516678012253</v>
      </c>
      <c r="Q18" s="9"/>
    </row>
    <row r="19" spans="1:120">
      <c r="A19" s="12"/>
      <c r="B19" s="44">
        <v>539</v>
      </c>
      <c r="C19" s="20" t="s">
        <v>32</v>
      </c>
      <c r="D19" s="46">
        <v>3778971</v>
      </c>
      <c r="E19" s="46">
        <v>0</v>
      </c>
      <c r="F19" s="46">
        <v>0</v>
      </c>
      <c r="G19" s="46">
        <v>135626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3914597</v>
      </c>
      <c r="P19" s="47">
        <f t="shared" si="1"/>
        <v>66.62009870660313</v>
      </c>
      <c r="Q19" s="9"/>
    </row>
    <row r="20" spans="1:120" ht="15.75">
      <c r="A20" s="28" t="s">
        <v>33</v>
      </c>
      <c r="B20" s="29"/>
      <c r="C20" s="30"/>
      <c r="D20" s="31">
        <f t="shared" ref="D20:N20" si="7">SUM(D21:D21)</f>
        <v>0</v>
      </c>
      <c r="E20" s="31">
        <f t="shared" si="7"/>
        <v>1892348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1892348</v>
      </c>
      <c r="P20" s="43">
        <f t="shared" si="1"/>
        <v>32.204697072838663</v>
      </c>
      <c r="Q20" s="10"/>
    </row>
    <row r="21" spans="1:120">
      <c r="A21" s="12"/>
      <c r="B21" s="44">
        <v>541</v>
      </c>
      <c r="C21" s="20" t="s">
        <v>34</v>
      </c>
      <c r="D21" s="46">
        <v>0</v>
      </c>
      <c r="E21" s="46">
        <v>1892348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1892348</v>
      </c>
      <c r="P21" s="47">
        <f t="shared" si="1"/>
        <v>32.204697072838663</v>
      </c>
      <c r="Q21" s="9"/>
    </row>
    <row r="22" spans="1:120" ht="15.75">
      <c r="A22" s="28" t="s">
        <v>36</v>
      </c>
      <c r="B22" s="29"/>
      <c r="C22" s="30"/>
      <c r="D22" s="31">
        <f t="shared" ref="D22:N22" si="8">SUM(D23:D24)</f>
        <v>854606</v>
      </c>
      <c r="E22" s="31">
        <f t="shared" si="8"/>
        <v>1457137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2311743</v>
      </c>
      <c r="P22" s="43">
        <f t="shared" si="1"/>
        <v>39.342120490129339</v>
      </c>
      <c r="Q22" s="10"/>
    </row>
    <row r="23" spans="1:120">
      <c r="A23" s="13"/>
      <c r="B23" s="45">
        <v>554</v>
      </c>
      <c r="C23" s="21" t="s">
        <v>37</v>
      </c>
      <c r="D23" s="46">
        <v>854606</v>
      </c>
      <c r="E23" s="46">
        <v>241820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1096426</v>
      </c>
      <c r="P23" s="47">
        <f t="shared" si="1"/>
        <v>18.659394145677332</v>
      </c>
      <c r="Q23" s="9"/>
    </row>
    <row r="24" spans="1:120">
      <c r="A24" s="13"/>
      <c r="B24" s="45">
        <v>559</v>
      </c>
      <c r="C24" s="21" t="s">
        <v>71</v>
      </c>
      <c r="D24" s="46">
        <v>0</v>
      </c>
      <c r="E24" s="46">
        <v>1215317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1215317</v>
      </c>
      <c r="P24" s="47">
        <f t="shared" si="1"/>
        <v>20.682726344452007</v>
      </c>
      <c r="Q24" s="9"/>
    </row>
    <row r="25" spans="1:120" ht="15.75">
      <c r="A25" s="28" t="s">
        <v>62</v>
      </c>
      <c r="B25" s="29"/>
      <c r="C25" s="30"/>
      <c r="D25" s="31">
        <f t="shared" ref="D25:N25" si="9">SUM(D26:D26)</f>
        <v>0</v>
      </c>
      <c r="E25" s="31">
        <f t="shared" si="9"/>
        <v>927944</v>
      </c>
      <c r="F25" s="31">
        <f t="shared" si="9"/>
        <v>0</v>
      </c>
      <c r="G25" s="31">
        <f t="shared" si="9"/>
        <v>1141713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9"/>
        <v>0</v>
      </c>
      <c r="O25" s="31">
        <f t="shared" si="6"/>
        <v>2069657</v>
      </c>
      <c r="P25" s="43">
        <f t="shared" si="1"/>
        <v>35.222208985704562</v>
      </c>
      <c r="Q25" s="10"/>
    </row>
    <row r="26" spans="1:120">
      <c r="A26" s="12"/>
      <c r="B26" s="44">
        <v>569</v>
      </c>
      <c r="C26" s="20" t="s">
        <v>63</v>
      </c>
      <c r="D26" s="46">
        <v>0</v>
      </c>
      <c r="E26" s="46">
        <v>927944</v>
      </c>
      <c r="F26" s="46">
        <v>0</v>
      </c>
      <c r="G26" s="46">
        <v>1141713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2069657</v>
      </c>
      <c r="P26" s="47">
        <f t="shared" si="1"/>
        <v>35.222208985704562</v>
      </c>
      <c r="Q26" s="9"/>
    </row>
    <row r="27" spans="1:120" ht="15.75">
      <c r="A27" s="28" t="s">
        <v>38</v>
      </c>
      <c r="B27" s="29"/>
      <c r="C27" s="30"/>
      <c r="D27" s="31">
        <f t="shared" ref="D27:N27" si="10">SUM(D28:D28)</f>
        <v>4933756</v>
      </c>
      <c r="E27" s="31">
        <f t="shared" si="10"/>
        <v>544</v>
      </c>
      <c r="F27" s="31">
        <f t="shared" si="10"/>
        <v>0</v>
      </c>
      <c r="G27" s="31">
        <f t="shared" si="10"/>
        <v>1717304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10"/>
        <v>0</v>
      </c>
      <c r="O27" s="31">
        <f>SUM(D27:N27)</f>
        <v>6651604</v>
      </c>
      <c r="P27" s="43">
        <f t="shared" si="1"/>
        <v>113.1995234853642</v>
      </c>
      <c r="Q27" s="9"/>
    </row>
    <row r="28" spans="1:120">
      <c r="A28" s="12"/>
      <c r="B28" s="44">
        <v>572</v>
      </c>
      <c r="C28" s="20" t="s">
        <v>39</v>
      </c>
      <c r="D28" s="46">
        <v>4933756</v>
      </c>
      <c r="E28" s="46">
        <v>544</v>
      </c>
      <c r="F28" s="46">
        <v>0</v>
      </c>
      <c r="G28" s="46">
        <v>1717304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6651604</v>
      </c>
      <c r="P28" s="47">
        <f t="shared" si="1"/>
        <v>113.1995234853642</v>
      </c>
      <c r="Q28" s="9"/>
    </row>
    <row r="29" spans="1:120" ht="15.75">
      <c r="A29" s="28" t="s">
        <v>42</v>
      </c>
      <c r="B29" s="29"/>
      <c r="C29" s="30"/>
      <c r="D29" s="31">
        <f t="shared" ref="D29:N29" si="11">SUM(D30:D31)</f>
        <v>801125</v>
      </c>
      <c r="E29" s="31">
        <f t="shared" si="11"/>
        <v>7339157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1964840</v>
      </c>
      <c r="J29" s="31">
        <f t="shared" si="11"/>
        <v>2804677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1"/>
        <v>0</v>
      </c>
      <c r="O29" s="31">
        <f>SUM(D29:N29)</f>
        <v>12909799</v>
      </c>
      <c r="P29" s="43">
        <f t="shared" si="1"/>
        <v>219.70386317222599</v>
      </c>
      <c r="Q29" s="9"/>
    </row>
    <row r="30" spans="1:120">
      <c r="A30" s="12"/>
      <c r="B30" s="44">
        <v>581</v>
      </c>
      <c r="C30" s="20" t="s">
        <v>89</v>
      </c>
      <c r="D30" s="46">
        <v>801125</v>
      </c>
      <c r="E30" s="46">
        <v>7339157</v>
      </c>
      <c r="F30" s="46">
        <v>0</v>
      </c>
      <c r="G30" s="46">
        <v>0</v>
      </c>
      <c r="H30" s="46">
        <v>0</v>
      </c>
      <c r="I30" s="46">
        <v>1964840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10105122</v>
      </c>
      <c r="P30" s="47">
        <f t="shared" si="1"/>
        <v>171.97280462899931</v>
      </c>
      <c r="Q30" s="9"/>
    </row>
    <row r="31" spans="1:120" ht="15.75" thickBot="1">
      <c r="A31" s="12"/>
      <c r="B31" s="44">
        <v>590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2804677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12">SUM(D31:N31)</f>
        <v>2804677</v>
      </c>
      <c r="P31" s="47">
        <f t="shared" si="1"/>
        <v>47.731058543226688</v>
      </c>
      <c r="Q31" s="9"/>
    </row>
    <row r="32" spans="1:120" ht="16.5" thickBot="1">
      <c r="A32" s="14" t="s">
        <v>10</v>
      </c>
      <c r="B32" s="23"/>
      <c r="C32" s="22"/>
      <c r="D32" s="15">
        <f>SUM(D5,D12,D16,D20,D22,D25,D27,D29)</f>
        <v>65426297</v>
      </c>
      <c r="E32" s="15">
        <f t="shared" ref="E32:N32" si="13">SUM(E5,E12,E16,E20,E22,E25,E27,E29)</f>
        <v>17485232</v>
      </c>
      <c r="F32" s="15">
        <f t="shared" si="13"/>
        <v>2570477</v>
      </c>
      <c r="G32" s="15">
        <f t="shared" si="13"/>
        <v>6064632</v>
      </c>
      <c r="H32" s="15">
        <f t="shared" si="13"/>
        <v>0</v>
      </c>
      <c r="I32" s="15">
        <f t="shared" si="13"/>
        <v>25025369</v>
      </c>
      <c r="J32" s="15">
        <f t="shared" si="13"/>
        <v>2804677</v>
      </c>
      <c r="K32" s="15">
        <f t="shared" si="13"/>
        <v>0</v>
      </c>
      <c r="L32" s="15">
        <f t="shared" si="13"/>
        <v>0</v>
      </c>
      <c r="M32" s="15">
        <f t="shared" si="13"/>
        <v>0</v>
      </c>
      <c r="N32" s="15">
        <f t="shared" si="13"/>
        <v>0</v>
      </c>
      <c r="O32" s="15">
        <f>SUM(D32:N32)</f>
        <v>119376684</v>
      </c>
      <c r="P32" s="37">
        <f t="shared" si="1"/>
        <v>2031.5977535738598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163" t="s">
        <v>92</v>
      </c>
      <c r="N34" s="163"/>
      <c r="O34" s="163"/>
      <c r="P34" s="41">
        <v>58760</v>
      </c>
    </row>
    <row r="35" spans="1:16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16266115</v>
      </c>
      <c r="E5" s="26">
        <f t="shared" si="0"/>
        <v>1272544</v>
      </c>
      <c r="F5" s="26">
        <f t="shared" si="0"/>
        <v>4033837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9" si="1">SUM(D5:N5)</f>
        <v>21572496</v>
      </c>
      <c r="P5" s="32">
        <f t="shared" ref="P5:P32" si="2">(O5/P$34)</f>
        <v>367.41656163776952</v>
      </c>
      <c r="Q5" s="6"/>
    </row>
    <row r="6" spans="1:134">
      <c r="A6" s="12"/>
      <c r="B6" s="44">
        <v>511</v>
      </c>
      <c r="C6" s="20" t="s">
        <v>19</v>
      </c>
      <c r="D6" s="46">
        <v>547101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547101</v>
      </c>
      <c r="P6" s="47">
        <f t="shared" si="2"/>
        <v>9.3180672412031207</v>
      </c>
      <c r="Q6" s="9"/>
    </row>
    <row r="7" spans="1:134">
      <c r="A7" s="12"/>
      <c r="B7" s="44">
        <v>512</v>
      </c>
      <c r="C7" s="20" t="s">
        <v>20</v>
      </c>
      <c r="D7" s="46">
        <v>1173485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1173485</v>
      </c>
      <c r="P7" s="47">
        <f t="shared" si="2"/>
        <v>19.98645978812549</v>
      </c>
      <c r="Q7" s="9"/>
    </row>
    <row r="8" spans="1:134">
      <c r="A8" s="12"/>
      <c r="B8" s="44">
        <v>513</v>
      </c>
      <c r="C8" s="20" t="s">
        <v>21</v>
      </c>
      <c r="D8" s="46">
        <v>4768191</v>
      </c>
      <c r="E8" s="46">
        <v>1266674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6034865</v>
      </c>
      <c r="P8" s="47">
        <f t="shared" si="2"/>
        <v>102.78408897366897</v>
      </c>
      <c r="Q8" s="9"/>
    </row>
    <row r="9" spans="1:134">
      <c r="A9" s="12"/>
      <c r="B9" s="44">
        <v>514</v>
      </c>
      <c r="C9" s="20" t="s">
        <v>22</v>
      </c>
      <c r="D9" s="46">
        <v>459578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459578</v>
      </c>
      <c r="P9" s="47">
        <f t="shared" si="2"/>
        <v>7.8274006199543553</v>
      </c>
      <c r="Q9" s="9"/>
    </row>
    <row r="10" spans="1:134">
      <c r="A10" s="12"/>
      <c r="B10" s="44">
        <v>517</v>
      </c>
      <c r="C10" s="20" t="s">
        <v>23</v>
      </c>
      <c r="D10" s="46">
        <v>423610</v>
      </c>
      <c r="E10" s="46">
        <v>5870</v>
      </c>
      <c r="F10" s="46">
        <v>4033837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4463317</v>
      </c>
      <c r="P10" s="47">
        <f t="shared" si="2"/>
        <v>76.01793439384133</v>
      </c>
      <c r="Q10" s="9"/>
    </row>
    <row r="11" spans="1:134">
      <c r="A11" s="12"/>
      <c r="B11" s="44">
        <v>519</v>
      </c>
      <c r="C11" s="20" t="s">
        <v>24</v>
      </c>
      <c r="D11" s="46">
        <v>8894150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8894150</v>
      </c>
      <c r="P11" s="47">
        <f t="shared" si="2"/>
        <v>151.48261062097626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42973007</v>
      </c>
      <c r="E12" s="31">
        <f t="shared" si="3"/>
        <v>3111320</v>
      </c>
      <c r="F12" s="31">
        <f t="shared" si="3"/>
        <v>0</v>
      </c>
      <c r="G12" s="31">
        <f t="shared" si="3"/>
        <v>1095235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47179562</v>
      </c>
      <c r="P12" s="43">
        <f t="shared" si="2"/>
        <v>803.54876179446126</v>
      </c>
      <c r="Q12" s="10"/>
    </row>
    <row r="13" spans="1:134">
      <c r="A13" s="12"/>
      <c r="B13" s="44">
        <v>521</v>
      </c>
      <c r="C13" s="20" t="s">
        <v>26</v>
      </c>
      <c r="D13" s="46">
        <v>21970851</v>
      </c>
      <c r="E13" s="46">
        <v>555349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22526200</v>
      </c>
      <c r="P13" s="47">
        <f t="shared" si="2"/>
        <v>383.65977450011923</v>
      </c>
      <c r="Q13" s="9"/>
    </row>
    <row r="14" spans="1:134">
      <c r="A14" s="12"/>
      <c r="B14" s="44">
        <v>522</v>
      </c>
      <c r="C14" s="20" t="s">
        <v>27</v>
      </c>
      <c r="D14" s="46">
        <v>21002156</v>
      </c>
      <c r="E14" s="46">
        <v>0</v>
      </c>
      <c r="F14" s="46">
        <v>0</v>
      </c>
      <c r="G14" s="46">
        <v>1063810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22065966</v>
      </c>
      <c r="P14" s="47">
        <f t="shared" si="2"/>
        <v>375.82120107640429</v>
      </c>
      <c r="Q14" s="9"/>
    </row>
    <row r="15" spans="1:134">
      <c r="A15" s="12"/>
      <c r="B15" s="44">
        <v>524</v>
      </c>
      <c r="C15" s="20" t="s">
        <v>28</v>
      </c>
      <c r="D15" s="46">
        <v>0</v>
      </c>
      <c r="E15" s="46">
        <v>2555971</v>
      </c>
      <c r="F15" s="46">
        <v>0</v>
      </c>
      <c r="G15" s="46">
        <v>31425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2587396</v>
      </c>
      <c r="P15" s="47">
        <f t="shared" si="2"/>
        <v>44.067786217937801</v>
      </c>
      <c r="Q15" s="9"/>
    </row>
    <row r="16" spans="1:134" ht="15.75">
      <c r="A16" s="28" t="s">
        <v>29</v>
      </c>
      <c r="B16" s="29"/>
      <c r="C16" s="30"/>
      <c r="D16" s="31">
        <f t="shared" ref="D16:N16" si="4">SUM(D17:D19)</f>
        <v>3502042</v>
      </c>
      <c r="E16" s="31">
        <f t="shared" si="4"/>
        <v>0</v>
      </c>
      <c r="F16" s="31">
        <f t="shared" si="4"/>
        <v>0</v>
      </c>
      <c r="G16" s="31">
        <f t="shared" si="4"/>
        <v>174056</v>
      </c>
      <c r="H16" s="31">
        <f t="shared" si="4"/>
        <v>0</v>
      </c>
      <c r="I16" s="31">
        <f t="shared" si="4"/>
        <v>19823160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23499258</v>
      </c>
      <c r="P16" s="43">
        <f t="shared" si="2"/>
        <v>400.2326191368328</v>
      </c>
      <c r="Q16" s="10"/>
    </row>
    <row r="17" spans="1:120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17609210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17609210</v>
      </c>
      <c r="P17" s="47">
        <f t="shared" si="2"/>
        <v>299.91501175188199</v>
      </c>
      <c r="Q17" s="9"/>
    </row>
    <row r="18" spans="1:120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2213950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2213950</v>
      </c>
      <c r="P18" s="47">
        <f t="shared" si="2"/>
        <v>37.707361106380077</v>
      </c>
      <c r="Q18" s="9"/>
    </row>
    <row r="19" spans="1:120">
      <c r="A19" s="12"/>
      <c r="B19" s="44">
        <v>539</v>
      </c>
      <c r="C19" s="20" t="s">
        <v>32</v>
      </c>
      <c r="D19" s="46">
        <v>3502042</v>
      </c>
      <c r="E19" s="46">
        <v>0</v>
      </c>
      <c r="F19" s="46">
        <v>0</v>
      </c>
      <c r="G19" s="46">
        <v>174056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3676098</v>
      </c>
      <c r="P19" s="47">
        <f t="shared" si="2"/>
        <v>62.610246278570699</v>
      </c>
      <c r="Q19" s="9"/>
    </row>
    <row r="20" spans="1:120" ht="15.75">
      <c r="A20" s="28" t="s">
        <v>33</v>
      </c>
      <c r="B20" s="29"/>
      <c r="C20" s="30"/>
      <c r="D20" s="31">
        <f t="shared" ref="D20:N20" si="5">SUM(D21:D21)</f>
        <v>0</v>
      </c>
      <c r="E20" s="31">
        <f t="shared" si="5"/>
        <v>1526855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ref="O20:O25" si="6">SUM(D20:N20)</f>
        <v>1526855</v>
      </c>
      <c r="P20" s="43">
        <f t="shared" si="2"/>
        <v>26.004956228497463</v>
      </c>
      <c r="Q20" s="10"/>
    </row>
    <row r="21" spans="1:120">
      <c r="A21" s="12"/>
      <c r="B21" s="44">
        <v>541</v>
      </c>
      <c r="C21" s="20" t="s">
        <v>34</v>
      </c>
      <c r="D21" s="46">
        <v>0</v>
      </c>
      <c r="E21" s="46">
        <v>1526855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1526855</v>
      </c>
      <c r="P21" s="47">
        <f t="shared" si="2"/>
        <v>26.004956228497463</v>
      </c>
      <c r="Q21" s="9"/>
    </row>
    <row r="22" spans="1:120" ht="15.75">
      <c r="A22" s="28" t="s">
        <v>36</v>
      </c>
      <c r="B22" s="29"/>
      <c r="C22" s="30"/>
      <c r="D22" s="31">
        <f t="shared" ref="D22:N22" si="7">SUM(D23:D24)</f>
        <v>748712</v>
      </c>
      <c r="E22" s="31">
        <f t="shared" si="7"/>
        <v>1635797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6"/>
        <v>2384509</v>
      </c>
      <c r="P22" s="43">
        <f t="shared" si="2"/>
        <v>40.61227305242361</v>
      </c>
      <c r="Q22" s="10"/>
    </row>
    <row r="23" spans="1:120">
      <c r="A23" s="13"/>
      <c r="B23" s="45">
        <v>554</v>
      </c>
      <c r="C23" s="21" t="s">
        <v>37</v>
      </c>
      <c r="D23" s="46">
        <v>748712</v>
      </c>
      <c r="E23" s="46">
        <v>346561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1095273</v>
      </c>
      <c r="P23" s="47">
        <f t="shared" si="2"/>
        <v>18.654375447082469</v>
      </c>
      <c r="Q23" s="9"/>
    </row>
    <row r="24" spans="1:120">
      <c r="A24" s="13"/>
      <c r="B24" s="45">
        <v>559</v>
      </c>
      <c r="C24" s="21" t="s">
        <v>71</v>
      </c>
      <c r="D24" s="46">
        <v>0</v>
      </c>
      <c r="E24" s="46">
        <v>1289236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1289236</v>
      </c>
      <c r="P24" s="47">
        <f t="shared" si="2"/>
        <v>21.957897605341145</v>
      </c>
      <c r="Q24" s="9"/>
    </row>
    <row r="25" spans="1:120" ht="15.75">
      <c r="A25" s="28" t="s">
        <v>62</v>
      </c>
      <c r="B25" s="29"/>
      <c r="C25" s="30"/>
      <c r="D25" s="31">
        <f t="shared" ref="D25:N25" si="8">SUM(D26:D26)</f>
        <v>0</v>
      </c>
      <c r="E25" s="31">
        <f t="shared" si="8"/>
        <v>894030</v>
      </c>
      <c r="F25" s="31">
        <f t="shared" si="8"/>
        <v>0</v>
      </c>
      <c r="G25" s="31">
        <f t="shared" si="8"/>
        <v>2947348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3841378</v>
      </c>
      <c r="P25" s="43">
        <f t="shared" si="2"/>
        <v>65.425247811424867</v>
      </c>
      <c r="Q25" s="10"/>
    </row>
    <row r="26" spans="1:120">
      <c r="A26" s="12"/>
      <c r="B26" s="44">
        <v>569</v>
      </c>
      <c r="C26" s="20" t="s">
        <v>63</v>
      </c>
      <c r="D26" s="46">
        <v>0</v>
      </c>
      <c r="E26" s="46">
        <v>894030</v>
      </c>
      <c r="F26" s="46">
        <v>0</v>
      </c>
      <c r="G26" s="46">
        <v>2947348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9">SUM(D26:N26)</f>
        <v>3841378</v>
      </c>
      <c r="P26" s="47">
        <f t="shared" si="2"/>
        <v>65.425247811424867</v>
      </c>
      <c r="Q26" s="9"/>
    </row>
    <row r="27" spans="1:120" ht="15.75">
      <c r="A27" s="28" t="s">
        <v>38</v>
      </c>
      <c r="B27" s="29"/>
      <c r="C27" s="30"/>
      <c r="D27" s="31">
        <f t="shared" ref="D27:N27" si="10">SUM(D28:D28)</f>
        <v>4645665</v>
      </c>
      <c r="E27" s="31">
        <f t="shared" si="10"/>
        <v>1479</v>
      </c>
      <c r="F27" s="31">
        <f t="shared" si="10"/>
        <v>0</v>
      </c>
      <c r="G27" s="31">
        <f t="shared" si="10"/>
        <v>1751768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10"/>
        <v>0</v>
      </c>
      <c r="O27" s="31">
        <f t="shared" si="9"/>
        <v>6398912</v>
      </c>
      <c r="P27" s="43">
        <f t="shared" si="2"/>
        <v>108.98443301427258</v>
      </c>
      <c r="Q27" s="9"/>
    </row>
    <row r="28" spans="1:120">
      <c r="A28" s="12"/>
      <c r="B28" s="44">
        <v>572</v>
      </c>
      <c r="C28" s="20" t="s">
        <v>39</v>
      </c>
      <c r="D28" s="46">
        <v>4645665</v>
      </c>
      <c r="E28" s="46">
        <v>1479</v>
      </c>
      <c r="F28" s="46">
        <v>0</v>
      </c>
      <c r="G28" s="46">
        <v>1751768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6398912</v>
      </c>
      <c r="P28" s="47">
        <f t="shared" si="2"/>
        <v>108.98443301427258</v>
      </c>
      <c r="Q28" s="9"/>
    </row>
    <row r="29" spans="1:120" ht="15.75">
      <c r="A29" s="28" t="s">
        <v>42</v>
      </c>
      <c r="B29" s="29"/>
      <c r="C29" s="30"/>
      <c r="D29" s="31">
        <f t="shared" ref="D29:N29" si="11">SUM(D30:D31)</f>
        <v>840000</v>
      </c>
      <c r="E29" s="31">
        <f t="shared" si="11"/>
        <v>7019070</v>
      </c>
      <c r="F29" s="31">
        <f t="shared" si="11"/>
        <v>993039</v>
      </c>
      <c r="G29" s="31">
        <f t="shared" si="11"/>
        <v>0</v>
      </c>
      <c r="H29" s="31">
        <f t="shared" si="11"/>
        <v>0</v>
      </c>
      <c r="I29" s="31">
        <f t="shared" si="11"/>
        <v>1943462</v>
      </c>
      <c r="J29" s="31">
        <f t="shared" si="11"/>
        <v>4838281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1"/>
        <v>0</v>
      </c>
      <c r="O29" s="31">
        <f t="shared" si="9"/>
        <v>15633852</v>
      </c>
      <c r="P29" s="43">
        <f t="shared" si="2"/>
        <v>266.27128112545557</v>
      </c>
      <c r="Q29" s="9"/>
    </row>
    <row r="30" spans="1:120">
      <c r="A30" s="12"/>
      <c r="B30" s="44">
        <v>581</v>
      </c>
      <c r="C30" s="20" t="s">
        <v>89</v>
      </c>
      <c r="D30" s="46">
        <v>840000</v>
      </c>
      <c r="E30" s="46">
        <v>7019070</v>
      </c>
      <c r="F30" s="46">
        <v>993039</v>
      </c>
      <c r="G30" s="46">
        <v>0</v>
      </c>
      <c r="H30" s="46">
        <v>0</v>
      </c>
      <c r="I30" s="46">
        <v>1943462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10795571</v>
      </c>
      <c r="P30" s="47">
        <f t="shared" si="2"/>
        <v>183.86706747964709</v>
      </c>
      <c r="Q30" s="9"/>
    </row>
    <row r="31" spans="1:120" ht="15.75" thickBot="1">
      <c r="A31" s="12"/>
      <c r="B31" s="44">
        <v>590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4838281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4838281</v>
      </c>
      <c r="P31" s="47">
        <f t="shared" si="2"/>
        <v>82.404213645808497</v>
      </c>
      <c r="Q31" s="9"/>
    </row>
    <row r="32" spans="1:120" ht="16.5" thickBot="1">
      <c r="A32" s="14" t="s">
        <v>10</v>
      </c>
      <c r="B32" s="23"/>
      <c r="C32" s="22"/>
      <c r="D32" s="15">
        <f>SUM(D5,D12,D16,D20,D22,D25,D27,D29)</f>
        <v>68975541</v>
      </c>
      <c r="E32" s="15">
        <f t="shared" ref="E32:N32" si="12">SUM(E5,E12,E16,E20,E22,E25,E27,E29)</f>
        <v>15461095</v>
      </c>
      <c r="F32" s="15">
        <f t="shared" si="12"/>
        <v>5026876</v>
      </c>
      <c r="G32" s="15">
        <f t="shared" si="12"/>
        <v>5968407</v>
      </c>
      <c r="H32" s="15">
        <f t="shared" si="12"/>
        <v>0</v>
      </c>
      <c r="I32" s="15">
        <f t="shared" si="12"/>
        <v>21766622</v>
      </c>
      <c r="J32" s="15">
        <f t="shared" si="12"/>
        <v>4838281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2"/>
        <v>0</v>
      </c>
      <c r="O32" s="15">
        <f t="shared" si="9"/>
        <v>122036822</v>
      </c>
      <c r="P32" s="37">
        <f t="shared" si="2"/>
        <v>2078.4961338011376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163" t="s">
        <v>90</v>
      </c>
      <c r="N34" s="163"/>
      <c r="O34" s="163"/>
      <c r="P34" s="41">
        <v>58714</v>
      </c>
    </row>
    <row r="35" spans="1:16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15518654</v>
      </c>
      <c r="E5" s="26">
        <f t="shared" si="0"/>
        <v>1250461</v>
      </c>
      <c r="F5" s="26">
        <f t="shared" si="0"/>
        <v>4029849</v>
      </c>
      <c r="G5" s="26">
        <f t="shared" si="0"/>
        <v>0</v>
      </c>
      <c r="H5" s="26">
        <f t="shared" si="0"/>
        <v>0</v>
      </c>
      <c r="I5" s="26">
        <f t="shared" si="0"/>
        <v>82592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20881556</v>
      </c>
      <c r="O5" s="32">
        <f t="shared" ref="O5:O32" si="2">(N5/O$34)</f>
        <v>351.83157823794039</v>
      </c>
      <c r="P5" s="6"/>
    </row>
    <row r="6" spans="1:133">
      <c r="A6" s="12"/>
      <c r="B6" s="44">
        <v>511</v>
      </c>
      <c r="C6" s="20" t="s">
        <v>19</v>
      </c>
      <c r="D6" s="46">
        <v>613836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613836</v>
      </c>
      <c r="O6" s="47">
        <f t="shared" si="2"/>
        <v>10.342471061987162</v>
      </c>
      <c r="P6" s="9"/>
    </row>
    <row r="7" spans="1:133">
      <c r="A7" s="12"/>
      <c r="B7" s="44">
        <v>512</v>
      </c>
      <c r="C7" s="20" t="s">
        <v>20</v>
      </c>
      <c r="D7" s="46">
        <v>1161695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1161695</v>
      </c>
      <c r="O7" s="47">
        <f t="shared" si="2"/>
        <v>19.57330120806726</v>
      </c>
      <c r="P7" s="9"/>
    </row>
    <row r="8" spans="1:133">
      <c r="A8" s="12"/>
      <c r="B8" s="44">
        <v>513</v>
      </c>
      <c r="C8" s="20" t="s">
        <v>21</v>
      </c>
      <c r="D8" s="46">
        <v>4642611</v>
      </c>
      <c r="E8" s="46">
        <v>1250461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5893072</v>
      </c>
      <c r="O8" s="47">
        <f t="shared" si="2"/>
        <v>99.291873767923036</v>
      </c>
      <c r="P8" s="9"/>
    </row>
    <row r="9" spans="1:133">
      <c r="A9" s="12"/>
      <c r="B9" s="44">
        <v>514</v>
      </c>
      <c r="C9" s="20" t="s">
        <v>22</v>
      </c>
      <c r="D9" s="46">
        <v>438965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438965</v>
      </c>
      <c r="O9" s="47">
        <f t="shared" si="2"/>
        <v>7.3960843119745245</v>
      </c>
      <c r="P9" s="9"/>
    </row>
    <row r="10" spans="1:133">
      <c r="A10" s="12"/>
      <c r="B10" s="44">
        <v>517</v>
      </c>
      <c r="C10" s="20" t="s">
        <v>23</v>
      </c>
      <c r="D10" s="46">
        <v>241346</v>
      </c>
      <c r="E10" s="46">
        <v>0</v>
      </c>
      <c r="F10" s="46">
        <v>4029849</v>
      </c>
      <c r="G10" s="46">
        <v>0</v>
      </c>
      <c r="H10" s="46">
        <v>0</v>
      </c>
      <c r="I10" s="46">
        <v>82592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4353787</v>
      </c>
      <c r="O10" s="47">
        <f t="shared" si="2"/>
        <v>73.356590453404323</v>
      </c>
      <c r="P10" s="9"/>
    </row>
    <row r="11" spans="1:133">
      <c r="A11" s="12"/>
      <c r="B11" s="44">
        <v>519</v>
      </c>
      <c r="C11" s="20" t="s">
        <v>59</v>
      </c>
      <c r="D11" s="46">
        <v>8420201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8420201</v>
      </c>
      <c r="O11" s="47">
        <f t="shared" si="2"/>
        <v>141.87125743458409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41974420</v>
      </c>
      <c r="E12" s="31">
        <f t="shared" si="3"/>
        <v>2629144</v>
      </c>
      <c r="F12" s="31">
        <f t="shared" si="3"/>
        <v>0</v>
      </c>
      <c r="G12" s="31">
        <f t="shared" si="3"/>
        <v>1298091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45901655</v>
      </c>
      <c r="O12" s="43">
        <f t="shared" si="2"/>
        <v>773.39311890279862</v>
      </c>
      <c r="P12" s="10"/>
    </row>
    <row r="13" spans="1:133">
      <c r="A13" s="12"/>
      <c r="B13" s="44">
        <v>521</v>
      </c>
      <c r="C13" s="20" t="s">
        <v>26</v>
      </c>
      <c r="D13" s="46">
        <v>20962358</v>
      </c>
      <c r="E13" s="46">
        <v>451476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21413834</v>
      </c>
      <c r="O13" s="47">
        <f t="shared" si="2"/>
        <v>360.79988542737277</v>
      </c>
      <c r="P13" s="9"/>
    </row>
    <row r="14" spans="1:133">
      <c r="A14" s="12"/>
      <c r="B14" s="44">
        <v>522</v>
      </c>
      <c r="C14" s="20" t="s">
        <v>27</v>
      </c>
      <c r="D14" s="46">
        <v>21012062</v>
      </c>
      <c r="E14" s="46">
        <v>0</v>
      </c>
      <c r="F14" s="46">
        <v>0</v>
      </c>
      <c r="G14" s="46">
        <v>1298091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22310153</v>
      </c>
      <c r="O14" s="47">
        <f t="shared" si="2"/>
        <v>375.90188876345809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2177668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2177668</v>
      </c>
      <c r="O15" s="47">
        <f t="shared" si="2"/>
        <v>36.691344711967787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3351176</v>
      </c>
      <c r="E16" s="31">
        <f t="shared" si="4"/>
        <v>0</v>
      </c>
      <c r="F16" s="31">
        <f t="shared" si="4"/>
        <v>0</v>
      </c>
      <c r="G16" s="31">
        <f t="shared" si="4"/>
        <v>37400</v>
      </c>
      <c r="H16" s="31">
        <f t="shared" si="4"/>
        <v>0</v>
      </c>
      <c r="I16" s="31">
        <f t="shared" si="4"/>
        <v>21290993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24679569</v>
      </c>
      <c r="O16" s="43">
        <f t="shared" si="2"/>
        <v>415.82397937692707</v>
      </c>
      <c r="P16" s="10"/>
    </row>
    <row r="17" spans="1:119">
      <c r="A17" s="12"/>
      <c r="B17" s="44">
        <v>536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19209997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19209997</v>
      </c>
      <c r="O17" s="47">
        <f t="shared" si="2"/>
        <v>323.66762143856045</v>
      </c>
      <c r="P17" s="9"/>
    </row>
    <row r="18" spans="1:119">
      <c r="A18" s="12"/>
      <c r="B18" s="44">
        <v>538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2080996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2080996</v>
      </c>
      <c r="O18" s="47">
        <f t="shared" si="2"/>
        <v>35.062526326430891</v>
      </c>
      <c r="P18" s="9"/>
    </row>
    <row r="19" spans="1:119">
      <c r="A19" s="12"/>
      <c r="B19" s="44">
        <v>539</v>
      </c>
      <c r="C19" s="20" t="s">
        <v>32</v>
      </c>
      <c r="D19" s="46">
        <v>3351176</v>
      </c>
      <c r="E19" s="46">
        <v>0</v>
      </c>
      <c r="F19" s="46">
        <v>0</v>
      </c>
      <c r="G19" s="46">
        <v>37400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3388576</v>
      </c>
      <c r="O19" s="47">
        <f t="shared" si="2"/>
        <v>57.093831611935769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0</v>
      </c>
      <c r="E20" s="31">
        <f t="shared" si="5"/>
        <v>1368413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1368413</v>
      </c>
      <c r="O20" s="43">
        <f t="shared" si="2"/>
        <v>23.056275378679381</v>
      </c>
      <c r="P20" s="10"/>
    </row>
    <row r="21" spans="1:119">
      <c r="A21" s="12"/>
      <c r="B21" s="44">
        <v>541</v>
      </c>
      <c r="C21" s="20" t="s">
        <v>61</v>
      </c>
      <c r="D21" s="46">
        <v>0</v>
      </c>
      <c r="E21" s="46">
        <v>1368413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1368413</v>
      </c>
      <c r="O21" s="47">
        <f t="shared" si="2"/>
        <v>23.056275378679381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810491</v>
      </c>
      <c r="E22" s="31">
        <f t="shared" si="7"/>
        <v>1433973</v>
      </c>
      <c r="F22" s="31">
        <f t="shared" si="7"/>
        <v>0</v>
      </c>
      <c r="G22" s="31">
        <f t="shared" si="7"/>
        <v>1577071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3821535</v>
      </c>
      <c r="O22" s="43">
        <f t="shared" si="2"/>
        <v>64.388721335782037</v>
      </c>
      <c r="P22" s="10"/>
    </row>
    <row r="23" spans="1:119">
      <c r="A23" s="13"/>
      <c r="B23" s="45">
        <v>554</v>
      </c>
      <c r="C23" s="21" t="s">
        <v>37</v>
      </c>
      <c r="D23" s="46">
        <v>810491</v>
      </c>
      <c r="E23" s="46">
        <v>85767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896258</v>
      </c>
      <c r="O23" s="47">
        <f t="shared" si="2"/>
        <v>15.100975552223215</v>
      </c>
      <c r="P23" s="9"/>
    </row>
    <row r="24" spans="1:119">
      <c r="A24" s="13"/>
      <c r="B24" s="45">
        <v>559</v>
      </c>
      <c r="C24" s="21" t="s">
        <v>71</v>
      </c>
      <c r="D24" s="46">
        <v>0</v>
      </c>
      <c r="E24" s="46">
        <v>1348206</v>
      </c>
      <c r="F24" s="46">
        <v>0</v>
      </c>
      <c r="G24" s="46">
        <v>1577071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2925277</v>
      </c>
      <c r="O24" s="47">
        <f t="shared" si="2"/>
        <v>49.287745783558826</v>
      </c>
      <c r="P24" s="9"/>
    </row>
    <row r="25" spans="1:119" ht="15.75">
      <c r="A25" s="28" t="s">
        <v>62</v>
      </c>
      <c r="B25" s="29"/>
      <c r="C25" s="30"/>
      <c r="D25" s="31">
        <f t="shared" ref="D25:M25" si="8">SUM(D26:D26)</f>
        <v>0</v>
      </c>
      <c r="E25" s="31">
        <f t="shared" si="8"/>
        <v>1040236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1040236</v>
      </c>
      <c r="O25" s="43">
        <f t="shared" si="2"/>
        <v>17.526848747283111</v>
      </c>
      <c r="P25" s="10"/>
    </row>
    <row r="26" spans="1:119">
      <c r="A26" s="12"/>
      <c r="B26" s="44">
        <v>569</v>
      </c>
      <c r="C26" s="20" t="s">
        <v>63</v>
      </c>
      <c r="D26" s="46">
        <v>0</v>
      </c>
      <c r="E26" s="46">
        <v>1040236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9">SUM(D26:M26)</f>
        <v>1040236</v>
      </c>
      <c r="O26" s="47">
        <f t="shared" si="2"/>
        <v>17.526848747283111</v>
      </c>
      <c r="P26" s="9"/>
    </row>
    <row r="27" spans="1:119" ht="15.75">
      <c r="A27" s="28" t="s">
        <v>38</v>
      </c>
      <c r="B27" s="29"/>
      <c r="C27" s="30"/>
      <c r="D27" s="31">
        <f t="shared" ref="D27:M27" si="10">SUM(D28:D28)</f>
        <v>3925799</v>
      </c>
      <c r="E27" s="31">
        <f t="shared" si="10"/>
        <v>1152</v>
      </c>
      <c r="F27" s="31">
        <f t="shared" si="10"/>
        <v>0</v>
      </c>
      <c r="G27" s="31">
        <f t="shared" si="10"/>
        <v>3772752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7699703</v>
      </c>
      <c r="O27" s="43">
        <f t="shared" si="2"/>
        <v>129.73164731849505</v>
      </c>
      <c r="P27" s="9"/>
    </row>
    <row r="28" spans="1:119">
      <c r="A28" s="12"/>
      <c r="B28" s="44">
        <v>572</v>
      </c>
      <c r="C28" s="20" t="s">
        <v>64</v>
      </c>
      <c r="D28" s="46">
        <v>3925799</v>
      </c>
      <c r="E28" s="46">
        <v>1152</v>
      </c>
      <c r="F28" s="46">
        <v>0</v>
      </c>
      <c r="G28" s="46">
        <v>3772752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7699703</v>
      </c>
      <c r="O28" s="47">
        <f t="shared" si="2"/>
        <v>129.73164731849505</v>
      </c>
      <c r="P28" s="9"/>
    </row>
    <row r="29" spans="1:119" ht="15.75">
      <c r="A29" s="28" t="s">
        <v>65</v>
      </c>
      <c r="B29" s="29"/>
      <c r="C29" s="30"/>
      <c r="D29" s="31">
        <f t="shared" ref="D29:M29" si="11">SUM(D30:D31)</f>
        <v>3412716</v>
      </c>
      <c r="E29" s="31">
        <f t="shared" si="11"/>
        <v>5251512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1905355</v>
      </c>
      <c r="J29" s="31">
        <f t="shared" si="11"/>
        <v>3461228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14030811</v>
      </c>
      <c r="O29" s="43">
        <f t="shared" si="2"/>
        <v>236.40395275564018</v>
      </c>
      <c r="P29" s="9"/>
    </row>
    <row r="30" spans="1:119">
      <c r="A30" s="12"/>
      <c r="B30" s="44">
        <v>581</v>
      </c>
      <c r="C30" s="20" t="s">
        <v>66</v>
      </c>
      <c r="D30" s="46">
        <v>3412716</v>
      </c>
      <c r="E30" s="46">
        <v>5251512</v>
      </c>
      <c r="F30" s="46">
        <v>0</v>
      </c>
      <c r="G30" s="46">
        <v>0</v>
      </c>
      <c r="H30" s="46">
        <v>0</v>
      </c>
      <c r="I30" s="46">
        <v>1905355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10569583</v>
      </c>
      <c r="O30" s="47">
        <f t="shared" si="2"/>
        <v>178.08601371501743</v>
      </c>
      <c r="P30" s="9"/>
    </row>
    <row r="31" spans="1:119" ht="15.75" thickBot="1">
      <c r="A31" s="12"/>
      <c r="B31" s="44">
        <v>590</v>
      </c>
      <c r="C31" s="20" t="s">
        <v>67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3461228</v>
      </c>
      <c r="K31" s="46">
        <v>0</v>
      </c>
      <c r="L31" s="46">
        <v>0</v>
      </c>
      <c r="M31" s="46">
        <v>0</v>
      </c>
      <c r="N31" s="46">
        <f t="shared" si="9"/>
        <v>3461228</v>
      </c>
      <c r="O31" s="47">
        <f t="shared" si="2"/>
        <v>58.317939040622733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SUM(D5,D12,D16,D20,D22,D25,D27,D29)</f>
        <v>68993256</v>
      </c>
      <c r="E32" s="15">
        <f t="shared" si="12"/>
        <v>12974891</v>
      </c>
      <c r="F32" s="15">
        <f t="shared" si="12"/>
        <v>4029849</v>
      </c>
      <c r="G32" s="15">
        <f t="shared" si="12"/>
        <v>6685314</v>
      </c>
      <c r="H32" s="15">
        <f t="shared" si="12"/>
        <v>0</v>
      </c>
      <c r="I32" s="15">
        <f t="shared" si="12"/>
        <v>23278940</v>
      </c>
      <c r="J32" s="15">
        <f t="shared" si="12"/>
        <v>3461228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119423478</v>
      </c>
      <c r="O32" s="37">
        <f t="shared" si="2"/>
        <v>2012.1561220535459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84</v>
      </c>
      <c r="M34" s="163"/>
      <c r="N34" s="163"/>
      <c r="O34" s="41">
        <v>59351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15180521</v>
      </c>
      <c r="E5" s="26">
        <f t="shared" si="0"/>
        <v>1386681</v>
      </c>
      <c r="F5" s="26">
        <f t="shared" si="0"/>
        <v>3380561</v>
      </c>
      <c r="G5" s="26">
        <f t="shared" si="0"/>
        <v>300163</v>
      </c>
      <c r="H5" s="26">
        <f t="shared" si="0"/>
        <v>0</v>
      </c>
      <c r="I5" s="26">
        <f t="shared" si="0"/>
        <v>125392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20373318</v>
      </c>
      <c r="O5" s="32">
        <f t="shared" ref="O5:O32" si="2">(N5/O$34)</f>
        <v>344.63289126463224</v>
      </c>
      <c r="P5" s="6"/>
    </row>
    <row r="6" spans="1:133">
      <c r="A6" s="12"/>
      <c r="B6" s="44">
        <v>511</v>
      </c>
      <c r="C6" s="20" t="s">
        <v>19</v>
      </c>
      <c r="D6" s="46">
        <v>587500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587500</v>
      </c>
      <c r="O6" s="47">
        <f t="shared" si="2"/>
        <v>9.938087827322553</v>
      </c>
      <c r="P6" s="9"/>
    </row>
    <row r="7" spans="1:133">
      <c r="A7" s="12"/>
      <c r="B7" s="44">
        <v>512</v>
      </c>
      <c r="C7" s="20" t="s">
        <v>20</v>
      </c>
      <c r="D7" s="46">
        <v>1132760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1132760</v>
      </c>
      <c r="O7" s="47">
        <f t="shared" si="2"/>
        <v>19.161648284728329</v>
      </c>
      <c r="P7" s="9"/>
    </row>
    <row r="8" spans="1:133">
      <c r="A8" s="12"/>
      <c r="B8" s="44">
        <v>513</v>
      </c>
      <c r="C8" s="20" t="s">
        <v>21</v>
      </c>
      <c r="D8" s="46">
        <v>4296680</v>
      </c>
      <c r="E8" s="46">
        <v>1386681</v>
      </c>
      <c r="F8" s="46">
        <v>0</v>
      </c>
      <c r="G8" s="46">
        <v>129309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5812670</v>
      </c>
      <c r="O8" s="47">
        <f t="shared" si="2"/>
        <v>98.326510589349752</v>
      </c>
      <c r="P8" s="9"/>
    </row>
    <row r="9" spans="1:133">
      <c r="A9" s="12"/>
      <c r="B9" s="44">
        <v>514</v>
      </c>
      <c r="C9" s="20" t="s">
        <v>22</v>
      </c>
      <c r="D9" s="46">
        <v>428727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428727</v>
      </c>
      <c r="O9" s="47">
        <f t="shared" si="2"/>
        <v>7.2523005616076865</v>
      </c>
      <c r="P9" s="9"/>
    </row>
    <row r="10" spans="1:133">
      <c r="A10" s="12"/>
      <c r="B10" s="44">
        <v>517</v>
      </c>
      <c r="C10" s="20" t="s">
        <v>23</v>
      </c>
      <c r="D10" s="46">
        <v>410319</v>
      </c>
      <c r="E10" s="46">
        <v>0</v>
      </c>
      <c r="F10" s="46">
        <v>3380561</v>
      </c>
      <c r="G10" s="46">
        <v>170854</v>
      </c>
      <c r="H10" s="46">
        <v>0</v>
      </c>
      <c r="I10" s="46">
        <v>125392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4087126</v>
      </c>
      <c r="O10" s="47">
        <f t="shared" si="2"/>
        <v>69.137390892482571</v>
      </c>
      <c r="P10" s="9"/>
    </row>
    <row r="11" spans="1:133">
      <c r="A11" s="12"/>
      <c r="B11" s="44">
        <v>519</v>
      </c>
      <c r="C11" s="20" t="s">
        <v>59</v>
      </c>
      <c r="D11" s="46">
        <v>8324535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8324535</v>
      </c>
      <c r="O11" s="47">
        <f t="shared" si="2"/>
        <v>140.81695310914134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43090500</v>
      </c>
      <c r="E12" s="31">
        <f t="shared" si="3"/>
        <v>567933</v>
      </c>
      <c r="F12" s="31">
        <f t="shared" si="3"/>
        <v>0</v>
      </c>
      <c r="G12" s="31">
        <f t="shared" si="3"/>
        <v>20423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43678856</v>
      </c>
      <c r="O12" s="43">
        <f t="shared" si="2"/>
        <v>738.86690574463762</v>
      </c>
      <c r="P12" s="10"/>
    </row>
    <row r="13" spans="1:133">
      <c r="A13" s="12"/>
      <c r="B13" s="44">
        <v>521</v>
      </c>
      <c r="C13" s="20" t="s">
        <v>26</v>
      </c>
      <c r="D13" s="46">
        <v>21755704</v>
      </c>
      <c r="E13" s="46">
        <v>567933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22323637</v>
      </c>
      <c r="O13" s="47">
        <f t="shared" si="2"/>
        <v>377.62428107449762</v>
      </c>
      <c r="P13" s="9"/>
    </row>
    <row r="14" spans="1:133">
      <c r="A14" s="12"/>
      <c r="B14" s="44">
        <v>522</v>
      </c>
      <c r="C14" s="20" t="s">
        <v>27</v>
      </c>
      <c r="D14" s="46">
        <v>19586643</v>
      </c>
      <c r="E14" s="46">
        <v>0</v>
      </c>
      <c r="F14" s="46">
        <v>0</v>
      </c>
      <c r="G14" s="46">
        <v>20423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19607066</v>
      </c>
      <c r="O14" s="47">
        <f t="shared" si="2"/>
        <v>331.67105352188918</v>
      </c>
      <c r="P14" s="9"/>
    </row>
    <row r="15" spans="1:133">
      <c r="A15" s="12"/>
      <c r="B15" s="44">
        <v>524</v>
      </c>
      <c r="C15" s="20" t="s">
        <v>28</v>
      </c>
      <c r="D15" s="46">
        <v>1748153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1748153</v>
      </c>
      <c r="O15" s="47">
        <f t="shared" si="2"/>
        <v>29.571571148250896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3568901</v>
      </c>
      <c r="E16" s="31">
        <f t="shared" si="4"/>
        <v>0</v>
      </c>
      <c r="F16" s="31">
        <f t="shared" si="4"/>
        <v>0</v>
      </c>
      <c r="G16" s="31">
        <f t="shared" si="4"/>
        <v>386208</v>
      </c>
      <c r="H16" s="31">
        <f t="shared" si="4"/>
        <v>0</v>
      </c>
      <c r="I16" s="31">
        <f t="shared" si="4"/>
        <v>21145252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25100361</v>
      </c>
      <c r="O16" s="43">
        <f t="shared" si="2"/>
        <v>424.59505040936466</v>
      </c>
      <c r="P16" s="10"/>
    </row>
    <row r="17" spans="1:119">
      <c r="A17" s="12"/>
      <c r="B17" s="44">
        <v>536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19074345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19074345</v>
      </c>
      <c r="O17" s="47">
        <f t="shared" si="2"/>
        <v>322.65960146153327</v>
      </c>
      <c r="P17" s="9"/>
    </row>
    <row r="18" spans="1:119">
      <c r="A18" s="12"/>
      <c r="B18" s="44">
        <v>538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2070907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2070907</v>
      </c>
      <c r="O18" s="47">
        <f t="shared" si="2"/>
        <v>35.031243656539687</v>
      </c>
      <c r="P18" s="9"/>
    </row>
    <row r="19" spans="1:119">
      <c r="A19" s="12"/>
      <c r="B19" s="44">
        <v>539</v>
      </c>
      <c r="C19" s="20" t="s">
        <v>32</v>
      </c>
      <c r="D19" s="46">
        <v>3568901</v>
      </c>
      <c r="E19" s="46">
        <v>0</v>
      </c>
      <c r="F19" s="46">
        <v>0</v>
      </c>
      <c r="G19" s="46">
        <v>386208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3955109</v>
      </c>
      <c r="O19" s="47">
        <f t="shared" si="2"/>
        <v>66.904205291291703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0</v>
      </c>
      <c r="E20" s="31">
        <f t="shared" si="5"/>
        <v>1373346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1373346</v>
      </c>
      <c r="O20" s="43">
        <f t="shared" si="2"/>
        <v>23.231375600514244</v>
      </c>
      <c r="P20" s="10"/>
    </row>
    <row r="21" spans="1:119">
      <c r="A21" s="12"/>
      <c r="B21" s="44">
        <v>541</v>
      </c>
      <c r="C21" s="20" t="s">
        <v>61</v>
      </c>
      <c r="D21" s="46">
        <v>0</v>
      </c>
      <c r="E21" s="46">
        <v>1373346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1373346</v>
      </c>
      <c r="O21" s="47">
        <f t="shared" si="2"/>
        <v>23.231375600514244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828047</v>
      </c>
      <c r="E22" s="31">
        <f t="shared" si="7"/>
        <v>2216914</v>
      </c>
      <c r="F22" s="31">
        <f t="shared" si="7"/>
        <v>0</v>
      </c>
      <c r="G22" s="31">
        <f t="shared" si="7"/>
        <v>821284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3866245</v>
      </c>
      <c r="O22" s="43">
        <f t="shared" si="2"/>
        <v>65.40099127139861</v>
      </c>
      <c r="P22" s="10"/>
    </row>
    <row r="23" spans="1:119">
      <c r="A23" s="13"/>
      <c r="B23" s="45">
        <v>554</v>
      </c>
      <c r="C23" s="21" t="s">
        <v>37</v>
      </c>
      <c r="D23" s="46">
        <v>828047</v>
      </c>
      <c r="E23" s="46">
        <v>1053948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1881995</v>
      </c>
      <c r="O23" s="47">
        <f t="shared" si="2"/>
        <v>31.835628256309629</v>
      </c>
      <c r="P23" s="9"/>
    </row>
    <row r="24" spans="1:119">
      <c r="A24" s="13"/>
      <c r="B24" s="45">
        <v>559</v>
      </c>
      <c r="C24" s="21" t="s">
        <v>71</v>
      </c>
      <c r="D24" s="46">
        <v>0</v>
      </c>
      <c r="E24" s="46">
        <v>1162966</v>
      </c>
      <c r="F24" s="46">
        <v>0</v>
      </c>
      <c r="G24" s="46">
        <v>821284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1984250</v>
      </c>
      <c r="O24" s="47">
        <f t="shared" si="2"/>
        <v>33.565363015088977</v>
      </c>
      <c r="P24" s="9"/>
    </row>
    <row r="25" spans="1:119" ht="15.75">
      <c r="A25" s="28" t="s">
        <v>62</v>
      </c>
      <c r="B25" s="29"/>
      <c r="C25" s="30"/>
      <c r="D25" s="31">
        <f t="shared" ref="D25:M25" si="8">SUM(D26:D26)</f>
        <v>0</v>
      </c>
      <c r="E25" s="31">
        <f t="shared" si="8"/>
        <v>1060973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1060973</v>
      </c>
      <c r="O25" s="43">
        <f t="shared" si="2"/>
        <v>17.947306989647473</v>
      </c>
      <c r="P25" s="10"/>
    </row>
    <row r="26" spans="1:119">
      <c r="A26" s="12"/>
      <c r="B26" s="44">
        <v>569</v>
      </c>
      <c r="C26" s="20" t="s">
        <v>63</v>
      </c>
      <c r="D26" s="46">
        <v>0</v>
      </c>
      <c r="E26" s="46">
        <v>1060973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9">SUM(D26:M26)</f>
        <v>1060973</v>
      </c>
      <c r="O26" s="47">
        <f t="shared" si="2"/>
        <v>17.947306989647473</v>
      </c>
      <c r="P26" s="9"/>
    </row>
    <row r="27" spans="1:119" ht="15.75">
      <c r="A27" s="28" t="s">
        <v>38</v>
      </c>
      <c r="B27" s="29"/>
      <c r="C27" s="30"/>
      <c r="D27" s="31">
        <f t="shared" ref="D27:M27" si="10">SUM(D28:D28)</f>
        <v>4195295</v>
      </c>
      <c r="E27" s="31">
        <f t="shared" si="10"/>
        <v>787</v>
      </c>
      <c r="F27" s="31">
        <f t="shared" si="10"/>
        <v>0</v>
      </c>
      <c r="G27" s="31">
        <f t="shared" si="10"/>
        <v>985466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5181548</v>
      </c>
      <c r="O27" s="43">
        <f t="shared" si="2"/>
        <v>87.650517626361733</v>
      </c>
      <c r="P27" s="9"/>
    </row>
    <row r="28" spans="1:119">
      <c r="A28" s="12"/>
      <c r="B28" s="44">
        <v>572</v>
      </c>
      <c r="C28" s="20" t="s">
        <v>64</v>
      </c>
      <c r="D28" s="46">
        <v>4195295</v>
      </c>
      <c r="E28" s="46">
        <v>787</v>
      </c>
      <c r="F28" s="46">
        <v>0</v>
      </c>
      <c r="G28" s="46">
        <v>985466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5181548</v>
      </c>
      <c r="O28" s="47">
        <f t="shared" si="2"/>
        <v>87.650517626361733</v>
      </c>
      <c r="P28" s="9"/>
    </row>
    <row r="29" spans="1:119" ht="15.75">
      <c r="A29" s="28" t="s">
        <v>65</v>
      </c>
      <c r="B29" s="29"/>
      <c r="C29" s="30"/>
      <c r="D29" s="31">
        <f t="shared" ref="D29:M29" si="11">SUM(D30:D31)</f>
        <v>3109694</v>
      </c>
      <c r="E29" s="31">
        <f t="shared" si="11"/>
        <v>5079468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1851657</v>
      </c>
      <c r="J29" s="31">
        <f t="shared" si="11"/>
        <v>2124937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12165756</v>
      </c>
      <c r="O29" s="43">
        <f t="shared" si="2"/>
        <v>205.79464104472564</v>
      </c>
      <c r="P29" s="9"/>
    </row>
    <row r="30" spans="1:119">
      <c r="A30" s="12"/>
      <c r="B30" s="44">
        <v>581</v>
      </c>
      <c r="C30" s="20" t="s">
        <v>66</v>
      </c>
      <c r="D30" s="46">
        <v>3109694</v>
      </c>
      <c r="E30" s="46">
        <v>5079468</v>
      </c>
      <c r="F30" s="46">
        <v>0</v>
      </c>
      <c r="G30" s="46">
        <v>0</v>
      </c>
      <c r="H30" s="46">
        <v>0</v>
      </c>
      <c r="I30" s="46">
        <v>1851657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10040819</v>
      </c>
      <c r="O30" s="47">
        <f t="shared" si="2"/>
        <v>169.84943162595576</v>
      </c>
      <c r="P30" s="9"/>
    </row>
    <row r="31" spans="1:119" ht="15.75" thickBot="1">
      <c r="A31" s="12"/>
      <c r="B31" s="44">
        <v>590</v>
      </c>
      <c r="C31" s="20" t="s">
        <v>67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2124937</v>
      </c>
      <c r="K31" s="46">
        <v>0</v>
      </c>
      <c r="L31" s="46">
        <v>0</v>
      </c>
      <c r="M31" s="46">
        <v>0</v>
      </c>
      <c r="N31" s="46">
        <f t="shared" si="9"/>
        <v>2124937</v>
      </c>
      <c r="O31" s="47">
        <f t="shared" si="2"/>
        <v>35.945209418769878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SUM(D5,D12,D16,D20,D22,D25,D27,D29)</f>
        <v>69972958</v>
      </c>
      <c r="E32" s="15">
        <f t="shared" si="12"/>
        <v>11686102</v>
      </c>
      <c r="F32" s="15">
        <f t="shared" si="12"/>
        <v>3380561</v>
      </c>
      <c r="G32" s="15">
        <f t="shared" si="12"/>
        <v>2513544</v>
      </c>
      <c r="H32" s="15">
        <f t="shared" si="12"/>
        <v>0</v>
      </c>
      <c r="I32" s="15">
        <f t="shared" si="12"/>
        <v>23122301</v>
      </c>
      <c r="J32" s="15">
        <f t="shared" si="12"/>
        <v>2124937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112800403</v>
      </c>
      <c r="O32" s="37">
        <f t="shared" si="2"/>
        <v>1908.1196799512823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82</v>
      </c>
      <c r="M34" s="163"/>
      <c r="N34" s="163"/>
      <c r="O34" s="41">
        <v>59116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17002125</v>
      </c>
      <c r="E5" s="26">
        <f t="shared" si="0"/>
        <v>1312744</v>
      </c>
      <c r="F5" s="26">
        <f t="shared" si="0"/>
        <v>3896367</v>
      </c>
      <c r="G5" s="26">
        <f t="shared" si="0"/>
        <v>131102</v>
      </c>
      <c r="H5" s="26">
        <f t="shared" si="0"/>
        <v>0</v>
      </c>
      <c r="I5" s="26">
        <f t="shared" si="0"/>
        <v>166592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22508930</v>
      </c>
      <c r="O5" s="32">
        <f t="shared" ref="O5:O32" si="2">(N5/O$34)</f>
        <v>385.89603799139365</v>
      </c>
      <c r="P5" s="6"/>
    </row>
    <row r="6" spans="1:133">
      <c r="A6" s="12"/>
      <c r="B6" s="44">
        <v>511</v>
      </c>
      <c r="C6" s="20" t="s">
        <v>19</v>
      </c>
      <c r="D6" s="46">
        <v>434354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434354</v>
      </c>
      <c r="O6" s="47">
        <f t="shared" si="2"/>
        <v>7.4466217490442146</v>
      </c>
      <c r="P6" s="9"/>
    </row>
    <row r="7" spans="1:133">
      <c r="A7" s="12"/>
      <c r="B7" s="44">
        <v>512</v>
      </c>
      <c r="C7" s="20" t="s">
        <v>20</v>
      </c>
      <c r="D7" s="46">
        <v>939669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939669</v>
      </c>
      <c r="O7" s="47">
        <f t="shared" si="2"/>
        <v>16.10980815717739</v>
      </c>
      <c r="P7" s="9"/>
    </row>
    <row r="8" spans="1:133">
      <c r="A8" s="12"/>
      <c r="B8" s="44">
        <v>513</v>
      </c>
      <c r="C8" s="20" t="s">
        <v>21</v>
      </c>
      <c r="D8" s="46">
        <v>4103757</v>
      </c>
      <c r="E8" s="46">
        <v>1312744</v>
      </c>
      <c r="F8" s="46">
        <v>0</v>
      </c>
      <c r="G8" s="46">
        <v>131102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5547603</v>
      </c>
      <c r="O8" s="47">
        <f t="shared" si="2"/>
        <v>95.108830941727106</v>
      </c>
      <c r="P8" s="9"/>
    </row>
    <row r="9" spans="1:133">
      <c r="A9" s="12"/>
      <c r="B9" s="44">
        <v>514</v>
      </c>
      <c r="C9" s="20" t="s">
        <v>22</v>
      </c>
      <c r="D9" s="46">
        <v>423657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423657</v>
      </c>
      <c r="O9" s="47">
        <f t="shared" si="2"/>
        <v>7.2632309828730133</v>
      </c>
      <c r="P9" s="9"/>
    </row>
    <row r="10" spans="1:133">
      <c r="A10" s="12"/>
      <c r="B10" s="44">
        <v>517</v>
      </c>
      <c r="C10" s="20" t="s">
        <v>23</v>
      </c>
      <c r="D10" s="46">
        <v>443590</v>
      </c>
      <c r="E10" s="46">
        <v>0</v>
      </c>
      <c r="F10" s="46">
        <v>3896367</v>
      </c>
      <c r="G10" s="46">
        <v>0</v>
      </c>
      <c r="H10" s="46">
        <v>0</v>
      </c>
      <c r="I10" s="46">
        <v>166592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4506549</v>
      </c>
      <c r="O10" s="47">
        <f t="shared" si="2"/>
        <v>77.260865092835473</v>
      </c>
      <c r="P10" s="9"/>
    </row>
    <row r="11" spans="1:133">
      <c r="A11" s="12"/>
      <c r="B11" s="44">
        <v>519</v>
      </c>
      <c r="C11" s="20" t="s">
        <v>59</v>
      </c>
      <c r="D11" s="46">
        <v>10657098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10657098</v>
      </c>
      <c r="O11" s="47">
        <f t="shared" si="2"/>
        <v>182.70668106773647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40320183</v>
      </c>
      <c r="E12" s="31">
        <f t="shared" si="3"/>
        <v>594689</v>
      </c>
      <c r="F12" s="31">
        <f t="shared" si="3"/>
        <v>0</v>
      </c>
      <c r="G12" s="31">
        <f t="shared" si="3"/>
        <v>48564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40963436</v>
      </c>
      <c r="O12" s="43">
        <f t="shared" si="2"/>
        <v>702.28250098578746</v>
      </c>
      <c r="P12" s="10"/>
    </row>
    <row r="13" spans="1:133">
      <c r="A13" s="12"/>
      <c r="B13" s="44">
        <v>521</v>
      </c>
      <c r="C13" s="20" t="s">
        <v>26</v>
      </c>
      <c r="D13" s="46">
        <v>19793375</v>
      </c>
      <c r="E13" s="46">
        <v>594689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20388064</v>
      </c>
      <c r="O13" s="47">
        <f t="shared" si="2"/>
        <v>349.53563407567418</v>
      </c>
      <c r="P13" s="9"/>
    </row>
    <row r="14" spans="1:133">
      <c r="A14" s="12"/>
      <c r="B14" s="44">
        <v>522</v>
      </c>
      <c r="C14" s="20" t="s">
        <v>27</v>
      </c>
      <c r="D14" s="46">
        <v>19049379</v>
      </c>
      <c r="E14" s="46">
        <v>0</v>
      </c>
      <c r="F14" s="46">
        <v>0</v>
      </c>
      <c r="G14" s="46">
        <v>48564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19097943</v>
      </c>
      <c r="O14" s="47">
        <f t="shared" si="2"/>
        <v>327.41763102401893</v>
      </c>
      <c r="P14" s="9"/>
    </row>
    <row r="15" spans="1:133">
      <c r="A15" s="12"/>
      <c r="B15" s="44">
        <v>524</v>
      </c>
      <c r="C15" s="20" t="s">
        <v>28</v>
      </c>
      <c r="D15" s="46">
        <v>1477429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1477429</v>
      </c>
      <c r="O15" s="47">
        <f t="shared" si="2"/>
        <v>25.329235886094395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3105771</v>
      </c>
      <c r="E16" s="31">
        <f t="shared" si="4"/>
        <v>0</v>
      </c>
      <c r="F16" s="31">
        <f t="shared" si="4"/>
        <v>0</v>
      </c>
      <c r="G16" s="31">
        <f t="shared" si="4"/>
        <v>316479</v>
      </c>
      <c r="H16" s="31">
        <f t="shared" si="4"/>
        <v>0</v>
      </c>
      <c r="I16" s="31">
        <f t="shared" si="4"/>
        <v>14802782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18225032</v>
      </c>
      <c r="O16" s="43">
        <f t="shared" si="2"/>
        <v>312.45233074456962</v>
      </c>
      <c r="P16" s="10"/>
    </row>
    <row r="17" spans="1:119">
      <c r="A17" s="12"/>
      <c r="B17" s="44">
        <v>536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13189188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13189188</v>
      </c>
      <c r="O17" s="47">
        <f t="shared" si="2"/>
        <v>226.11716298925063</v>
      </c>
      <c r="P17" s="9"/>
    </row>
    <row r="18" spans="1:119">
      <c r="A18" s="12"/>
      <c r="B18" s="44">
        <v>538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1613594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1613594</v>
      </c>
      <c r="O18" s="47">
        <f t="shared" si="2"/>
        <v>27.663666443792966</v>
      </c>
      <c r="P18" s="9"/>
    </row>
    <row r="19" spans="1:119">
      <c r="A19" s="12"/>
      <c r="B19" s="44">
        <v>539</v>
      </c>
      <c r="C19" s="20" t="s">
        <v>32</v>
      </c>
      <c r="D19" s="46">
        <v>3105771</v>
      </c>
      <c r="E19" s="46">
        <v>0</v>
      </c>
      <c r="F19" s="46">
        <v>0</v>
      </c>
      <c r="G19" s="46">
        <v>316479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3422250</v>
      </c>
      <c r="O19" s="47">
        <f t="shared" si="2"/>
        <v>58.671501311526001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0</v>
      </c>
      <c r="E20" s="31">
        <f t="shared" si="5"/>
        <v>1530818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1530818</v>
      </c>
      <c r="O20" s="43">
        <f t="shared" si="2"/>
        <v>26.244543880402546</v>
      </c>
      <c r="P20" s="10"/>
    </row>
    <row r="21" spans="1:119">
      <c r="A21" s="12"/>
      <c r="B21" s="44">
        <v>541</v>
      </c>
      <c r="C21" s="20" t="s">
        <v>61</v>
      </c>
      <c r="D21" s="46">
        <v>0</v>
      </c>
      <c r="E21" s="46">
        <v>1530818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1530818</v>
      </c>
      <c r="O21" s="47">
        <f t="shared" si="2"/>
        <v>26.244543880402546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581536</v>
      </c>
      <c r="E22" s="31">
        <f t="shared" si="7"/>
        <v>1736123</v>
      </c>
      <c r="F22" s="31">
        <f t="shared" si="7"/>
        <v>0</v>
      </c>
      <c r="G22" s="31">
        <f t="shared" si="7"/>
        <v>1070575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3388234</v>
      </c>
      <c r="O22" s="43">
        <f t="shared" si="2"/>
        <v>58.088326561401701</v>
      </c>
      <c r="P22" s="10"/>
    </row>
    <row r="23" spans="1:119">
      <c r="A23" s="13"/>
      <c r="B23" s="45">
        <v>554</v>
      </c>
      <c r="C23" s="21" t="s">
        <v>37</v>
      </c>
      <c r="D23" s="46">
        <v>581536</v>
      </c>
      <c r="E23" s="46">
        <v>578098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1159634</v>
      </c>
      <c r="O23" s="47">
        <f t="shared" si="2"/>
        <v>19.880916868110202</v>
      </c>
      <c r="P23" s="9"/>
    </row>
    <row r="24" spans="1:119">
      <c r="A24" s="13"/>
      <c r="B24" s="45">
        <v>559</v>
      </c>
      <c r="C24" s="21" t="s">
        <v>71</v>
      </c>
      <c r="D24" s="46">
        <v>0</v>
      </c>
      <c r="E24" s="46">
        <v>1158025</v>
      </c>
      <c r="F24" s="46">
        <v>0</v>
      </c>
      <c r="G24" s="46">
        <v>1070575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2228600</v>
      </c>
      <c r="O24" s="47">
        <f t="shared" si="2"/>
        <v>38.207409693291503</v>
      </c>
      <c r="P24" s="9"/>
    </row>
    <row r="25" spans="1:119" ht="15.75">
      <c r="A25" s="28" t="s">
        <v>62</v>
      </c>
      <c r="B25" s="29"/>
      <c r="C25" s="30"/>
      <c r="D25" s="31">
        <f t="shared" ref="D25:M25" si="8">SUM(D26:D26)</f>
        <v>0</v>
      </c>
      <c r="E25" s="31">
        <f t="shared" si="8"/>
        <v>1023184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1023184</v>
      </c>
      <c r="O25" s="43">
        <f t="shared" si="2"/>
        <v>17.541600233160178</v>
      </c>
      <c r="P25" s="10"/>
    </row>
    <row r="26" spans="1:119">
      <c r="A26" s="12"/>
      <c r="B26" s="44">
        <v>569</v>
      </c>
      <c r="C26" s="20" t="s">
        <v>63</v>
      </c>
      <c r="D26" s="46">
        <v>0</v>
      </c>
      <c r="E26" s="46">
        <v>1023184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9">SUM(D26:M26)</f>
        <v>1023184</v>
      </c>
      <c r="O26" s="47">
        <f t="shared" si="2"/>
        <v>17.541600233160178</v>
      </c>
      <c r="P26" s="9"/>
    </row>
    <row r="27" spans="1:119" ht="15.75">
      <c r="A27" s="28" t="s">
        <v>38</v>
      </c>
      <c r="B27" s="29"/>
      <c r="C27" s="30"/>
      <c r="D27" s="31">
        <f t="shared" ref="D27:M27" si="10">SUM(D28:D28)</f>
        <v>4195227</v>
      </c>
      <c r="E27" s="31">
        <f t="shared" si="10"/>
        <v>456</v>
      </c>
      <c r="F27" s="31">
        <f t="shared" si="10"/>
        <v>0</v>
      </c>
      <c r="G27" s="31">
        <f t="shared" si="10"/>
        <v>1247347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5443030</v>
      </c>
      <c r="O27" s="43">
        <f t="shared" si="2"/>
        <v>93.316017761319415</v>
      </c>
      <c r="P27" s="9"/>
    </row>
    <row r="28" spans="1:119">
      <c r="A28" s="12"/>
      <c r="B28" s="44">
        <v>572</v>
      </c>
      <c r="C28" s="20" t="s">
        <v>64</v>
      </c>
      <c r="D28" s="46">
        <v>4195227</v>
      </c>
      <c r="E28" s="46">
        <v>456</v>
      </c>
      <c r="F28" s="46">
        <v>0</v>
      </c>
      <c r="G28" s="46">
        <v>1247347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5443030</v>
      </c>
      <c r="O28" s="47">
        <f t="shared" si="2"/>
        <v>93.316017761319415</v>
      </c>
      <c r="P28" s="9"/>
    </row>
    <row r="29" spans="1:119" ht="15.75">
      <c r="A29" s="28" t="s">
        <v>65</v>
      </c>
      <c r="B29" s="29"/>
      <c r="C29" s="30"/>
      <c r="D29" s="31">
        <f t="shared" ref="D29:M29" si="11">SUM(D30:D31)</f>
        <v>4604125</v>
      </c>
      <c r="E29" s="31">
        <f t="shared" si="11"/>
        <v>4556959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1815350</v>
      </c>
      <c r="J29" s="31">
        <f t="shared" si="11"/>
        <v>1843620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12820054</v>
      </c>
      <c r="O29" s="43">
        <f t="shared" si="2"/>
        <v>219.78868144490733</v>
      </c>
      <c r="P29" s="9"/>
    </row>
    <row r="30" spans="1:119">
      <c r="A30" s="12"/>
      <c r="B30" s="44">
        <v>581</v>
      </c>
      <c r="C30" s="20" t="s">
        <v>66</v>
      </c>
      <c r="D30" s="46">
        <v>4604125</v>
      </c>
      <c r="E30" s="46">
        <v>4556959</v>
      </c>
      <c r="F30" s="46">
        <v>0</v>
      </c>
      <c r="G30" s="46">
        <v>0</v>
      </c>
      <c r="H30" s="46">
        <v>0</v>
      </c>
      <c r="I30" s="46">
        <v>1815350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10976434</v>
      </c>
      <c r="O30" s="47">
        <f t="shared" si="2"/>
        <v>188.18141919113992</v>
      </c>
      <c r="P30" s="9"/>
    </row>
    <row r="31" spans="1:119" ht="15.75" thickBot="1">
      <c r="A31" s="12"/>
      <c r="B31" s="44">
        <v>590</v>
      </c>
      <c r="C31" s="20" t="s">
        <v>67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1843620</v>
      </c>
      <c r="K31" s="46">
        <v>0</v>
      </c>
      <c r="L31" s="46">
        <v>0</v>
      </c>
      <c r="M31" s="46">
        <v>0</v>
      </c>
      <c r="N31" s="46">
        <f t="shared" si="9"/>
        <v>1843620</v>
      </c>
      <c r="O31" s="47">
        <f t="shared" si="2"/>
        <v>31.607262253767423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SUM(D5,D12,D16,D20,D22,D25,D27,D29)</f>
        <v>69808967</v>
      </c>
      <c r="E32" s="15">
        <f t="shared" si="12"/>
        <v>10754973</v>
      </c>
      <c r="F32" s="15">
        <f t="shared" si="12"/>
        <v>3896367</v>
      </c>
      <c r="G32" s="15">
        <f t="shared" si="12"/>
        <v>2814067</v>
      </c>
      <c r="H32" s="15">
        <f t="shared" si="12"/>
        <v>0</v>
      </c>
      <c r="I32" s="15">
        <f t="shared" si="12"/>
        <v>16784724</v>
      </c>
      <c r="J32" s="15">
        <f t="shared" si="12"/>
        <v>1843620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105902718</v>
      </c>
      <c r="O32" s="37">
        <f t="shared" si="2"/>
        <v>1815.6100396029419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80</v>
      </c>
      <c r="M34" s="163"/>
      <c r="N34" s="163"/>
      <c r="O34" s="41">
        <v>58329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12046783</v>
      </c>
      <c r="E5" s="26">
        <f t="shared" si="0"/>
        <v>1579317</v>
      </c>
      <c r="F5" s="26">
        <f t="shared" si="0"/>
        <v>3389578</v>
      </c>
      <c r="G5" s="26">
        <f t="shared" si="0"/>
        <v>218269</v>
      </c>
      <c r="H5" s="26">
        <f t="shared" si="0"/>
        <v>0</v>
      </c>
      <c r="I5" s="26">
        <f t="shared" si="0"/>
        <v>206192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17440139</v>
      </c>
      <c r="O5" s="32">
        <f t="shared" ref="O5:O32" si="2">(N5/O$34)</f>
        <v>300.8943772536706</v>
      </c>
      <c r="P5" s="6"/>
    </row>
    <row r="6" spans="1:133">
      <c r="A6" s="12"/>
      <c r="B6" s="44">
        <v>511</v>
      </c>
      <c r="C6" s="20" t="s">
        <v>19</v>
      </c>
      <c r="D6" s="46">
        <v>415882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415882</v>
      </c>
      <c r="O6" s="47">
        <f t="shared" si="2"/>
        <v>7.1752040164938489</v>
      </c>
      <c r="P6" s="9"/>
    </row>
    <row r="7" spans="1:133">
      <c r="A7" s="12"/>
      <c r="B7" s="44">
        <v>512</v>
      </c>
      <c r="C7" s="20" t="s">
        <v>20</v>
      </c>
      <c r="D7" s="46">
        <v>718238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718238</v>
      </c>
      <c r="O7" s="47">
        <f t="shared" si="2"/>
        <v>12.391746174151585</v>
      </c>
      <c r="P7" s="9"/>
    </row>
    <row r="8" spans="1:133">
      <c r="A8" s="12"/>
      <c r="B8" s="44">
        <v>513</v>
      </c>
      <c r="C8" s="20" t="s">
        <v>21</v>
      </c>
      <c r="D8" s="46">
        <v>3907552</v>
      </c>
      <c r="E8" s="46">
        <v>1579317</v>
      </c>
      <c r="F8" s="46">
        <v>0</v>
      </c>
      <c r="G8" s="46">
        <v>218269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5705138</v>
      </c>
      <c r="O8" s="47">
        <f t="shared" si="2"/>
        <v>98.430634392091235</v>
      </c>
      <c r="P8" s="9"/>
    </row>
    <row r="9" spans="1:133">
      <c r="A9" s="12"/>
      <c r="B9" s="44">
        <v>514</v>
      </c>
      <c r="C9" s="20" t="s">
        <v>22</v>
      </c>
      <c r="D9" s="46">
        <v>332764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332764</v>
      </c>
      <c r="O9" s="47">
        <f t="shared" si="2"/>
        <v>5.7411707872534983</v>
      </c>
      <c r="P9" s="9"/>
    </row>
    <row r="10" spans="1:133">
      <c r="A10" s="12"/>
      <c r="B10" s="44">
        <v>517</v>
      </c>
      <c r="C10" s="20" t="s">
        <v>23</v>
      </c>
      <c r="D10" s="46">
        <v>202215</v>
      </c>
      <c r="E10" s="46">
        <v>0</v>
      </c>
      <c r="F10" s="46">
        <v>3389578</v>
      </c>
      <c r="G10" s="46">
        <v>0</v>
      </c>
      <c r="H10" s="46">
        <v>0</v>
      </c>
      <c r="I10" s="46">
        <v>206192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3797985</v>
      </c>
      <c r="O10" s="47">
        <f t="shared" si="2"/>
        <v>65.526560963406425</v>
      </c>
      <c r="P10" s="9"/>
    </row>
    <row r="11" spans="1:133">
      <c r="A11" s="12"/>
      <c r="B11" s="44">
        <v>519</v>
      </c>
      <c r="C11" s="20" t="s">
        <v>59</v>
      </c>
      <c r="D11" s="46">
        <v>6470132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6470132</v>
      </c>
      <c r="O11" s="47">
        <f t="shared" si="2"/>
        <v>111.62906092027397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37439621</v>
      </c>
      <c r="E12" s="31">
        <f t="shared" si="3"/>
        <v>197624</v>
      </c>
      <c r="F12" s="31">
        <f t="shared" si="3"/>
        <v>0</v>
      </c>
      <c r="G12" s="31">
        <f t="shared" si="3"/>
        <v>41305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37678550</v>
      </c>
      <c r="O12" s="43">
        <f t="shared" si="2"/>
        <v>650.06728662376429</v>
      </c>
      <c r="P12" s="10"/>
    </row>
    <row r="13" spans="1:133">
      <c r="A13" s="12"/>
      <c r="B13" s="44">
        <v>521</v>
      </c>
      <c r="C13" s="20" t="s">
        <v>26</v>
      </c>
      <c r="D13" s="46">
        <v>18780599</v>
      </c>
      <c r="E13" s="46">
        <v>197624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18978223</v>
      </c>
      <c r="O13" s="47">
        <f t="shared" si="2"/>
        <v>327.43091043977847</v>
      </c>
      <c r="P13" s="9"/>
    </row>
    <row r="14" spans="1:133">
      <c r="A14" s="12"/>
      <c r="B14" s="44">
        <v>522</v>
      </c>
      <c r="C14" s="20" t="s">
        <v>27</v>
      </c>
      <c r="D14" s="46">
        <v>17492016</v>
      </c>
      <c r="E14" s="46">
        <v>0</v>
      </c>
      <c r="F14" s="46">
        <v>0</v>
      </c>
      <c r="G14" s="46">
        <v>41305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17533321</v>
      </c>
      <c r="O14" s="47">
        <f t="shared" si="2"/>
        <v>302.50204447818362</v>
      </c>
      <c r="P14" s="9"/>
    </row>
    <row r="15" spans="1:133">
      <c r="A15" s="12"/>
      <c r="B15" s="44">
        <v>524</v>
      </c>
      <c r="C15" s="20" t="s">
        <v>28</v>
      </c>
      <c r="D15" s="46">
        <v>1167006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1167006</v>
      </c>
      <c r="O15" s="47">
        <f t="shared" si="2"/>
        <v>20.134331705802179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2966255</v>
      </c>
      <c r="E16" s="31">
        <f t="shared" si="4"/>
        <v>0</v>
      </c>
      <c r="F16" s="31">
        <f t="shared" si="4"/>
        <v>0</v>
      </c>
      <c r="G16" s="31">
        <f t="shared" si="4"/>
        <v>256204</v>
      </c>
      <c r="H16" s="31">
        <f t="shared" si="4"/>
        <v>0</v>
      </c>
      <c r="I16" s="31">
        <f t="shared" si="4"/>
        <v>19952116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23174575</v>
      </c>
      <c r="O16" s="43">
        <f t="shared" si="2"/>
        <v>399.83048946705543</v>
      </c>
      <c r="P16" s="10"/>
    </row>
    <row r="17" spans="1:119">
      <c r="A17" s="12"/>
      <c r="B17" s="44">
        <v>536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18146864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18146864</v>
      </c>
      <c r="O17" s="47">
        <f t="shared" si="2"/>
        <v>313.087489863874</v>
      </c>
      <c r="P17" s="9"/>
    </row>
    <row r="18" spans="1:119">
      <c r="A18" s="12"/>
      <c r="B18" s="44">
        <v>538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1805252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1805252</v>
      </c>
      <c r="O18" s="47">
        <f t="shared" si="2"/>
        <v>31.14597746760753</v>
      </c>
      <c r="P18" s="9"/>
    </row>
    <row r="19" spans="1:119">
      <c r="A19" s="12"/>
      <c r="B19" s="44">
        <v>539</v>
      </c>
      <c r="C19" s="20" t="s">
        <v>32</v>
      </c>
      <c r="D19" s="46">
        <v>2966255</v>
      </c>
      <c r="E19" s="46">
        <v>0</v>
      </c>
      <c r="F19" s="46">
        <v>0</v>
      </c>
      <c r="G19" s="46">
        <v>256204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3222459</v>
      </c>
      <c r="O19" s="47">
        <f t="shared" si="2"/>
        <v>55.597022135573923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0</v>
      </c>
      <c r="E20" s="31">
        <f t="shared" si="5"/>
        <v>1381076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1381076</v>
      </c>
      <c r="O20" s="43">
        <f t="shared" si="2"/>
        <v>23.827677231241697</v>
      </c>
      <c r="P20" s="10"/>
    </row>
    <row r="21" spans="1:119">
      <c r="A21" s="12"/>
      <c r="B21" s="44">
        <v>541</v>
      </c>
      <c r="C21" s="20" t="s">
        <v>61</v>
      </c>
      <c r="D21" s="46">
        <v>0</v>
      </c>
      <c r="E21" s="46">
        <v>1381076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1381076</v>
      </c>
      <c r="O21" s="47">
        <f t="shared" si="2"/>
        <v>23.827677231241697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740561</v>
      </c>
      <c r="E22" s="31">
        <f t="shared" si="7"/>
        <v>1098843</v>
      </c>
      <c r="F22" s="31">
        <f t="shared" si="7"/>
        <v>0</v>
      </c>
      <c r="G22" s="31">
        <f t="shared" si="7"/>
        <v>934357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2773761</v>
      </c>
      <c r="O22" s="43">
        <f t="shared" si="2"/>
        <v>47.855644312554993</v>
      </c>
      <c r="P22" s="10"/>
    </row>
    <row r="23" spans="1:119">
      <c r="A23" s="13"/>
      <c r="B23" s="45">
        <v>554</v>
      </c>
      <c r="C23" s="21" t="s">
        <v>37</v>
      </c>
      <c r="D23" s="46">
        <v>740561</v>
      </c>
      <c r="E23" s="46">
        <v>32595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773156</v>
      </c>
      <c r="O23" s="47">
        <f t="shared" si="2"/>
        <v>13.339245354635013</v>
      </c>
      <c r="P23" s="9"/>
    </row>
    <row r="24" spans="1:119">
      <c r="A24" s="13"/>
      <c r="B24" s="45">
        <v>559</v>
      </c>
      <c r="C24" s="21" t="s">
        <v>71</v>
      </c>
      <c r="D24" s="46">
        <v>0</v>
      </c>
      <c r="E24" s="46">
        <v>1066248</v>
      </c>
      <c r="F24" s="46">
        <v>0</v>
      </c>
      <c r="G24" s="46">
        <v>934357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2000605</v>
      </c>
      <c r="O24" s="47">
        <f t="shared" si="2"/>
        <v>34.516398957919982</v>
      </c>
      <c r="P24" s="9"/>
    </row>
    <row r="25" spans="1:119" ht="15.75">
      <c r="A25" s="28" t="s">
        <v>62</v>
      </c>
      <c r="B25" s="29"/>
      <c r="C25" s="30"/>
      <c r="D25" s="31">
        <f t="shared" ref="D25:M25" si="8">SUM(D26:D26)</f>
        <v>0</v>
      </c>
      <c r="E25" s="31">
        <f t="shared" si="8"/>
        <v>987064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987064</v>
      </c>
      <c r="O25" s="43">
        <f t="shared" si="2"/>
        <v>17.02979589724125</v>
      </c>
      <c r="P25" s="10"/>
    </row>
    <row r="26" spans="1:119">
      <c r="A26" s="12"/>
      <c r="B26" s="44">
        <v>569</v>
      </c>
      <c r="C26" s="20" t="s">
        <v>63</v>
      </c>
      <c r="D26" s="46">
        <v>0</v>
      </c>
      <c r="E26" s="46">
        <v>987064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9">SUM(D26:M26)</f>
        <v>987064</v>
      </c>
      <c r="O26" s="47">
        <f t="shared" si="2"/>
        <v>17.02979589724125</v>
      </c>
      <c r="P26" s="9"/>
    </row>
    <row r="27" spans="1:119" ht="15.75">
      <c r="A27" s="28" t="s">
        <v>38</v>
      </c>
      <c r="B27" s="29"/>
      <c r="C27" s="30"/>
      <c r="D27" s="31">
        <f t="shared" ref="D27:M27" si="10">SUM(D28:D28)</f>
        <v>4235655</v>
      </c>
      <c r="E27" s="31">
        <f t="shared" si="10"/>
        <v>335</v>
      </c>
      <c r="F27" s="31">
        <f t="shared" si="10"/>
        <v>0</v>
      </c>
      <c r="G27" s="31">
        <f t="shared" si="10"/>
        <v>703861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4939851</v>
      </c>
      <c r="O27" s="43">
        <f t="shared" si="2"/>
        <v>85.227152740635944</v>
      </c>
      <c r="P27" s="9"/>
    </row>
    <row r="28" spans="1:119">
      <c r="A28" s="12"/>
      <c r="B28" s="44">
        <v>572</v>
      </c>
      <c r="C28" s="20" t="s">
        <v>64</v>
      </c>
      <c r="D28" s="46">
        <v>4235655</v>
      </c>
      <c r="E28" s="46">
        <v>335</v>
      </c>
      <c r="F28" s="46">
        <v>0</v>
      </c>
      <c r="G28" s="46">
        <v>703861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4939851</v>
      </c>
      <c r="O28" s="47">
        <f t="shared" si="2"/>
        <v>85.227152740635944</v>
      </c>
      <c r="P28" s="9"/>
    </row>
    <row r="29" spans="1:119" ht="15.75">
      <c r="A29" s="28" t="s">
        <v>65</v>
      </c>
      <c r="B29" s="29"/>
      <c r="C29" s="30"/>
      <c r="D29" s="31">
        <f t="shared" ref="D29:M29" si="11">SUM(D30:D31)</f>
        <v>1929807</v>
      </c>
      <c r="E29" s="31">
        <f t="shared" si="11"/>
        <v>3321808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1781501</v>
      </c>
      <c r="J29" s="31">
        <f t="shared" si="11"/>
        <v>2556774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9589890</v>
      </c>
      <c r="O29" s="43">
        <f t="shared" si="2"/>
        <v>165.45418471040873</v>
      </c>
      <c r="P29" s="9"/>
    </row>
    <row r="30" spans="1:119">
      <c r="A30" s="12"/>
      <c r="B30" s="44">
        <v>581</v>
      </c>
      <c r="C30" s="20" t="s">
        <v>66</v>
      </c>
      <c r="D30" s="46">
        <v>1929807</v>
      </c>
      <c r="E30" s="46">
        <v>3321808</v>
      </c>
      <c r="F30" s="46">
        <v>0</v>
      </c>
      <c r="G30" s="46">
        <v>0</v>
      </c>
      <c r="H30" s="46">
        <v>0</v>
      </c>
      <c r="I30" s="46">
        <v>1781501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7033116</v>
      </c>
      <c r="O30" s="47">
        <f t="shared" si="2"/>
        <v>121.34221286727282</v>
      </c>
      <c r="P30" s="9"/>
    </row>
    <row r="31" spans="1:119" ht="15.75" thickBot="1">
      <c r="A31" s="12"/>
      <c r="B31" s="44">
        <v>590</v>
      </c>
      <c r="C31" s="20" t="s">
        <v>67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2556774</v>
      </c>
      <c r="K31" s="46">
        <v>0</v>
      </c>
      <c r="L31" s="46">
        <v>0</v>
      </c>
      <c r="M31" s="46">
        <v>0</v>
      </c>
      <c r="N31" s="46">
        <f t="shared" si="9"/>
        <v>2556774</v>
      </c>
      <c r="O31" s="47">
        <f t="shared" si="2"/>
        <v>44.111971843135905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SUM(D5,D12,D16,D20,D22,D25,D27,D29)</f>
        <v>59358682</v>
      </c>
      <c r="E32" s="15">
        <f t="shared" si="12"/>
        <v>8566067</v>
      </c>
      <c r="F32" s="15">
        <f t="shared" si="12"/>
        <v>3389578</v>
      </c>
      <c r="G32" s="15">
        <f t="shared" si="12"/>
        <v>2153996</v>
      </c>
      <c r="H32" s="15">
        <f t="shared" si="12"/>
        <v>0</v>
      </c>
      <c r="I32" s="15">
        <f t="shared" si="12"/>
        <v>21939809</v>
      </c>
      <c r="J32" s="15">
        <f t="shared" si="12"/>
        <v>2556774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97964906</v>
      </c>
      <c r="O32" s="37">
        <f t="shared" si="2"/>
        <v>1690.186608236573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78</v>
      </c>
      <c r="M34" s="163"/>
      <c r="N34" s="163"/>
      <c r="O34" s="41">
        <v>57961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9553892</v>
      </c>
      <c r="E5" s="26">
        <f t="shared" si="0"/>
        <v>1385012</v>
      </c>
      <c r="F5" s="26">
        <f t="shared" si="0"/>
        <v>4246805</v>
      </c>
      <c r="G5" s="26">
        <f t="shared" si="0"/>
        <v>0</v>
      </c>
      <c r="H5" s="26">
        <f t="shared" si="0"/>
        <v>0</v>
      </c>
      <c r="I5" s="26">
        <f t="shared" si="0"/>
        <v>206550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15392259</v>
      </c>
      <c r="O5" s="32">
        <f t="shared" ref="O5:O33" si="2">(N5/O$35)</f>
        <v>268.97317652815155</v>
      </c>
      <c r="P5" s="6"/>
    </row>
    <row r="6" spans="1:133">
      <c r="A6" s="12"/>
      <c r="B6" s="44">
        <v>511</v>
      </c>
      <c r="C6" s="20" t="s">
        <v>19</v>
      </c>
      <c r="D6" s="46">
        <v>386992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386992</v>
      </c>
      <c r="O6" s="47">
        <f t="shared" si="2"/>
        <v>6.7625205326250306</v>
      </c>
      <c r="P6" s="9"/>
    </row>
    <row r="7" spans="1:133">
      <c r="A7" s="12"/>
      <c r="B7" s="44">
        <v>512</v>
      </c>
      <c r="C7" s="20" t="s">
        <v>20</v>
      </c>
      <c r="D7" s="46">
        <v>614436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614436</v>
      </c>
      <c r="O7" s="47">
        <f t="shared" si="2"/>
        <v>10.737007653863628</v>
      </c>
      <c r="P7" s="9"/>
    </row>
    <row r="8" spans="1:133">
      <c r="A8" s="12"/>
      <c r="B8" s="44">
        <v>513</v>
      </c>
      <c r="C8" s="20" t="s">
        <v>21</v>
      </c>
      <c r="D8" s="46">
        <v>3565046</v>
      </c>
      <c r="E8" s="46">
        <v>1385012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4950058</v>
      </c>
      <c r="O8" s="47">
        <f t="shared" si="2"/>
        <v>86.500157271170451</v>
      </c>
      <c r="P8" s="9"/>
    </row>
    <row r="9" spans="1:133">
      <c r="A9" s="12"/>
      <c r="B9" s="44">
        <v>514</v>
      </c>
      <c r="C9" s="20" t="s">
        <v>22</v>
      </c>
      <c r="D9" s="46">
        <v>403858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403858</v>
      </c>
      <c r="O9" s="47">
        <f t="shared" si="2"/>
        <v>7.057246706042708</v>
      </c>
      <c r="P9" s="9"/>
    </row>
    <row r="10" spans="1:133">
      <c r="A10" s="12"/>
      <c r="B10" s="44">
        <v>517</v>
      </c>
      <c r="C10" s="20" t="s">
        <v>23</v>
      </c>
      <c r="D10" s="46">
        <v>202215</v>
      </c>
      <c r="E10" s="46">
        <v>0</v>
      </c>
      <c r="F10" s="46">
        <v>4246805</v>
      </c>
      <c r="G10" s="46">
        <v>0</v>
      </c>
      <c r="H10" s="46">
        <v>0</v>
      </c>
      <c r="I10" s="46">
        <v>206550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4655570</v>
      </c>
      <c r="O10" s="47">
        <f t="shared" si="2"/>
        <v>81.35410477754867</v>
      </c>
      <c r="P10" s="9"/>
    </row>
    <row r="11" spans="1:133">
      <c r="A11" s="12"/>
      <c r="B11" s="44">
        <v>519</v>
      </c>
      <c r="C11" s="20" t="s">
        <v>59</v>
      </c>
      <c r="D11" s="46">
        <v>4381345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4381345</v>
      </c>
      <c r="O11" s="47">
        <f t="shared" si="2"/>
        <v>76.562139586901054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35432150</v>
      </c>
      <c r="E12" s="31">
        <f t="shared" si="3"/>
        <v>109161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35541311</v>
      </c>
      <c r="O12" s="43">
        <f t="shared" si="2"/>
        <v>621.06928668786918</v>
      </c>
      <c r="P12" s="10"/>
    </row>
    <row r="13" spans="1:133">
      <c r="A13" s="12"/>
      <c r="B13" s="44">
        <v>521</v>
      </c>
      <c r="C13" s="20" t="s">
        <v>26</v>
      </c>
      <c r="D13" s="46">
        <v>17354365</v>
      </c>
      <c r="E13" s="46">
        <v>109161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17463526</v>
      </c>
      <c r="O13" s="47">
        <f t="shared" si="2"/>
        <v>305.16768601684549</v>
      </c>
      <c r="P13" s="9"/>
    </row>
    <row r="14" spans="1:133">
      <c r="A14" s="12"/>
      <c r="B14" s="44">
        <v>522</v>
      </c>
      <c r="C14" s="20" t="s">
        <v>27</v>
      </c>
      <c r="D14" s="46">
        <v>17010214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17010214</v>
      </c>
      <c r="O14" s="47">
        <f t="shared" si="2"/>
        <v>297.24625170377101</v>
      </c>
      <c r="P14" s="9"/>
    </row>
    <row r="15" spans="1:133">
      <c r="A15" s="12"/>
      <c r="B15" s="44">
        <v>524</v>
      </c>
      <c r="C15" s="20" t="s">
        <v>28</v>
      </c>
      <c r="D15" s="46">
        <v>1067571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1067571</v>
      </c>
      <c r="O15" s="47">
        <f t="shared" si="2"/>
        <v>18.655348967252646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3140264</v>
      </c>
      <c r="E16" s="31">
        <f t="shared" si="4"/>
        <v>0</v>
      </c>
      <c r="F16" s="31">
        <f t="shared" si="4"/>
        <v>0</v>
      </c>
      <c r="G16" s="31">
        <f t="shared" si="4"/>
        <v>146051</v>
      </c>
      <c r="H16" s="31">
        <f t="shared" si="4"/>
        <v>0</v>
      </c>
      <c r="I16" s="31">
        <f t="shared" si="4"/>
        <v>18298263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21584578</v>
      </c>
      <c r="O16" s="43">
        <f t="shared" si="2"/>
        <v>377.1813161849509</v>
      </c>
      <c r="P16" s="10"/>
    </row>
    <row r="17" spans="1:16">
      <c r="A17" s="12"/>
      <c r="B17" s="44">
        <v>536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17058398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17058398</v>
      </c>
      <c r="O17" s="47">
        <f t="shared" si="2"/>
        <v>298.08824660119524</v>
      </c>
      <c r="P17" s="9"/>
    </row>
    <row r="18" spans="1:16">
      <c r="A18" s="12"/>
      <c r="B18" s="44">
        <v>538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1239865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1239865</v>
      </c>
      <c r="O18" s="47">
        <f t="shared" si="2"/>
        <v>21.666113305141021</v>
      </c>
      <c r="P18" s="9"/>
    </row>
    <row r="19" spans="1:16">
      <c r="A19" s="12"/>
      <c r="B19" s="44">
        <v>539</v>
      </c>
      <c r="C19" s="20" t="s">
        <v>32</v>
      </c>
      <c r="D19" s="46">
        <v>3140264</v>
      </c>
      <c r="E19" s="46">
        <v>0</v>
      </c>
      <c r="F19" s="46">
        <v>0</v>
      </c>
      <c r="G19" s="46">
        <v>146051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3286315</v>
      </c>
      <c r="O19" s="47">
        <f t="shared" si="2"/>
        <v>57.426956278614618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SUM(D21:D21)</f>
        <v>0</v>
      </c>
      <c r="E20" s="31">
        <f t="shared" si="5"/>
        <v>1515904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1515904</v>
      </c>
      <c r="O20" s="43">
        <f t="shared" si="2"/>
        <v>26.489777373920944</v>
      </c>
      <c r="P20" s="10"/>
    </row>
    <row r="21" spans="1:16">
      <c r="A21" s="12"/>
      <c r="B21" s="44">
        <v>541</v>
      </c>
      <c r="C21" s="20" t="s">
        <v>61</v>
      </c>
      <c r="D21" s="46">
        <v>0</v>
      </c>
      <c r="E21" s="46">
        <v>1515904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1515904</v>
      </c>
      <c r="O21" s="47">
        <f t="shared" si="2"/>
        <v>26.489777373920944</v>
      </c>
      <c r="P21" s="9"/>
    </row>
    <row r="22" spans="1:16" ht="15.75">
      <c r="A22" s="28" t="s">
        <v>36</v>
      </c>
      <c r="B22" s="29"/>
      <c r="C22" s="30"/>
      <c r="D22" s="31">
        <f t="shared" ref="D22:M22" si="7">SUM(D23:D24)</f>
        <v>591296</v>
      </c>
      <c r="E22" s="31">
        <f t="shared" si="7"/>
        <v>1234887</v>
      </c>
      <c r="F22" s="31">
        <f t="shared" si="7"/>
        <v>0</v>
      </c>
      <c r="G22" s="31">
        <f t="shared" si="7"/>
        <v>955137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2781320</v>
      </c>
      <c r="O22" s="43">
        <f t="shared" si="2"/>
        <v>48.602383531960996</v>
      </c>
      <c r="P22" s="10"/>
    </row>
    <row r="23" spans="1:16">
      <c r="A23" s="13"/>
      <c r="B23" s="45">
        <v>554</v>
      </c>
      <c r="C23" s="21" t="s">
        <v>37</v>
      </c>
      <c r="D23" s="46">
        <v>591296</v>
      </c>
      <c r="E23" s="46">
        <v>29870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621166</v>
      </c>
      <c r="O23" s="47">
        <f t="shared" si="2"/>
        <v>10.854611540208996</v>
      </c>
      <c r="P23" s="9"/>
    </row>
    <row r="24" spans="1:16">
      <c r="A24" s="13"/>
      <c r="B24" s="45">
        <v>559</v>
      </c>
      <c r="C24" s="21" t="s">
        <v>71</v>
      </c>
      <c r="D24" s="46">
        <v>0</v>
      </c>
      <c r="E24" s="46">
        <v>1205017</v>
      </c>
      <c r="F24" s="46">
        <v>0</v>
      </c>
      <c r="G24" s="46">
        <v>955137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2160154</v>
      </c>
      <c r="O24" s="47">
        <f t="shared" si="2"/>
        <v>37.747771991752003</v>
      </c>
      <c r="P24" s="9"/>
    </row>
    <row r="25" spans="1:16" ht="15.75">
      <c r="A25" s="28" t="s">
        <v>62</v>
      </c>
      <c r="B25" s="29"/>
      <c r="C25" s="30"/>
      <c r="D25" s="31">
        <f t="shared" ref="D25:M25" si="8">SUM(D26:D26)</f>
        <v>0</v>
      </c>
      <c r="E25" s="31">
        <f t="shared" si="8"/>
        <v>988862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988862</v>
      </c>
      <c r="O25" s="43">
        <f t="shared" si="2"/>
        <v>17.27994268339566</v>
      </c>
      <c r="P25" s="10"/>
    </row>
    <row r="26" spans="1:16">
      <c r="A26" s="12"/>
      <c r="B26" s="44">
        <v>569</v>
      </c>
      <c r="C26" s="20" t="s">
        <v>63</v>
      </c>
      <c r="D26" s="46">
        <v>0</v>
      </c>
      <c r="E26" s="46">
        <v>988862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9">SUM(D26:M26)</f>
        <v>988862</v>
      </c>
      <c r="O26" s="47">
        <f t="shared" si="2"/>
        <v>17.27994268339566</v>
      </c>
      <c r="P26" s="9"/>
    </row>
    <row r="27" spans="1:16" ht="15.75">
      <c r="A27" s="28" t="s">
        <v>38</v>
      </c>
      <c r="B27" s="29"/>
      <c r="C27" s="30"/>
      <c r="D27" s="31">
        <f t="shared" ref="D27:M27" si="10">SUM(D28:D28)</f>
        <v>3875770</v>
      </c>
      <c r="E27" s="31">
        <f t="shared" si="10"/>
        <v>42</v>
      </c>
      <c r="F27" s="31">
        <f t="shared" si="10"/>
        <v>0</v>
      </c>
      <c r="G27" s="31">
        <f t="shared" si="10"/>
        <v>185009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4060821</v>
      </c>
      <c r="O27" s="43">
        <f t="shared" si="2"/>
        <v>70.961119071750602</v>
      </c>
      <c r="P27" s="9"/>
    </row>
    <row r="28" spans="1:16">
      <c r="A28" s="12"/>
      <c r="B28" s="44">
        <v>572</v>
      </c>
      <c r="C28" s="20" t="s">
        <v>64</v>
      </c>
      <c r="D28" s="46">
        <v>3875770</v>
      </c>
      <c r="E28" s="46">
        <v>42</v>
      </c>
      <c r="F28" s="46">
        <v>0</v>
      </c>
      <c r="G28" s="46">
        <v>185009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4060821</v>
      </c>
      <c r="O28" s="47">
        <f t="shared" si="2"/>
        <v>70.961119071750602</v>
      </c>
      <c r="P28" s="9"/>
    </row>
    <row r="29" spans="1:16" ht="15.75">
      <c r="A29" s="28" t="s">
        <v>65</v>
      </c>
      <c r="B29" s="29"/>
      <c r="C29" s="30"/>
      <c r="D29" s="31">
        <f t="shared" ref="D29:M29" si="11">SUM(D30:D32)</f>
        <v>430455</v>
      </c>
      <c r="E29" s="31">
        <f t="shared" si="11"/>
        <v>3387256</v>
      </c>
      <c r="F29" s="31">
        <f t="shared" si="11"/>
        <v>23025000</v>
      </c>
      <c r="G29" s="31">
        <f t="shared" si="11"/>
        <v>0</v>
      </c>
      <c r="H29" s="31">
        <f t="shared" si="11"/>
        <v>0</v>
      </c>
      <c r="I29" s="31">
        <f t="shared" si="11"/>
        <v>1754438</v>
      </c>
      <c r="J29" s="31">
        <f t="shared" si="11"/>
        <v>2433537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31030686</v>
      </c>
      <c r="O29" s="43">
        <f t="shared" si="2"/>
        <v>542.24803411036942</v>
      </c>
      <c r="P29" s="9"/>
    </row>
    <row r="30" spans="1:16">
      <c r="A30" s="12"/>
      <c r="B30" s="44">
        <v>581</v>
      </c>
      <c r="C30" s="20" t="s">
        <v>66</v>
      </c>
      <c r="D30" s="46">
        <v>430455</v>
      </c>
      <c r="E30" s="46">
        <v>3387256</v>
      </c>
      <c r="F30" s="46">
        <v>0</v>
      </c>
      <c r="G30" s="46">
        <v>0</v>
      </c>
      <c r="H30" s="46">
        <v>0</v>
      </c>
      <c r="I30" s="46">
        <v>1754438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5572149</v>
      </c>
      <c r="O30" s="47">
        <f t="shared" si="2"/>
        <v>97.37093279278649</v>
      </c>
      <c r="P30" s="9"/>
    </row>
    <row r="31" spans="1:16">
      <c r="A31" s="12"/>
      <c r="B31" s="44">
        <v>585</v>
      </c>
      <c r="C31" s="20" t="s">
        <v>54</v>
      </c>
      <c r="D31" s="46">
        <v>0</v>
      </c>
      <c r="E31" s="46">
        <v>0</v>
      </c>
      <c r="F31" s="46">
        <v>23025000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23025000</v>
      </c>
      <c r="O31" s="47">
        <f t="shared" si="2"/>
        <v>402.35207772690734</v>
      </c>
      <c r="P31" s="9"/>
    </row>
    <row r="32" spans="1:16" ht="15.75" thickBot="1">
      <c r="A32" s="12"/>
      <c r="B32" s="44">
        <v>590</v>
      </c>
      <c r="C32" s="20" t="s">
        <v>67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2433537</v>
      </c>
      <c r="K32" s="46">
        <v>0</v>
      </c>
      <c r="L32" s="46">
        <v>0</v>
      </c>
      <c r="M32" s="46">
        <v>0</v>
      </c>
      <c r="N32" s="46">
        <f t="shared" si="9"/>
        <v>2433537</v>
      </c>
      <c r="O32" s="47">
        <f t="shared" si="2"/>
        <v>42.525023590675566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2">SUM(D5,D12,D16,D20,D22,D25,D27,D29)</f>
        <v>53023827</v>
      </c>
      <c r="E33" s="15">
        <f t="shared" si="12"/>
        <v>8621124</v>
      </c>
      <c r="F33" s="15">
        <f t="shared" si="12"/>
        <v>27271805</v>
      </c>
      <c r="G33" s="15">
        <f t="shared" si="12"/>
        <v>1286197</v>
      </c>
      <c r="H33" s="15">
        <f t="shared" si="12"/>
        <v>0</v>
      </c>
      <c r="I33" s="15">
        <f t="shared" si="12"/>
        <v>20259251</v>
      </c>
      <c r="J33" s="15">
        <f t="shared" si="12"/>
        <v>2433537</v>
      </c>
      <c r="K33" s="15">
        <f t="shared" si="12"/>
        <v>0</v>
      </c>
      <c r="L33" s="15">
        <f t="shared" si="12"/>
        <v>0</v>
      </c>
      <c r="M33" s="15">
        <f t="shared" si="12"/>
        <v>0</v>
      </c>
      <c r="N33" s="15">
        <f t="shared" si="9"/>
        <v>112895741</v>
      </c>
      <c r="O33" s="37">
        <f t="shared" si="2"/>
        <v>1972.8050361723692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76</v>
      </c>
      <c r="M35" s="163"/>
      <c r="N35" s="163"/>
      <c r="O35" s="41">
        <v>57226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47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8532193</v>
      </c>
      <c r="E5" s="26">
        <f t="shared" si="0"/>
        <v>874363</v>
      </c>
      <c r="F5" s="26">
        <f t="shared" si="0"/>
        <v>4113552</v>
      </c>
      <c r="G5" s="26">
        <f t="shared" si="0"/>
        <v>0</v>
      </c>
      <c r="H5" s="26">
        <f t="shared" si="0"/>
        <v>0</v>
      </c>
      <c r="I5" s="26">
        <f t="shared" si="0"/>
        <v>281342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13801450</v>
      </c>
      <c r="O5" s="32">
        <f t="shared" ref="O5:O32" si="2">(N5/O$34)</f>
        <v>247.11195860414315</v>
      </c>
      <c r="P5" s="6"/>
    </row>
    <row r="6" spans="1:133">
      <c r="A6" s="12"/>
      <c r="B6" s="44">
        <v>511</v>
      </c>
      <c r="C6" s="20" t="s">
        <v>19</v>
      </c>
      <c r="D6" s="46">
        <v>339421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339421</v>
      </c>
      <c r="O6" s="47">
        <f t="shared" si="2"/>
        <v>6.0772591359152033</v>
      </c>
      <c r="P6" s="9"/>
    </row>
    <row r="7" spans="1:133">
      <c r="A7" s="12"/>
      <c r="B7" s="44">
        <v>512</v>
      </c>
      <c r="C7" s="20" t="s">
        <v>20</v>
      </c>
      <c r="D7" s="46">
        <v>490432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490432</v>
      </c>
      <c r="O7" s="47">
        <f t="shared" si="2"/>
        <v>8.7810782259941629</v>
      </c>
      <c r="P7" s="9"/>
    </row>
    <row r="8" spans="1:133">
      <c r="A8" s="12"/>
      <c r="B8" s="44">
        <v>513</v>
      </c>
      <c r="C8" s="20" t="s">
        <v>21</v>
      </c>
      <c r="D8" s="46">
        <v>3094860</v>
      </c>
      <c r="E8" s="46">
        <v>874363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3969223</v>
      </c>
      <c r="O8" s="47">
        <f t="shared" si="2"/>
        <v>71.068073982560747</v>
      </c>
      <c r="P8" s="9"/>
    </row>
    <row r="9" spans="1:133">
      <c r="A9" s="12"/>
      <c r="B9" s="44">
        <v>514</v>
      </c>
      <c r="C9" s="20" t="s">
        <v>22</v>
      </c>
      <c r="D9" s="46">
        <v>286903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286903</v>
      </c>
      <c r="O9" s="47">
        <f t="shared" si="2"/>
        <v>5.1369357755456484</v>
      </c>
      <c r="P9" s="9"/>
    </row>
    <row r="10" spans="1:133">
      <c r="A10" s="12"/>
      <c r="B10" s="44">
        <v>517</v>
      </c>
      <c r="C10" s="20" t="s">
        <v>23</v>
      </c>
      <c r="D10" s="46">
        <v>134548</v>
      </c>
      <c r="E10" s="46">
        <v>0</v>
      </c>
      <c r="F10" s="46">
        <v>4113552</v>
      </c>
      <c r="G10" s="46">
        <v>0</v>
      </c>
      <c r="H10" s="46">
        <v>0</v>
      </c>
      <c r="I10" s="46">
        <v>281342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4529442</v>
      </c>
      <c r="O10" s="47">
        <f t="shared" si="2"/>
        <v>81.098673255626579</v>
      </c>
      <c r="P10" s="9"/>
    </row>
    <row r="11" spans="1:133">
      <c r="A11" s="12"/>
      <c r="B11" s="44">
        <v>519</v>
      </c>
      <c r="C11" s="20" t="s">
        <v>59</v>
      </c>
      <c r="D11" s="46">
        <v>4186029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4186029</v>
      </c>
      <c r="O11" s="47">
        <f t="shared" si="2"/>
        <v>74.949938228500827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33148836</v>
      </c>
      <c r="E12" s="31">
        <f t="shared" si="3"/>
        <v>514003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33662839</v>
      </c>
      <c r="O12" s="43">
        <f t="shared" si="2"/>
        <v>602.72580616282607</v>
      </c>
      <c r="P12" s="10"/>
    </row>
    <row r="13" spans="1:133">
      <c r="A13" s="12"/>
      <c r="B13" s="44">
        <v>521</v>
      </c>
      <c r="C13" s="20" t="s">
        <v>26</v>
      </c>
      <c r="D13" s="46">
        <v>16392398</v>
      </c>
      <c r="E13" s="46">
        <v>514003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16906401</v>
      </c>
      <c r="O13" s="47">
        <f t="shared" si="2"/>
        <v>302.70543052049203</v>
      </c>
      <c r="P13" s="9"/>
    </row>
    <row r="14" spans="1:133">
      <c r="A14" s="12"/>
      <c r="B14" s="44">
        <v>522</v>
      </c>
      <c r="C14" s="20" t="s">
        <v>27</v>
      </c>
      <c r="D14" s="46">
        <v>15514981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15514981</v>
      </c>
      <c r="O14" s="47">
        <f t="shared" si="2"/>
        <v>277.79235823888558</v>
      </c>
      <c r="P14" s="9"/>
    </row>
    <row r="15" spans="1:133">
      <c r="A15" s="12"/>
      <c r="B15" s="44">
        <v>524</v>
      </c>
      <c r="C15" s="20" t="s">
        <v>28</v>
      </c>
      <c r="D15" s="46">
        <v>1241457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1241457</v>
      </c>
      <c r="O15" s="47">
        <f t="shared" si="2"/>
        <v>22.228017403448462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3387678</v>
      </c>
      <c r="E16" s="31">
        <f t="shared" si="4"/>
        <v>0</v>
      </c>
      <c r="F16" s="31">
        <f t="shared" si="4"/>
        <v>0</v>
      </c>
      <c r="G16" s="31">
        <f t="shared" si="4"/>
        <v>415287</v>
      </c>
      <c r="H16" s="31">
        <f t="shared" si="4"/>
        <v>0</v>
      </c>
      <c r="I16" s="31">
        <f t="shared" si="4"/>
        <v>17992961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21795926</v>
      </c>
      <c r="O16" s="43">
        <f t="shared" si="2"/>
        <v>390.25131152530844</v>
      </c>
      <c r="P16" s="10"/>
    </row>
    <row r="17" spans="1:119">
      <c r="A17" s="12"/>
      <c r="B17" s="44">
        <v>536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16898168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16898168</v>
      </c>
      <c r="O17" s="47">
        <f t="shared" si="2"/>
        <v>302.55802044726147</v>
      </c>
      <c r="P17" s="9"/>
    </row>
    <row r="18" spans="1:119">
      <c r="A18" s="12"/>
      <c r="B18" s="44">
        <v>538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1094793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1094793</v>
      </c>
      <c r="O18" s="47">
        <f t="shared" si="2"/>
        <v>19.602030402320459</v>
      </c>
      <c r="P18" s="9"/>
    </row>
    <row r="19" spans="1:119">
      <c r="A19" s="12"/>
      <c r="B19" s="44">
        <v>539</v>
      </c>
      <c r="C19" s="20" t="s">
        <v>32</v>
      </c>
      <c r="D19" s="46">
        <v>3387678</v>
      </c>
      <c r="E19" s="46">
        <v>0</v>
      </c>
      <c r="F19" s="46">
        <v>0</v>
      </c>
      <c r="G19" s="46">
        <v>415287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3802965</v>
      </c>
      <c r="O19" s="47">
        <f t="shared" si="2"/>
        <v>68.091260675726488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0</v>
      </c>
      <c r="E20" s="31">
        <f t="shared" si="5"/>
        <v>1110197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1110197</v>
      </c>
      <c r="O20" s="43">
        <f t="shared" si="2"/>
        <v>19.877835669907434</v>
      </c>
      <c r="P20" s="10"/>
    </row>
    <row r="21" spans="1:119">
      <c r="A21" s="12"/>
      <c r="B21" s="44">
        <v>541</v>
      </c>
      <c r="C21" s="20" t="s">
        <v>61</v>
      </c>
      <c r="D21" s="46">
        <v>0</v>
      </c>
      <c r="E21" s="46">
        <v>1110197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1110197</v>
      </c>
      <c r="O21" s="47">
        <f t="shared" si="2"/>
        <v>19.877835669907434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628261</v>
      </c>
      <c r="E22" s="31">
        <f t="shared" si="7"/>
        <v>1639427</v>
      </c>
      <c r="F22" s="31">
        <f t="shared" si="7"/>
        <v>0</v>
      </c>
      <c r="G22" s="31">
        <f t="shared" si="7"/>
        <v>1416054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3683742</v>
      </c>
      <c r="O22" s="43">
        <f t="shared" si="2"/>
        <v>65.956598807541496</v>
      </c>
      <c r="P22" s="10"/>
    </row>
    <row r="23" spans="1:119">
      <c r="A23" s="13"/>
      <c r="B23" s="45">
        <v>554</v>
      </c>
      <c r="C23" s="21" t="s">
        <v>37</v>
      </c>
      <c r="D23" s="46">
        <v>628261</v>
      </c>
      <c r="E23" s="46">
        <v>739177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1367438</v>
      </c>
      <c r="O23" s="47">
        <f t="shared" si="2"/>
        <v>24.483679790872142</v>
      </c>
      <c r="P23" s="9"/>
    </row>
    <row r="24" spans="1:119">
      <c r="A24" s="13"/>
      <c r="B24" s="45">
        <v>559</v>
      </c>
      <c r="C24" s="21" t="s">
        <v>71</v>
      </c>
      <c r="D24" s="46">
        <v>0</v>
      </c>
      <c r="E24" s="46">
        <v>900250</v>
      </c>
      <c r="F24" s="46">
        <v>0</v>
      </c>
      <c r="G24" s="46">
        <v>1416054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2316304</v>
      </c>
      <c r="O24" s="47">
        <f t="shared" si="2"/>
        <v>41.472919016669351</v>
      </c>
      <c r="P24" s="9"/>
    </row>
    <row r="25" spans="1:119" ht="15.75">
      <c r="A25" s="28" t="s">
        <v>62</v>
      </c>
      <c r="B25" s="29"/>
      <c r="C25" s="30"/>
      <c r="D25" s="31">
        <f t="shared" ref="D25:M25" si="8">SUM(D26:D26)</f>
        <v>0</v>
      </c>
      <c r="E25" s="31">
        <f t="shared" si="8"/>
        <v>959523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959523</v>
      </c>
      <c r="O25" s="43">
        <f t="shared" si="2"/>
        <v>17.180050491486277</v>
      </c>
      <c r="P25" s="10"/>
    </row>
    <row r="26" spans="1:119">
      <c r="A26" s="12"/>
      <c r="B26" s="44">
        <v>569</v>
      </c>
      <c r="C26" s="20" t="s">
        <v>63</v>
      </c>
      <c r="D26" s="46">
        <v>0</v>
      </c>
      <c r="E26" s="46">
        <v>959523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9">SUM(D26:M26)</f>
        <v>959523</v>
      </c>
      <c r="O26" s="47">
        <f t="shared" si="2"/>
        <v>17.180050491486277</v>
      </c>
      <c r="P26" s="9"/>
    </row>
    <row r="27" spans="1:119" ht="15.75">
      <c r="A27" s="28" t="s">
        <v>38</v>
      </c>
      <c r="B27" s="29"/>
      <c r="C27" s="30"/>
      <c r="D27" s="31">
        <f t="shared" ref="D27:M27" si="10">SUM(D28:D28)</f>
        <v>3406038</v>
      </c>
      <c r="E27" s="31">
        <f t="shared" si="10"/>
        <v>0</v>
      </c>
      <c r="F27" s="31">
        <f t="shared" si="10"/>
        <v>0</v>
      </c>
      <c r="G27" s="31">
        <f t="shared" si="10"/>
        <v>385120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3791158</v>
      </c>
      <c r="O27" s="43">
        <f t="shared" si="2"/>
        <v>67.879858910314951</v>
      </c>
      <c r="P27" s="9"/>
    </row>
    <row r="28" spans="1:119">
      <c r="A28" s="12"/>
      <c r="B28" s="44">
        <v>572</v>
      </c>
      <c r="C28" s="20" t="s">
        <v>64</v>
      </c>
      <c r="D28" s="46">
        <v>3406038</v>
      </c>
      <c r="E28" s="46">
        <v>0</v>
      </c>
      <c r="F28" s="46">
        <v>0</v>
      </c>
      <c r="G28" s="46">
        <v>385120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3791158</v>
      </c>
      <c r="O28" s="47">
        <f t="shared" si="2"/>
        <v>67.879858910314951</v>
      </c>
      <c r="P28" s="9"/>
    </row>
    <row r="29" spans="1:119" ht="15.75">
      <c r="A29" s="28" t="s">
        <v>65</v>
      </c>
      <c r="B29" s="29"/>
      <c r="C29" s="30"/>
      <c r="D29" s="31">
        <f t="shared" ref="D29:M29" si="11">SUM(D30:D31)</f>
        <v>1120633</v>
      </c>
      <c r="E29" s="31">
        <f t="shared" si="11"/>
        <v>4870519</v>
      </c>
      <c r="F29" s="31">
        <f t="shared" si="11"/>
        <v>0</v>
      </c>
      <c r="G29" s="31">
        <f t="shared" si="11"/>
        <v>91008</v>
      </c>
      <c r="H29" s="31">
        <f t="shared" si="11"/>
        <v>0</v>
      </c>
      <c r="I29" s="31">
        <f t="shared" si="11"/>
        <v>2606162</v>
      </c>
      <c r="J29" s="31">
        <f t="shared" si="11"/>
        <v>2055776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10744098</v>
      </c>
      <c r="O29" s="43">
        <f t="shared" si="2"/>
        <v>192.37073642369876</v>
      </c>
      <c r="P29" s="9"/>
    </row>
    <row r="30" spans="1:119">
      <c r="A30" s="12"/>
      <c r="B30" s="44">
        <v>581</v>
      </c>
      <c r="C30" s="20" t="s">
        <v>66</v>
      </c>
      <c r="D30" s="46">
        <v>1120633</v>
      </c>
      <c r="E30" s="46">
        <v>4870519</v>
      </c>
      <c r="F30" s="46">
        <v>0</v>
      </c>
      <c r="G30" s="46">
        <v>91008</v>
      </c>
      <c r="H30" s="46">
        <v>0</v>
      </c>
      <c r="I30" s="46">
        <v>2606162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8688322</v>
      </c>
      <c r="O30" s="47">
        <f t="shared" si="2"/>
        <v>155.56251454763569</v>
      </c>
      <c r="P30" s="9"/>
    </row>
    <row r="31" spans="1:119" ht="15.75" thickBot="1">
      <c r="A31" s="12"/>
      <c r="B31" s="44">
        <v>590</v>
      </c>
      <c r="C31" s="20" t="s">
        <v>67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2055776</v>
      </c>
      <c r="K31" s="46">
        <v>0</v>
      </c>
      <c r="L31" s="46">
        <v>0</v>
      </c>
      <c r="M31" s="46">
        <v>0</v>
      </c>
      <c r="N31" s="46">
        <f t="shared" si="9"/>
        <v>2055776</v>
      </c>
      <c r="O31" s="47">
        <f t="shared" si="2"/>
        <v>36.808221876063094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SUM(D5,D12,D16,D20,D22,D25,D27,D29)</f>
        <v>50223639</v>
      </c>
      <c r="E32" s="15">
        <f t="shared" si="12"/>
        <v>9968032</v>
      </c>
      <c r="F32" s="15">
        <f t="shared" si="12"/>
        <v>4113552</v>
      </c>
      <c r="G32" s="15">
        <f t="shared" si="12"/>
        <v>2307469</v>
      </c>
      <c r="H32" s="15">
        <f t="shared" si="12"/>
        <v>0</v>
      </c>
      <c r="I32" s="15">
        <f t="shared" si="12"/>
        <v>20880465</v>
      </c>
      <c r="J32" s="15">
        <f t="shared" si="12"/>
        <v>2055776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89548933</v>
      </c>
      <c r="O32" s="37">
        <f t="shared" si="2"/>
        <v>1603.3541565952266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72</v>
      </c>
      <c r="M34" s="163"/>
      <c r="N34" s="163"/>
      <c r="O34" s="41">
        <v>55851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2024-10-30T20:29:05Z</cp:lastPrinted>
  <dcterms:created xsi:type="dcterms:W3CDTF">2000-08-31T21:26:31Z</dcterms:created>
  <dcterms:modified xsi:type="dcterms:W3CDTF">2024-10-30T20:29:11Z</dcterms:modified>
</cp:coreProperties>
</file>