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411A38C5439C175629657FCB17AECB0DA5CC0196" xr6:coauthVersionLast="47" xr6:coauthVersionMax="47" xr10:uidLastSave="{06D2F133-B8C7-4687-A6B6-B2E5D428733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'2007'!$A$1:$O$34</definedName>
    <definedName name="_xlnm.Print_Area" localSheetId="15">'2008'!$A$1:$O$35</definedName>
    <definedName name="_xlnm.Print_Area" localSheetId="14">'2009'!$A$1:$O$34</definedName>
    <definedName name="_xlnm.Print_Area" localSheetId="13">'2010'!$A$1:$O$33</definedName>
    <definedName name="_xlnm.Print_Area" localSheetId="12">'2011'!$A$1:$O$33</definedName>
    <definedName name="_xlnm.Print_Area" localSheetId="11">'2012'!$A$1:$O$33</definedName>
    <definedName name="_xlnm.Print_Area" localSheetId="10">'2013'!$A$1:$O$36</definedName>
    <definedName name="_xlnm.Print_Area" localSheetId="9">'2014'!$A$1:$O$34</definedName>
    <definedName name="_xlnm.Print_Area" localSheetId="8">'2015'!$A$1:$O$32</definedName>
    <definedName name="_xlnm.Print_Area" localSheetId="7">'2016'!$A$1:$O$32</definedName>
    <definedName name="_xlnm.Print_Area" localSheetId="6">'2017'!$A$1:$O$33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'2021'!$A$1:$P$34</definedName>
    <definedName name="_xlnm.Print_Area" localSheetId="1">'2022'!$A$1:$P$34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15" i="49"/>
  <c r="P15" i="49" s="1"/>
  <c r="O30" i="49"/>
  <c r="P30" i="49" s="1"/>
  <c r="O28" i="49"/>
  <c r="P28" i="49" s="1"/>
  <c r="O26" i="49"/>
  <c r="P26" i="49" s="1"/>
  <c r="O24" i="49"/>
  <c r="P24" i="49" s="1"/>
  <c r="O5" i="49"/>
  <c r="P5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0" i="48" s="1"/>
  <c r="K5" i="48"/>
  <c r="K30" i="48" s="1"/>
  <c r="J5" i="48"/>
  <c r="J30" i="48" s="1"/>
  <c r="I5" i="48"/>
  <c r="I30" i="48" s="1"/>
  <c r="H5" i="48"/>
  <c r="G5" i="48"/>
  <c r="F5" i="48"/>
  <c r="E5" i="48"/>
  <c r="D5" i="48"/>
  <c r="O32" i="49" l="1"/>
  <c r="P32" i="49" s="1"/>
  <c r="N30" i="48"/>
  <c r="M30" i="48"/>
  <c r="D30" i="48"/>
  <c r="E30" i="48"/>
  <c r="F30" i="48"/>
  <c r="G30" i="48"/>
  <c r="H30" i="48"/>
  <c r="O28" i="48"/>
  <c r="P28" i="48" s="1"/>
  <c r="O26" i="48"/>
  <c r="P26" i="48" s="1"/>
  <c r="O24" i="48"/>
  <c r="P24" i="48" s="1"/>
  <c r="O21" i="48"/>
  <c r="P21" i="48" s="1"/>
  <c r="O15" i="48"/>
  <c r="P15" i="48" s="1"/>
  <c r="O5" i="48"/>
  <c r="P5" i="48" s="1"/>
  <c r="E30" i="47"/>
  <c r="O29" i="47"/>
  <c r="P29" i="47"/>
  <c r="N28" i="47"/>
  <c r="M28" i="47"/>
  <c r="L28" i="47"/>
  <c r="K28" i="47"/>
  <c r="O28" i="47" s="1"/>
  <c r="P28" i="47" s="1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F30" i="47" s="1"/>
  <c r="E15" i="47"/>
  <c r="D15" i="47"/>
  <c r="O14" i="47"/>
  <c r="P14" i="47" s="1"/>
  <c r="O13" i="47"/>
  <c r="P13" i="47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/>
  <c r="O6" i="47"/>
  <c r="P6" i="47" s="1"/>
  <c r="N5" i="47"/>
  <c r="N30" i="47" s="1"/>
  <c r="M5" i="47"/>
  <c r="L5" i="47"/>
  <c r="K5" i="47"/>
  <c r="J5" i="47"/>
  <c r="I5" i="47"/>
  <c r="H5" i="47"/>
  <c r="G5" i="47"/>
  <c r="F5" i="47"/>
  <c r="E5" i="47"/>
  <c r="D5" i="47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/>
  <c r="N16" i="46"/>
  <c r="O16" i="46" s="1"/>
  <c r="M15" i="46"/>
  <c r="L15" i="46"/>
  <c r="K15" i="46"/>
  <c r="K29" i="46" s="1"/>
  <c r="J15" i="46"/>
  <c r="I15" i="46"/>
  <c r="H15" i="46"/>
  <c r="G15" i="46"/>
  <c r="F15" i="46"/>
  <c r="E15" i="46"/>
  <c r="D15" i="46"/>
  <c r="N14" i="46"/>
  <c r="O14" i="46" s="1"/>
  <c r="N13" i="46"/>
  <c r="O13" i="46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M29" i="46" s="1"/>
  <c r="L5" i="46"/>
  <c r="L29" i="46" s="1"/>
  <c r="K5" i="46"/>
  <c r="J5" i="46"/>
  <c r="I5" i="46"/>
  <c r="H5" i="46"/>
  <c r="G5" i="46"/>
  <c r="F5" i="46"/>
  <c r="E5" i="46"/>
  <c r="D5" i="46"/>
  <c r="N28" i="45"/>
  <c r="O28" i="45"/>
  <c r="M27" i="45"/>
  <c r="L27" i="45"/>
  <c r="K27" i="45"/>
  <c r="J27" i="45"/>
  <c r="I27" i="45"/>
  <c r="H27" i="45"/>
  <c r="G27" i="45"/>
  <c r="F27" i="45"/>
  <c r="N27" i="45" s="1"/>
  <c r="O27" i="45" s="1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M20" i="45"/>
  <c r="L20" i="45"/>
  <c r="K20" i="45"/>
  <c r="K29" i="45" s="1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L29" i="45" s="1"/>
  <c r="K5" i="45"/>
  <c r="J5" i="45"/>
  <c r="I5" i="45"/>
  <c r="H5" i="45"/>
  <c r="G5" i="45"/>
  <c r="F5" i="45"/>
  <c r="E5" i="45"/>
  <c r="E29" i="45" s="1"/>
  <c r="D5" i="45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J29" i="44" s="1"/>
  <c r="I5" i="44"/>
  <c r="I29" i="44" s="1"/>
  <c r="H5" i="44"/>
  <c r="H29" i="44" s="1"/>
  <c r="G5" i="44"/>
  <c r="F5" i="44"/>
  <c r="E5" i="44"/>
  <c r="E29" i="44" s="1"/>
  <c r="D5" i="44"/>
  <c r="D29" i="44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K28" i="43" s="1"/>
  <c r="J5" i="43"/>
  <c r="I5" i="43"/>
  <c r="H5" i="43"/>
  <c r="G5" i="43"/>
  <c r="F5" i="43"/>
  <c r="E5" i="43"/>
  <c r="D5" i="43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L29" i="42" s="1"/>
  <c r="K5" i="42"/>
  <c r="K29" i="42" s="1"/>
  <c r="J5" i="42"/>
  <c r="I5" i="42"/>
  <c r="H5" i="42"/>
  <c r="G5" i="42"/>
  <c r="F5" i="42"/>
  <c r="E5" i="42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30" i="41" s="1"/>
  <c r="L5" i="41"/>
  <c r="K5" i="41"/>
  <c r="J5" i="41"/>
  <c r="I5" i="41"/>
  <c r="H5" i="41"/>
  <c r="G5" i="41"/>
  <c r="F5" i="41"/>
  <c r="E5" i="41"/>
  <c r="D5" i="4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K28" i="40" s="1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M23" i="39"/>
  <c r="L23" i="39"/>
  <c r="K23" i="39"/>
  <c r="N23" i="39" s="1"/>
  <c r="O23" i="39" s="1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F30" i="39" s="1"/>
  <c r="E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H31" i="38" s="1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J31" i="38" s="1"/>
  <c r="I5" i="38"/>
  <c r="I31" i="38" s="1"/>
  <c r="H5" i="38"/>
  <c r="G5" i="38"/>
  <c r="F5" i="38"/>
  <c r="E5" i="38"/>
  <c r="D5" i="38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F29" i="36" s="1"/>
  <c r="E19" i="36"/>
  <c r="D19" i="36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M29" i="36" s="1"/>
  <c r="L5" i="36"/>
  <c r="L29" i="36" s="1"/>
  <c r="K5" i="36"/>
  <c r="J5" i="36"/>
  <c r="I5" i="36"/>
  <c r="H5" i="36"/>
  <c r="G5" i="36"/>
  <c r="F5" i="36"/>
  <c r="E5" i="36"/>
  <c r="D5" i="36"/>
  <c r="D29" i="36" s="1"/>
  <c r="N28" i="35"/>
  <c r="O28" i="35" s="1"/>
  <c r="M27" i="35"/>
  <c r="L27" i="35"/>
  <c r="K27" i="35"/>
  <c r="J27" i="35"/>
  <c r="I27" i="35"/>
  <c r="H27" i="35"/>
  <c r="G27" i="35"/>
  <c r="F27" i="35"/>
  <c r="E27" i="35"/>
  <c r="N27" i="35" s="1"/>
  <c r="O27" i="35" s="1"/>
  <c r="D27" i="35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K29" i="35" s="1"/>
  <c r="J22" i="35"/>
  <c r="I22" i="35"/>
  <c r="H22" i="35"/>
  <c r="G22" i="35"/>
  <c r="F22" i="35"/>
  <c r="E22" i="35"/>
  <c r="D22" i="35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/>
  <c r="N6" i="35"/>
  <c r="O6" i="35"/>
  <c r="M5" i="35"/>
  <c r="L5" i="35"/>
  <c r="K5" i="35"/>
  <c r="J5" i="35"/>
  <c r="J29" i="35" s="1"/>
  <c r="I5" i="35"/>
  <c r="H5" i="35"/>
  <c r="H29" i="35"/>
  <c r="G5" i="35"/>
  <c r="F5" i="35"/>
  <c r="E5" i="35"/>
  <c r="D5" i="35"/>
  <c r="D29" i="35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29" i="34" s="1"/>
  <c r="L5" i="34"/>
  <c r="K5" i="34"/>
  <c r="K29" i="34" s="1"/>
  <c r="J5" i="34"/>
  <c r="J29" i="34" s="1"/>
  <c r="I5" i="34"/>
  <c r="H5" i="34"/>
  <c r="G5" i="34"/>
  <c r="F5" i="34"/>
  <c r="F29" i="34" s="1"/>
  <c r="E5" i="34"/>
  <c r="D5" i="34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K22" i="33"/>
  <c r="L22" i="33"/>
  <c r="M22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M30" i="33" s="1"/>
  <c r="D25" i="33"/>
  <c r="D30" i="33" s="1"/>
  <c r="D22" i="33"/>
  <c r="D19" i="33"/>
  <c r="D14" i="33"/>
  <c r="D5" i="33"/>
  <c r="N29" i="33"/>
  <c r="O29" i="33" s="1"/>
  <c r="N26" i="33"/>
  <c r="O26" i="33" s="1"/>
  <c r="N27" i="33"/>
  <c r="O27" i="33"/>
  <c r="N24" i="33"/>
  <c r="O24" i="33" s="1"/>
  <c r="N23" i="33"/>
  <c r="O23" i="33" s="1"/>
  <c r="N16" i="33"/>
  <c r="O16" i="33"/>
  <c r="N17" i="33"/>
  <c r="O17" i="33" s="1"/>
  <c r="N18" i="33"/>
  <c r="O18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20" i="33"/>
  <c r="O20" i="33" s="1"/>
  <c r="N21" i="33"/>
  <c r="O21" i="33"/>
  <c r="N15" i="33"/>
  <c r="O15" i="33" s="1"/>
  <c r="D29" i="34"/>
  <c r="E29" i="34"/>
  <c r="N14" i="35"/>
  <c r="O14" i="35" s="1"/>
  <c r="N28" i="39" l="1"/>
  <c r="O28" i="39" s="1"/>
  <c r="N22" i="40"/>
  <c r="O22" i="40" s="1"/>
  <c r="L28" i="43"/>
  <c r="N25" i="44"/>
  <c r="O25" i="44" s="1"/>
  <c r="O5" i="47"/>
  <c r="P5" i="47" s="1"/>
  <c r="O26" i="47"/>
  <c r="P26" i="47" s="1"/>
  <c r="L30" i="33"/>
  <c r="H29" i="34"/>
  <c r="F29" i="35"/>
  <c r="J32" i="37"/>
  <c r="N15" i="37"/>
  <c r="O15" i="37" s="1"/>
  <c r="N19" i="39"/>
  <c r="O19" i="39" s="1"/>
  <c r="M29" i="42"/>
  <c r="M28" i="43"/>
  <c r="K30" i="47"/>
  <c r="K30" i="33"/>
  <c r="I29" i="34"/>
  <c r="G29" i="35"/>
  <c r="N22" i="36"/>
  <c r="O22" i="36" s="1"/>
  <c r="K32" i="37"/>
  <c r="I32" i="37"/>
  <c r="N30" i="37"/>
  <c r="O30" i="37" s="1"/>
  <c r="L31" i="38"/>
  <c r="N26" i="40"/>
  <c r="O26" i="40" s="1"/>
  <c r="D29" i="45"/>
  <c r="N29" i="45" s="1"/>
  <c r="O29" i="45" s="1"/>
  <c r="I30" i="47"/>
  <c r="N19" i="33"/>
  <c r="O19" i="33" s="1"/>
  <c r="N25" i="33"/>
  <c r="O25" i="33" s="1"/>
  <c r="G30" i="33"/>
  <c r="H29" i="45"/>
  <c r="N27" i="42"/>
  <c r="O27" i="42" s="1"/>
  <c r="I29" i="45"/>
  <c r="N25" i="45"/>
  <c r="O25" i="45" s="1"/>
  <c r="E30" i="33"/>
  <c r="N30" i="33" s="1"/>
  <c r="O30" i="33" s="1"/>
  <c r="E28" i="40"/>
  <c r="J29" i="45"/>
  <c r="L29" i="35"/>
  <c r="N5" i="40"/>
  <c r="O5" i="40" s="1"/>
  <c r="N15" i="44"/>
  <c r="O15" i="44" s="1"/>
  <c r="N23" i="44"/>
  <c r="O23" i="44" s="1"/>
  <c r="O24" i="47"/>
  <c r="P24" i="47" s="1"/>
  <c r="N5" i="35"/>
  <c r="O5" i="35" s="1"/>
  <c r="E30" i="39"/>
  <c r="M32" i="37"/>
  <c r="N20" i="45"/>
  <c r="O20" i="45" s="1"/>
  <c r="N23" i="46"/>
  <c r="O23" i="46" s="1"/>
  <c r="G30" i="39"/>
  <c r="G29" i="45"/>
  <c r="K29" i="44"/>
  <c r="N24" i="35"/>
  <c r="O24" i="35" s="1"/>
  <c r="D28" i="40"/>
  <c r="N28" i="40" s="1"/>
  <c r="O28" i="40" s="1"/>
  <c r="H28" i="40"/>
  <c r="N24" i="40"/>
  <c r="O24" i="40" s="1"/>
  <c r="E30" i="41"/>
  <c r="N22" i="43"/>
  <c r="O22" i="43" s="1"/>
  <c r="N27" i="44"/>
  <c r="O27" i="44" s="1"/>
  <c r="M29" i="45"/>
  <c r="D29" i="46"/>
  <c r="N29" i="46" s="1"/>
  <c r="O29" i="46" s="1"/>
  <c r="J30" i="33"/>
  <c r="H30" i="33"/>
  <c r="D30" i="39"/>
  <c r="F30" i="41"/>
  <c r="D29" i="42"/>
  <c r="D28" i="43"/>
  <c r="E29" i="46"/>
  <c r="M31" i="38"/>
  <c r="I30" i="33"/>
  <c r="N27" i="46"/>
  <c r="O27" i="46" s="1"/>
  <c r="I30" i="39"/>
  <c r="M29" i="35"/>
  <c r="N29" i="38"/>
  <c r="O29" i="38" s="1"/>
  <c r="J28" i="40"/>
  <c r="D30" i="41"/>
  <c r="N30" i="41" s="1"/>
  <c r="O30" i="41" s="1"/>
  <c r="E29" i="36"/>
  <c r="K30" i="39"/>
  <c r="G30" i="41"/>
  <c r="N19" i="34"/>
  <c r="O19" i="34" s="1"/>
  <c r="N22" i="35"/>
  <c r="O22" i="35" s="1"/>
  <c r="N15" i="36"/>
  <c r="O15" i="36" s="1"/>
  <c r="H30" i="41"/>
  <c r="N15" i="42"/>
  <c r="O15" i="42" s="1"/>
  <c r="G29" i="46"/>
  <c r="J29" i="46"/>
  <c r="D30" i="47"/>
  <c r="G29" i="44"/>
  <c r="N28" i="41"/>
  <c r="O28" i="41" s="1"/>
  <c r="N19" i="38"/>
  <c r="O19" i="38" s="1"/>
  <c r="M29" i="44"/>
  <c r="N27" i="34"/>
  <c r="O27" i="34" s="1"/>
  <c r="M30" i="39"/>
  <c r="E28" i="43"/>
  <c r="G29" i="34"/>
  <c r="N29" i="34" s="1"/>
  <c r="O29" i="34" s="1"/>
  <c r="I29" i="36"/>
  <c r="D32" i="37"/>
  <c r="N32" i="37" s="1"/>
  <c r="O32" i="37" s="1"/>
  <c r="N14" i="38"/>
  <c r="O14" i="38" s="1"/>
  <c r="L28" i="40"/>
  <c r="I28" i="40"/>
  <c r="I30" i="41"/>
  <c r="N25" i="41"/>
  <c r="O25" i="41" s="1"/>
  <c r="G29" i="42"/>
  <c r="N20" i="42"/>
  <c r="O20" i="42" s="1"/>
  <c r="G28" i="43"/>
  <c r="N26" i="43"/>
  <c r="O26" i="43" s="1"/>
  <c r="N23" i="45"/>
  <c r="O23" i="45" s="1"/>
  <c r="N5" i="46"/>
  <c r="O5" i="46" s="1"/>
  <c r="N25" i="46"/>
  <c r="O25" i="46" s="1"/>
  <c r="N24" i="43"/>
  <c r="O24" i="43" s="1"/>
  <c r="M30" i="47"/>
  <c r="N23" i="41"/>
  <c r="O23" i="41" s="1"/>
  <c r="F29" i="45"/>
  <c r="N23" i="42"/>
  <c r="O23" i="42" s="1"/>
  <c r="N23" i="37"/>
  <c r="O23" i="37" s="1"/>
  <c r="L29" i="44"/>
  <c r="N15" i="39"/>
  <c r="O15" i="39" s="1"/>
  <c r="G29" i="36"/>
  <c r="N5" i="33"/>
  <c r="O5" i="33" s="1"/>
  <c r="N14" i="33"/>
  <c r="O14" i="33" s="1"/>
  <c r="N24" i="34"/>
  <c r="O24" i="34" s="1"/>
  <c r="J29" i="36"/>
  <c r="F31" i="38"/>
  <c r="M28" i="40"/>
  <c r="J30" i="41"/>
  <c r="H29" i="42"/>
  <c r="N25" i="42"/>
  <c r="O25" i="42" s="1"/>
  <c r="H28" i="43"/>
  <c r="F28" i="43"/>
  <c r="I29" i="46"/>
  <c r="I29" i="35"/>
  <c r="H30" i="39"/>
  <c r="N19" i="36"/>
  <c r="O19" i="36" s="1"/>
  <c r="N14" i="41"/>
  <c r="O14" i="41" s="1"/>
  <c r="E29" i="42"/>
  <c r="F29" i="46"/>
  <c r="N15" i="46"/>
  <c r="O15" i="46" s="1"/>
  <c r="N5" i="36"/>
  <c r="O5" i="36" s="1"/>
  <c r="F32" i="37"/>
  <c r="N25" i="37"/>
  <c r="O25" i="37" s="1"/>
  <c r="G31" i="38"/>
  <c r="N26" i="38"/>
  <c r="O26" i="38" s="1"/>
  <c r="K31" i="38"/>
  <c r="K30" i="41"/>
  <c r="I29" i="42"/>
  <c r="I28" i="43"/>
  <c r="G30" i="47"/>
  <c r="L29" i="34"/>
  <c r="N27" i="36"/>
  <c r="O27" i="36" s="1"/>
  <c r="L30" i="47"/>
  <c r="F30" i="33"/>
  <c r="L32" i="37"/>
  <c r="L30" i="39"/>
  <c r="G28" i="40"/>
  <c r="N24" i="36"/>
  <c r="O24" i="36" s="1"/>
  <c r="E32" i="37"/>
  <c r="G32" i="37"/>
  <c r="E31" i="38"/>
  <c r="L30" i="41"/>
  <c r="J29" i="42"/>
  <c r="J28" i="43"/>
  <c r="F29" i="44"/>
  <c r="N29" i="44" s="1"/>
  <c r="O29" i="44" s="1"/>
  <c r="H30" i="47"/>
  <c r="O15" i="47"/>
  <c r="P15" i="47" s="1"/>
  <c r="O21" i="47"/>
  <c r="P21" i="47" s="1"/>
  <c r="O30" i="48"/>
  <c r="P30" i="48" s="1"/>
  <c r="N5" i="45"/>
  <c r="O5" i="45" s="1"/>
  <c r="N5" i="39"/>
  <c r="O5" i="39" s="1"/>
  <c r="H32" i="37"/>
  <c r="J30" i="39"/>
  <c r="N30" i="39" s="1"/>
  <c r="O30" i="39" s="1"/>
  <c r="H29" i="46"/>
  <c r="N19" i="40"/>
  <c r="O19" i="40" s="1"/>
  <c r="N5" i="38"/>
  <c r="O5" i="38" s="1"/>
  <c r="D31" i="38"/>
  <c r="N31" i="38" s="1"/>
  <c r="O31" i="38" s="1"/>
  <c r="N20" i="46"/>
  <c r="O20" i="46" s="1"/>
  <c r="N5" i="44"/>
  <c r="O5" i="44" s="1"/>
  <c r="F28" i="40"/>
  <c r="N5" i="43"/>
  <c r="O5" i="43" s="1"/>
  <c r="N5" i="37"/>
  <c r="O5" i="37" s="1"/>
  <c r="N22" i="33"/>
  <c r="O22" i="33" s="1"/>
  <c r="K29" i="36"/>
  <c r="N20" i="44"/>
  <c r="O20" i="44" s="1"/>
  <c r="N15" i="43"/>
  <c r="O15" i="43" s="1"/>
  <c r="N5" i="42"/>
  <c r="O5" i="42" s="1"/>
  <c r="H29" i="36"/>
  <c r="J30" i="47"/>
  <c r="F29" i="42"/>
  <c r="N5" i="41"/>
  <c r="O5" i="41" s="1"/>
  <c r="E29" i="35"/>
  <c r="N5" i="34"/>
  <c r="O5" i="34" s="1"/>
  <c r="N29" i="35" l="1"/>
  <c r="O29" i="35" s="1"/>
  <c r="O30" i="47"/>
  <c r="P30" i="47" s="1"/>
  <c r="N29" i="42"/>
  <c r="O29" i="42" s="1"/>
  <c r="N29" i="36"/>
  <c r="O29" i="36" s="1"/>
  <c r="N28" i="43"/>
  <c r="O28" i="43" s="1"/>
</calcChain>
</file>

<file path=xl/sharedStrings.xml><?xml version="1.0" encoding="utf-8"?>
<sst xmlns="http://schemas.openxmlformats.org/spreadsheetml/2006/main" count="779" uniqueCount="97">
  <si>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</si>
  <si>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</si>
  <si>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</si>
  <si>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</si>
  <si>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</si>
  <si>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</si>
  <si>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</si>
  <si>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</si>
  <si>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</si>
  <si>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</si>
  <si>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</si>
  <si>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</si>
  <si>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</si>
  <si>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</si>
  <si>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</si>
  <si>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</si>
  <si>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</si>
  <si>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</si>
  <si>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</si>
  <si>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</si>
  <si>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</si>
  <si>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</si>
  <si>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</si>
  <si>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</si>
  <si>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</si>
  <si>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</si>
  <si>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</si>
  <si>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</si>
  <si>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</si>
  <si>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</si>
  <si>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</si>
  <si>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</si>
  <si>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</si>
  <si>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Water-Sewer Combination Services</t>
  </si>
  <si>
    <t>Flood Control / Stormwater Management</t>
  </si>
  <si>
    <t>Transportation</t>
  </si>
  <si>
    <t>Road and Street Facilities</t>
  </si>
  <si>
    <t>Water Transportation Systems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</si>
  <si>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</si>
  <si>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</si>
  <si>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</si>
  <si>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</si>
  <si>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</si>
  <si>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</si>
  <si>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Marco Island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</si>
  <si>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</si>
  <si>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</si>
  <si>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</si>
  <si>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</si>
  <si>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</si>
  <si>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</si>
  <si>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Non-Court Information Systems</t>
  </si>
  <si>
    <t>2012 Municipal Population:</t>
  </si>
  <si>
    <t>Local Fiscal Year Ended September 30, 2013</t>
  </si>
  <si>
    <t>Conservation and Resource Management</t>
  </si>
  <si>
    <t>Economic Environment</t>
  </si>
  <si>
    <t>Housing and Urban Development</t>
  </si>
  <si>
    <t>2013 Municipal Population:</t>
  </si>
  <si>
    <t>Local Fiscal Year Ended September 30, 2008</t>
  </si>
  <si>
    <t>Electric Utility Services</t>
  </si>
  <si>
    <t>2008 Municipal Population:</t>
  </si>
  <si>
    <t>Local Fiscal Year Ended September 30, 2014</t>
  </si>
  <si>
    <t>Other General Government</t>
  </si>
  <si>
    <t>Water / Sewer Services</t>
  </si>
  <si>
    <t>Conservation / Resource Management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</si>
  <si>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</si>
  <si>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</si>
  <si>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</si>
  <si>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</si>
  <si>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</si>
  <si>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</si>
  <si>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</si>
  <si>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</si>
  <si>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</si>
  <si>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</si>
  <si>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2017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</si>
  <si>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</si>
  <si>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</si>
  <si>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</si>
  <si>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</si>
  <si>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</si>
  <si>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</si>
  <si>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</si>
  <si>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</si>
  <si>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</si>
  <si>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</si>
  <si>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</si>
  <si>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</si>
  <si>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</si>
  <si>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Public Safety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</si>
  <si>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</si>
  <si>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</si>
  <si>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</si>
  <si>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</si>
  <si>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</si>
  <si>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Other Economic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</si>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</sst>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B1EF-C884-4579-AAF7-FA37E8F108DE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6160010</v>
      </c>
      <c r="E5" s="103">
        <f t="shared" ref="E5:N5" si="0">SUM(E6:E14)</f>
        <v>0</v>
      </c>
      <c r="F5" s="103">
        <f t="shared" si="0"/>
        <v>1511929</v>
      </c>
      <c r="G5" s="103">
        <f t="shared" si="0"/>
        <v>308613</v>
      </c>
      <c r="H5" s="103">
        <f t="shared" si="0"/>
        <v>0</v>
      </c>
      <c r="I5" s="103">
        <f t="shared" si="0"/>
        <v>0</v>
      </c>
      <c r="J5" s="103">
        <f t="shared" si="0"/>
        <v>3008653</v>
      </c>
      <c r="K5" s="103">
        <f t="shared" si="0"/>
        <v>2590939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13580144</v>
      </c>
      <c r="P5" s="105">
        <f>(O5/P$34)</f>
        <v>838.38399802444746</v>
      </c>
      <c r="Q5" s="106"/>
    </row>
    <row r="6" spans="1:134">
      <c r="A6" s="108"/>
      <c r="B6" s="109">
        <v>511</v>
      </c>
      <c r="C6" s="110" t="s">
        <v>19</v>
      </c>
      <c r="D6" s="111">
        <v>110979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110979</v>
      </c>
      <c r="P6" s="112">
        <f>(O6/P$34)</f>
        <v>6.8514014075811831</v>
      </c>
      <c r="Q6" s="113"/>
    </row>
    <row r="7" spans="1:134">
      <c r="A7" s="108"/>
      <c r="B7" s="109">
        <v>512</v>
      </c>
      <c r="C7" s="110" t="s">
        <v>20</v>
      </c>
      <c r="D7" s="111">
        <v>832545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832545</v>
      </c>
      <c r="P7" s="112">
        <f>(O7/P$34)</f>
        <v>51.398012100259294</v>
      </c>
      <c r="Q7" s="113"/>
    </row>
    <row r="8" spans="1:134">
      <c r="A8" s="108"/>
      <c r="B8" s="109">
        <v>513</v>
      </c>
      <c r="C8" s="110" t="s">
        <v>21</v>
      </c>
      <c r="D8" s="111">
        <v>985572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985572</v>
      </c>
      <c r="P8" s="112">
        <f>(O8/P$34)</f>
        <v>60.845289541918753</v>
      </c>
      <c r="Q8" s="113"/>
    </row>
    <row r="9" spans="1:134">
      <c r="A9" s="108"/>
      <c r="B9" s="109">
        <v>514</v>
      </c>
      <c r="C9" s="110" t="s">
        <v>22</v>
      </c>
      <c r="D9" s="111">
        <v>400970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400970</v>
      </c>
      <c r="P9" s="112">
        <f>(O9/P$34)</f>
        <v>24.754290653167057</v>
      </c>
      <c r="Q9" s="113"/>
    </row>
    <row r="10" spans="1:134">
      <c r="A10" s="108"/>
      <c r="B10" s="109">
        <v>515</v>
      </c>
      <c r="C10" s="110" t="s">
        <v>23</v>
      </c>
      <c r="D10" s="111">
        <v>759901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759901</v>
      </c>
      <c r="P10" s="112">
        <f>(O10/P$34)</f>
        <v>46.91326089640696</v>
      </c>
      <c r="Q10" s="113"/>
    </row>
    <row r="11" spans="1:134">
      <c r="A11" s="108"/>
      <c r="B11" s="109">
        <v>516</v>
      </c>
      <c r="C11" s="110" t="s">
        <v>51</v>
      </c>
      <c r="D11" s="111">
        <v>868671</v>
      </c>
      <c r="E11" s="111">
        <v>0</v>
      </c>
      <c r="F11" s="111">
        <v>0</v>
      </c>
      <c r="G11" s="111">
        <v>194748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1063419</v>
      </c>
      <c r="P11" s="112">
        <f>(O11/P$34)</f>
        <v>65.651253241140878</v>
      </c>
      <c r="Q11" s="113"/>
    </row>
    <row r="12" spans="1:134">
      <c r="A12" s="108"/>
      <c r="B12" s="109">
        <v>517</v>
      </c>
      <c r="C12" s="110" t="s">
        <v>24</v>
      </c>
      <c r="D12" s="111">
        <v>0</v>
      </c>
      <c r="E12" s="111">
        <v>0</v>
      </c>
      <c r="F12" s="111">
        <v>1511929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1511929</v>
      </c>
      <c r="P12" s="112">
        <f>(O12/P$34)</f>
        <v>93.340474132608961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2590939</v>
      </c>
      <c r="L13" s="111">
        <v>0</v>
      </c>
      <c r="M13" s="111">
        <v>0</v>
      </c>
      <c r="N13" s="111">
        <v>0</v>
      </c>
      <c r="O13" s="111">
        <f t="shared" si="1"/>
        <v>2590939</v>
      </c>
      <c r="P13" s="112">
        <f>(O13/P$34)</f>
        <v>159.95425361155699</v>
      </c>
      <c r="Q13" s="113"/>
    </row>
    <row r="14" spans="1:134">
      <c r="A14" s="108"/>
      <c r="B14" s="109">
        <v>519</v>
      </c>
      <c r="C14" s="110" t="s">
        <v>26</v>
      </c>
      <c r="D14" s="111">
        <v>2201372</v>
      </c>
      <c r="E14" s="111">
        <v>0</v>
      </c>
      <c r="F14" s="111">
        <v>0</v>
      </c>
      <c r="G14" s="111">
        <v>113865</v>
      </c>
      <c r="H14" s="111">
        <v>0</v>
      </c>
      <c r="I14" s="111">
        <v>0</v>
      </c>
      <c r="J14" s="111">
        <v>3008653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5323890</v>
      </c>
      <c r="P14" s="112">
        <f>(O14/P$34)</f>
        <v>328.67576243980739</v>
      </c>
      <c r="Q14" s="113"/>
    </row>
    <row r="15" spans="1:134" ht="15.75">
      <c r="A15" s="114" t="s">
        <v>27</v>
      </c>
      <c r="B15" s="115"/>
      <c r="C15" s="116"/>
      <c r="D15" s="117">
        <f>SUM(D16:D20)</f>
        <v>14993317</v>
      </c>
      <c r="E15" s="117">
        <f>SUM(E16:E20)</f>
        <v>4757633</v>
      </c>
      <c r="F15" s="117">
        <f>SUM(F16:F20)</f>
        <v>0</v>
      </c>
      <c r="G15" s="117">
        <f>SUM(G16:G20)</f>
        <v>7552134</v>
      </c>
      <c r="H15" s="117">
        <f>SUM(H16:H20)</f>
        <v>0</v>
      </c>
      <c r="I15" s="117">
        <f>SUM(I16:I20)</f>
        <v>0</v>
      </c>
      <c r="J15" s="117">
        <f>SUM(J16:J20)</f>
        <v>0</v>
      </c>
      <c r="K15" s="117">
        <f>SUM(K16:K20)</f>
        <v>0</v>
      </c>
      <c r="L15" s="117">
        <f>SUM(L16:L20)</f>
        <v>0</v>
      </c>
      <c r="M15" s="117">
        <f>SUM(M16:M20)</f>
        <v>0</v>
      </c>
      <c r="N15" s="117">
        <f>SUM(N16:N20)</f>
        <v>0</v>
      </c>
      <c r="O15" s="118">
        <f>SUM(D15:N15)</f>
        <v>27303084</v>
      </c>
      <c r="P15" s="119">
        <f>(O15/P$34)</f>
        <v>1685.5836523027535</v>
      </c>
      <c r="Q15" s="120"/>
    </row>
    <row r="16" spans="1:134">
      <c r="A16" s="108"/>
      <c r="B16" s="109">
        <v>521</v>
      </c>
      <c r="C16" s="110" t="s">
        <v>28</v>
      </c>
      <c r="D16" s="111">
        <v>5993975</v>
      </c>
      <c r="E16" s="111">
        <v>0</v>
      </c>
      <c r="F16" s="111">
        <v>0</v>
      </c>
      <c r="G16" s="111">
        <v>766467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6760442</v>
      </c>
      <c r="P16" s="112">
        <f>(O16/P$34)</f>
        <v>417.36276083467095</v>
      </c>
      <c r="Q16" s="113"/>
    </row>
    <row r="17" spans="1:120">
      <c r="A17" s="108"/>
      <c r="B17" s="109">
        <v>522</v>
      </c>
      <c r="C17" s="110" t="s">
        <v>29</v>
      </c>
      <c r="D17" s="111">
        <v>8278965</v>
      </c>
      <c r="E17" s="111">
        <v>0</v>
      </c>
      <c r="F17" s="111">
        <v>0</v>
      </c>
      <c r="G17" s="111">
        <v>6602193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0" si="2">SUM(D17:N17)</f>
        <v>14881158</v>
      </c>
      <c r="P17" s="112">
        <f>(O17/P$34)</f>
        <v>918.70342017533028</v>
      </c>
      <c r="Q17" s="113"/>
    </row>
    <row r="18" spans="1:120">
      <c r="A18" s="108"/>
      <c r="B18" s="109">
        <v>524</v>
      </c>
      <c r="C18" s="110" t="s">
        <v>30</v>
      </c>
      <c r="D18" s="111">
        <v>0</v>
      </c>
      <c r="E18" s="111">
        <v>881624</v>
      </c>
      <c r="F18" s="111">
        <v>0</v>
      </c>
      <c r="G18" s="111">
        <v>45195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926819</v>
      </c>
      <c r="P18" s="112">
        <f>(O18/P$34)</f>
        <v>57.218113347326828</v>
      </c>
      <c r="Q18" s="113"/>
    </row>
    <row r="19" spans="1:120">
      <c r="A19" s="108"/>
      <c r="B19" s="109">
        <v>525</v>
      </c>
      <c r="C19" s="110" t="s">
        <v>31</v>
      </c>
      <c r="D19" s="111">
        <v>0</v>
      </c>
      <c r="E19" s="111">
        <v>3876009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3876009</v>
      </c>
      <c r="P19" s="112">
        <f>(O19/P$34)</f>
        <v>239.28935671070502</v>
      </c>
      <c r="Q19" s="113"/>
    </row>
    <row r="20" spans="1:120">
      <c r="A20" s="108"/>
      <c r="B20" s="109">
        <v>529</v>
      </c>
      <c r="C20" s="110" t="s">
        <v>89</v>
      </c>
      <c r="D20" s="111">
        <v>720377</v>
      </c>
      <c r="E20" s="111">
        <v>0</v>
      </c>
      <c r="F20" s="111">
        <v>0</v>
      </c>
      <c r="G20" s="111">
        <v>138279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858656</v>
      </c>
      <c r="P20" s="112">
        <f>(O20/P$34)</f>
        <v>53.010001234720335</v>
      </c>
      <c r="Q20" s="113"/>
    </row>
    <row r="21" spans="1:120" ht="15.75">
      <c r="A21" s="114" t="s">
        <v>32</v>
      </c>
      <c r="B21" s="115"/>
      <c r="C21" s="116"/>
      <c r="D21" s="117">
        <f>SUM(D22:D23)</f>
        <v>2788825</v>
      </c>
      <c r="E21" s="117">
        <f>SUM(E22:E23)</f>
        <v>0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32839168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405043</v>
      </c>
      <c r="O21" s="118">
        <f>SUM(D21:N21)</f>
        <v>36033036</v>
      </c>
      <c r="P21" s="119">
        <f>(O21/P$34)</f>
        <v>2224.5361155698233</v>
      </c>
      <c r="Q21" s="120"/>
    </row>
    <row r="22" spans="1:120">
      <c r="A22" s="108"/>
      <c r="B22" s="109">
        <v>536</v>
      </c>
      <c r="C22" s="110" t="s">
        <v>33</v>
      </c>
      <c r="D22" s="111">
        <v>2788825</v>
      </c>
      <c r="E22" s="111">
        <v>0</v>
      </c>
      <c r="F22" s="111">
        <v>0</v>
      </c>
      <c r="G22" s="111">
        <v>0</v>
      </c>
      <c r="H22" s="111">
        <v>0</v>
      </c>
      <c r="I22" s="111">
        <v>32839168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29" si="3">SUM(D22:N22)</f>
        <v>35627993</v>
      </c>
      <c r="P22" s="112">
        <f>(O22/P$34)</f>
        <v>2199.530374120262</v>
      </c>
      <c r="Q22" s="113"/>
    </row>
    <row r="23" spans="1:120">
      <c r="A23" s="108"/>
      <c r="B23" s="109">
        <v>537</v>
      </c>
      <c r="C23" s="110" t="s">
        <v>54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405043</v>
      </c>
      <c r="O23" s="111">
        <f t="shared" si="3"/>
        <v>405043</v>
      </c>
      <c r="P23" s="112">
        <f>(O23/P$34)</f>
        <v>25.005741449561675</v>
      </c>
      <c r="Q23" s="113"/>
    </row>
    <row r="24" spans="1:120" ht="15.75">
      <c r="A24" s="114" t="s">
        <v>35</v>
      </c>
      <c r="B24" s="115"/>
      <c r="C24" s="116"/>
      <c r="D24" s="117">
        <f>SUM(D25:D25)</f>
        <v>0</v>
      </c>
      <c r="E24" s="117">
        <f>SUM(E25:E25)</f>
        <v>0</v>
      </c>
      <c r="F24" s="117">
        <f>SUM(F25:F25)</f>
        <v>0</v>
      </c>
      <c r="G24" s="117">
        <f>SUM(G25:G25)</f>
        <v>6692977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3"/>
        <v>6692977</v>
      </c>
      <c r="P24" s="119">
        <f>(O24/P$34)</f>
        <v>413.19774046178543</v>
      </c>
      <c r="Q24" s="120"/>
    </row>
    <row r="25" spans="1:120">
      <c r="A25" s="108"/>
      <c r="B25" s="109">
        <v>541</v>
      </c>
      <c r="C25" s="110" t="s">
        <v>36</v>
      </c>
      <c r="D25" s="111">
        <v>0</v>
      </c>
      <c r="E25" s="111">
        <v>0</v>
      </c>
      <c r="F25" s="111">
        <v>0</v>
      </c>
      <c r="G25" s="111">
        <v>6692977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6692977</v>
      </c>
      <c r="P25" s="112">
        <f>(O25/P$34)</f>
        <v>413.19774046178543</v>
      </c>
      <c r="Q25" s="113"/>
    </row>
    <row r="26" spans="1:120" ht="15.75">
      <c r="A26" s="114" t="s">
        <v>55</v>
      </c>
      <c r="B26" s="115"/>
      <c r="C26" s="116"/>
      <c r="D26" s="117">
        <f>SUM(D27:D27)</f>
        <v>0</v>
      </c>
      <c r="E26" s="117">
        <f>SUM(E27:E27)</f>
        <v>247529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3"/>
        <v>247529</v>
      </c>
      <c r="P26" s="119">
        <f>(O26/P$34)</f>
        <v>15.281454500555624</v>
      </c>
      <c r="Q26" s="120"/>
    </row>
    <row r="27" spans="1:120">
      <c r="A27" s="121"/>
      <c r="B27" s="122">
        <v>559</v>
      </c>
      <c r="C27" s="123" t="s">
        <v>95</v>
      </c>
      <c r="D27" s="111">
        <v>0</v>
      </c>
      <c r="E27" s="111">
        <v>247529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247529</v>
      </c>
      <c r="P27" s="112">
        <f>(O27/P$34)</f>
        <v>15.281454500555624</v>
      </c>
      <c r="Q27" s="113"/>
    </row>
    <row r="28" spans="1:120" ht="15.75">
      <c r="A28" s="114" t="s">
        <v>38</v>
      </c>
      <c r="B28" s="115"/>
      <c r="C28" s="116"/>
      <c r="D28" s="117">
        <f>SUM(D29:D29)</f>
        <v>1313705</v>
      </c>
      <c r="E28" s="117">
        <f>SUM(E29:E29)</f>
        <v>0</v>
      </c>
      <c r="F28" s="117">
        <f>SUM(F29:F29)</f>
        <v>0</v>
      </c>
      <c r="G28" s="117">
        <f>SUM(G29:G29)</f>
        <v>820061</v>
      </c>
      <c r="H28" s="117">
        <f>SUM(H29:H29)</f>
        <v>0</v>
      </c>
      <c r="I28" s="117">
        <f>SUM(I29:I29)</f>
        <v>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9407</v>
      </c>
      <c r="N28" s="117">
        <f>SUM(N29:N29)</f>
        <v>0</v>
      </c>
      <c r="O28" s="117">
        <f>SUM(D28:N28)</f>
        <v>2143173</v>
      </c>
      <c r="P28" s="119">
        <f>(O28/P$34)</f>
        <v>132.3109643165823</v>
      </c>
      <c r="Q28" s="113"/>
    </row>
    <row r="29" spans="1:120">
      <c r="A29" s="108"/>
      <c r="B29" s="109">
        <v>572</v>
      </c>
      <c r="C29" s="110" t="s">
        <v>39</v>
      </c>
      <c r="D29" s="111">
        <v>1313705</v>
      </c>
      <c r="E29" s="111">
        <v>0</v>
      </c>
      <c r="F29" s="111">
        <v>0</v>
      </c>
      <c r="G29" s="111">
        <v>820061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9407</v>
      </c>
      <c r="N29" s="111">
        <v>0</v>
      </c>
      <c r="O29" s="111">
        <f t="shared" si="3"/>
        <v>2143173</v>
      </c>
      <c r="P29" s="112">
        <f>(O29/P$34)</f>
        <v>132.3109643165823</v>
      </c>
      <c r="Q29" s="113"/>
    </row>
    <row r="30" spans="1:120" ht="15.75">
      <c r="A30" s="114" t="s">
        <v>42</v>
      </c>
      <c r="B30" s="115"/>
      <c r="C30" s="116"/>
      <c r="D30" s="117">
        <f>SUM(D31:D31)</f>
        <v>6091684</v>
      </c>
      <c r="E30" s="117">
        <f>SUM(E31:E31)</f>
        <v>348772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0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6440456</v>
      </c>
      <c r="P30" s="119">
        <f>(O30/P$34)</f>
        <v>397.60809976540315</v>
      </c>
      <c r="Q30" s="113"/>
    </row>
    <row r="31" spans="1:120" ht="15.75" thickBot="1">
      <c r="A31" s="108"/>
      <c r="B31" s="109">
        <v>581</v>
      </c>
      <c r="C31" s="110" t="s">
        <v>90</v>
      </c>
      <c r="D31" s="111">
        <v>6091684</v>
      </c>
      <c r="E31" s="111">
        <v>348772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6440456</v>
      </c>
      <c r="P31" s="112">
        <f>(O31/P$34)</f>
        <v>397.60809976540315</v>
      </c>
      <c r="Q31" s="113"/>
    </row>
    <row r="32" spans="1:120" ht="16.5" thickBot="1">
      <c r="A32" s="124" t="s">
        <v>10</v>
      </c>
      <c r="B32" s="125"/>
      <c r="C32" s="126"/>
      <c r="D32" s="127">
        <f>SUM(D5,D15,D21,D24,D26,D28,D30)</f>
        <v>31347541</v>
      </c>
      <c r="E32" s="127">
        <f t="shared" ref="E32:N32" si="4">SUM(E5,E15,E21,E24,E26,E28,E30)</f>
        <v>5353934</v>
      </c>
      <c r="F32" s="127">
        <f t="shared" si="4"/>
        <v>1511929</v>
      </c>
      <c r="G32" s="127">
        <f t="shared" si="4"/>
        <v>15373785</v>
      </c>
      <c r="H32" s="127">
        <f t="shared" si="4"/>
        <v>0</v>
      </c>
      <c r="I32" s="127">
        <f t="shared" si="4"/>
        <v>32839168</v>
      </c>
      <c r="J32" s="127">
        <f t="shared" si="4"/>
        <v>3008653</v>
      </c>
      <c r="K32" s="127">
        <f t="shared" si="4"/>
        <v>2590939</v>
      </c>
      <c r="L32" s="127">
        <f t="shared" si="4"/>
        <v>0</v>
      </c>
      <c r="M32" s="127">
        <f t="shared" si="4"/>
        <v>9407</v>
      </c>
      <c r="N32" s="127">
        <f t="shared" si="4"/>
        <v>405043</v>
      </c>
      <c r="O32" s="127">
        <f>SUM(D32:N32)</f>
        <v>92440399</v>
      </c>
      <c r="P32" s="128">
        <f>(O32/P$34)</f>
        <v>5706.9020249413506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96</v>
      </c>
      <c r="N34" s="139"/>
      <c r="O34" s="139"/>
      <c r="P34" s="137">
        <v>16198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3820575</v>
      </c>
      <c r="E5" s="59">
        <f t="shared" ref="E5:M5" si="0">SUM(E6:E14)</f>
        <v>0</v>
      </c>
      <c r="F5" s="59">
        <f t="shared" si="0"/>
        <v>5506530</v>
      </c>
      <c r="G5" s="59">
        <f t="shared" si="0"/>
        <v>304878</v>
      </c>
      <c r="H5" s="59">
        <f t="shared" si="0"/>
        <v>0</v>
      </c>
      <c r="I5" s="59">
        <f t="shared" si="0"/>
        <v>0</v>
      </c>
      <c r="J5" s="59">
        <f t="shared" si="0"/>
        <v>866641</v>
      </c>
      <c r="K5" s="59">
        <f t="shared" si="0"/>
        <v>396418</v>
      </c>
      <c r="L5" s="59">
        <f t="shared" si="0"/>
        <v>0</v>
      </c>
      <c r="M5" s="59">
        <f t="shared" si="0"/>
        <v>0</v>
      </c>
      <c r="N5" s="60">
        <f>SUM(D5:M5)</f>
        <v>10895042</v>
      </c>
      <c r="O5" s="61">
        <f t="shared" ref="O5:O30" si="1">(N5/O$32)</f>
        <v>656.05118323598481</v>
      </c>
      <c r="P5" s="62"/>
    </row>
    <row r="6" spans="1:133">
      <c r="A6" s="64"/>
      <c r="B6" s="65">
        <v>511</v>
      </c>
      <c r="C6" s="66" t="s">
        <v>19</v>
      </c>
      <c r="D6" s="67">
        <v>75807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75807</v>
      </c>
      <c r="O6" s="68">
        <f t="shared" si="1"/>
        <v>4.5647618474137408</v>
      </c>
      <c r="P6" s="69"/>
    </row>
    <row r="7" spans="1:133">
      <c r="A7" s="64"/>
      <c r="B7" s="65">
        <v>512</v>
      </c>
      <c r="C7" s="66" t="s">
        <v>20</v>
      </c>
      <c r="D7" s="67">
        <v>709110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709110</v>
      </c>
      <c r="O7" s="68">
        <f t="shared" si="1"/>
        <v>42.699464081411456</v>
      </c>
      <c r="P7" s="69"/>
    </row>
    <row r="8" spans="1:133">
      <c r="A8" s="64"/>
      <c r="B8" s="65">
        <v>513</v>
      </c>
      <c r="C8" s="66" t="s">
        <v>21</v>
      </c>
      <c r="D8" s="67">
        <v>884214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884214</v>
      </c>
      <c r="O8" s="68">
        <f t="shared" si="1"/>
        <v>53.243451556572531</v>
      </c>
      <c r="P8" s="69"/>
    </row>
    <row r="9" spans="1:133">
      <c r="A9" s="64"/>
      <c r="B9" s="65">
        <v>514</v>
      </c>
      <c r="C9" s="66" t="s">
        <v>22</v>
      </c>
      <c r="D9" s="67">
        <v>249709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249709</v>
      </c>
      <c r="O9" s="68">
        <f t="shared" si="1"/>
        <v>15.0363702053351</v>
      </c>
      <c r="P9" s="69"/>
    </row>
    <row r="10" spans="1:133">
      <c r="A10" s="64"/>
      <c r="B10" s="65">
        <v>515</v>
      </c>
      <c r="C10" s="66" t="s">
        <v>23</v>
      </c>
      <c r="D10" s="67">
        <v>447026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447026</v>
      </c>
      <c r="O10" s="68">
        <f t="shared" si="1"/>
        <v>26.917926175709038</v>
      </c>
      <c r="P10" s="69"/>
    </row>
    <row r="11" spans="1:133">
      <c r="A11" s="64"/>
      <c r="B11" s="65">
        <v>516</v>
      </c>
      <c r="C11" s="66" t="s">
        <v>51</v>
      </c>
      <c r="D11" s="67">
        <v>542294</v>
      </c>
      <c r="E11" s="67">
        <v>0</v>
      </c>
      <c r="F11" s="67">
        <v>0</v>
      </c>
      <c r="G11" s="67">
        <v>268055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810349</v>
      </c>
      <c r="O11" s="68">
        <f t="shared" si="1"/>
        <v>48.795628349491182</v>
      </c>
      <c r="P11" s="69"/>
    </row>
    <row r="12" spans="1:133">
      <c r="A12" s="64"/>
      <c r="B12" s="65">
        <v>517</v>
      </c>
      <c r="C12" s="66" t="s">
        <v>24</v>
      </c>
      <c r="D12" s="67">
        <v>0</v>
      </c>
      <c r="E12" s="67">
        <v>0</v>
      </c>
      <c r="F12" s="67">
        <v>5506530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5506530</v>
      </c>
      <c r="O12" s="68">
        <f t="shared" si="1"/>
        <v>331.57885229120251</v>
      </c>
      <c r="P12" s="69"/>
    </row>
    <row r="13" spans="1:133">
      <c r="A13" s="64"/>
      <c r="B13" s="65">
        <v>518</v>
      </c>
      <c r="C13" s="66" t="s">
        <v>25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396418</v>
      </c>
      <c r="L13" s="67">
        <v>0</v>
      </c>
      <c r="M13" s="67">
        <v>0</v>
      </c>
      <c r="N13" s="67">
        <f t="shared" si="2"/>
        <v>396418</v>
      </c>
      <c r="O13" s="68">
        <f t="shared" si="1"/>
        <v>23.870536520744263</v>
      </c>
      <c r="P13" s="69"/>
    </row>
    <row r="14" spans="1:133">
      <c r="A14" s="64"/>
      <c r="B14" s="65">
        <v>519</v>
      </c>
      <c r="C14" s="66" t="s">
        <v>62</v>
      </c>
      <c r="D14" s="67">
        <v>912415</v>
      </c>
      <c r="E14" s="67">
        <v>0</v>
      </c>
      <c r="F14" s="67">
        <v>0</v>
      </c>
      <c r="G14" s="67">
        <v>36823</v>
      </c>
      <c r="H14" s="67">
        <v>0</v>
      </c>
      <c r="I14" s="67">
        <v>0</v>
      </c>
      <c r="J14" s="67">
        <v>866641</v>
      </c>
      <c r="K14" s="67">
        <v>0</v>
      </c>
      <c r="L14" s="67">
        <v>0</v>
      </c>
      <c r="M14" s="67">
        <v>0</v>
      </c>
      <c r="N14" s="67">
        <f t="shared" si="2"/>
        <v>1815879</v>
      </c>
      <c r="O14" s="68">
        <f t="shared" si="1"/>
        <v>109.34419220810501</v>
      </c>
      <c r="P14" s="69"/>
    </row>
    <row r="15" spans="1:133" ht="15.75">
      <c r="A15" s="70" t="s">
        <v>27</v>
      </c>
      <c r="B15" s="71"/>
      <c r="C15" s="72"/>
      <c r="D15" s="73">
        <f t="shared" ref="D15:M15" si="3">SUM(D16:D18)</f>
        <v>10810801</v>
      </c>
      <c r="E15" s="73">
        <f t="shared" si="3"/>
        <v>1275017</v>
      </c>
      <c r="F15" s="73">
        <f t="shared" si="3"/>
        <v>0</v>
      </c>
      <c r="G15" s="73">
        <f t="shared" si="3"/>
        <v>452108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30" si="4">SUM(D15:M15)</f>
        <v>12537926</v>
      </c>
      <c r="O15" s="75">
        <f t="shared" si="1"/>
        <v>754.97838260974288</v>
      </c>
      <c r="P15" s="76"/>
    </row>
    <row r="16" spans="1:133">
      <c r="A16" s="64"/>
      <c r="B16" s="65">
        <v>521</v>
      </c>
      <c r="C16" s="66" t="s">
        <v>28</v>
      </c>
      <c r="D16" s="67">
        <v>4582878</v>
      </c>
      <c r="E16" s="67">
        <v>0</v>
      </c>
      <c r="F16" s="67">
        <v>0</v>
      </c>
      <c r="G16" s="67">
        <v>25937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4608815</v>
      </c>
      <c r="O16" s="68">
        <f t="shared" si="1"/>
        <v>277.52243030047572</v>
      </c>
      <c r="P16" s="69"/>
    </row>
    <row r="17" spans="1:119">
      <c r="A17" s="64"/>
      <c r="B17" s="65">
        <v>522</v>
      </c>
      <c r="C17" s="66" t="s">
        <v>29</v>
      </c>
      <c r="D17" s="67">
        <v>5869202</v>
      </c>
      <c r="E17" s="67">
        <v>0</v>
      </c>
      <c r="F17" s="67">
        <v>0</v>
      </c>
      <c r="G17" s="67">
        <v>426171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6295373</v>
      </c>
      <c r="O17" s="68">
        <f t="shared" si="1"/>
        <v>379.07948455470586</v>
      </c>
      <c r="P17" s="69"/>
    </row>
    <row r="18" spans="1:119">
      <c r="A18" s="64"/>
      <c r="B18" s="65">
        <v>524</v>
      </c>
      <c r="C18" s="66" t="s">
        <v>30</v>
      </c>
      <c r="D18" s="67">
        <v>358721</v>
      </c>
      <c r="E18" s="67">
        <v>1275017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1633738</v>
      </c>
      <c r="O18" s="68">
        <f t="shared" si="1"/>
        <v>98.376467754561332</v>
      </c>
      <c r="P18" s="69"/>
    </row>
    <row r="19" spans="1:119" ht="15.75">
      <c r="A19" s="70" t="s">
        <v>32</v>
      </c>
      <c r="B19" s="71"/>
      <c r="C19" s="72"/>
      <c r="D19" s="73">
        <f t="shared" ref="D19:M19" si="5">SUM(D20:D22)</f>
        <v>0</v>
      </c>
      <c r="E19" s="73">
        <f t="shared" si="5"/>
        <v>0</v>
      </c>
      <c r="F19" s="73">
        <f t="shared" si="5"/>
        <v>0</v>
      </c>
      <c r="G19" s="73">
        <f t="shared" si="5"/>
        <v>559885</v>
      </c>
      <c r="H19" s="73">
        <f t="shared" si="5"/>
        <v>0</v>
      </c>
      <c r="I19" s="73">
        <f t="shared" si="5"/>
        <v>37175443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94182</v>
      </c>
      <c r="N19" s="74">
        <f t="shared" si="4"/>
        <v>37829510</v>
      </c>
      <c r="O19" s="75">
        <f t="shared" si="1"/>
        <v>2277.9255735533211</v>
      </c>
      <c r="P19" s="76"/>
    </row>
    <row r="20" spans="1:119">
      <c r="A20" s="64"/>
      <c r="B20" s="65">
        <v>536</v>
      </c>
      <c r="C20" s="66" t="s">
        <v>63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37175443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37175443</v>
      </c>
      <c r="O20" s="68">
        <f t="shared" si="1"/>
        <v>2238.5405551875715</v>
      </c>
      <c r="P20" s="69"/>
    </row>
    <row r="21" spans="1:119">
      <c r="A21" s="64"/>
      <c r="B21" s="65">
        <v>537</v>
      </c>
      <c r="C21" s="66" t="s">
        <v>64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94182</v>
      </c>
      <c r="N21" s="67">
        <f t="shared" si="4"/>
        <v>94182</v>
      </c>
      <c r="O21" s="68">
        <f t="shared" si="1"/>
        <v>5.671222978262179</v>
      </c>
      <c r="P21" s="69"/>
    </row>
    <row r="22" spans="1:119">
      <c r="A22" s="64"/>
      <c r="B22" s="65">
        <v>538</v>
      </c>
      <c r="C22" s="66" t="s">
        <v>65</v>
      </c>
      <c r="D22" s="67">
        <v>0</v>
      </c>
      <c r="E22" s="67">
        <v>0</v>
      </c>
      <c r="F22" s="67">
        <v>0</v>
      </c>
      <c r="G22" s="67">
        <v>559885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559885</v>
      </c>
      <c r="O22" s="68">
        <f t="shared" si="1"/>
        <v>33.713795387487203</v>
      </c>
      <c r="P22" s="69"/>
    </row>
    <row r="23" spans="1:119" ht="15.75">
      <c r="A23" s="70" t="s">
        <v>35</v>
      </c>
      <c r="B23" s="71"/>
      <c r="C23" s="72"/>
      <c r="D23" s="73">
        <f t="shared" ref="D23:M23" si="6">SUM(D24:D24)</f>
        <v>2387332</v>
      </c>
      <c r="E23" s="73">
        <f t="shared" si="6"/>
        <v>0</v>
      </c>
      <c r="F23" s="73">
        <f t="shared" si="6"/>
        <v>0</v>
      </c>
      <c r="G23" s="73">
        <f t="shared" si="6"/>
        <v>2028270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4415602</v>
      </c>
      <c r="O23" s="75">
        <f t="shared" si="1"/>
        <v>265.88799903655087</v>
      </c>
      <c r="P23" s="76"/>
    </row>
    <row r="24" spans="1:119">
      <c r="A24" s="64"/>
      <c r="B24" s="65">
        <v>541</v>
      </c>
      <c r="C24" s="66" t="s">
        <v>66</v>
      </c>
      <c r="D24" s="67">
        <v>2387332</v>
      </c>
      <c r="E24" s="67">
        <v>0</v>
      </c>
      <c r="F24" s="67">
        <v>0</v>
      </c>
      <c r="G24" s="67">
        <v>2028270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4415602</v>
      </c>
      <c r="O24" s="68">
        <f t="shared" si="1"/>
        <v>265.88799903655087</v>
      </c>
      <c r="P24" s="69"/>
    </row>
    <row r="25" spans="1:119" ht="15.75">
      <c r="A25" s="70" t="s">
        <v>38</v>
      </c>
      <c r="B25" s="71"/>
      <c r="C25" s="72"/>
      <c r="D25" s="73">
        <f t="shared" ref="D25:M25" si="7">SUM(D26:D27)</f>
        <v>768273</v>
      </c>
      <c r="E25" s="73">
        <f t="shared" si="7"/>
        <v>0</v>
      </c>
      <c r="F25" s="73">
        <f t="shared" si="7"/>
        <v>0</v>
      </c>
      <c r="G25" s="73">
        <f t="shared" si="7"/>
        <v>85063</v>
      </c>
      <c r="H25" s="73">
        <f t="shared" si="7"/>
        <v>0</v>
      </c>
      <c r="I25" s="73">
        <f t="shared" si="7"/>
        <v>447244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1300580</v>
      </c>
      <c r="O25" s="75">
        <f t="shared" si="1"/>
        <v>78.315168302523034</v>
      </c>
      <c r="P25" s="69"/>
    </row>
    <row r="26" spans="1:119">
      <c r="A26" s="64"/>
      <c r="B26" s="65">
        <v>572</v>
      </c>
      <c r="C26" s="66" t="s">
        <v>67</v>
      </c>
      <c r="D26" s="67">
        <v>768273</v>
      </c>
      <c r="E26" s="67">
        <v>0</v>
      </c>
      <c r="F26" s="67">
        <v>0</v>
      </c>
      <c r="G26" s="67">
        <v>83303</v>
      </c>
      <c r="H26" s="67">
        <v>0</v>
      </c>
      <c r="I26" s="67">
        <v>447244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1298820</v>
      </c>
      <c r="O26" s="68">
        <f t="shared" si="1"/>
        <v>78.209188896248577</v>
      </c>
      <c r="P26" s="69"/>
    </row>
    <row r="27" spans="1:119">
      <c r="A27" s="64"/>
      <c r="B27" s="65">
        <v>579</v>
      </c>
      <c r="C27" s="66" t="s">
        <v>40</v>
      </c>
      <c r="D27" s="67">
        <v>0</v>
      </c>
      <c r="E27" s="67">
        <v>0</v>
      </c>
      <c r="F27" s="67">
        <v>0</v>
      </c>
      <c r="G27" s="67">
        <v>1760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1760</v>
      </c>
      <c r="O27" s="68">
        <f t="shared" si="1"/>
        <v>0.10597940627446258</v>
      </c>
      <c r="P27" s="69"/>
    </row>
    <row r="28" spans="1:119" ht="15.75">
      <c r="A28" s="70" t="s">
        <v>68</v>
      </c>
      <c r="B28" s="71"/>
      <c r="C28" s="72"/>
      <c r="D28" s="73">
        <f t="shared" ref="D28:M28" si="8">SUM(D29:D29)</f>
        <v>6222583</v>
      </c>
      <c r="E28" s="73">
        <f t="shared" si="8"/>
        <v>0</v>
      </c>
      <c r="F28" s="73">
        <f t="shared" si="8"/>
        <v>0</v>
      </c>
      <c r="G28" s="73">
        <f t="shared" si="8"/>
        <v>7052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4"/>
        <v>6229635</v>
      </c>
      <c r="O28" s="75">
        <f t="shared" si="1"/>
        <v>375.12103329921115</v>
      </c>
      <c r="P28" s="69"/>
    </row>
    <row r="29" spans="1:119" ht="15.75" thickBot="1">
      <c r="A29" s="64"/>
      <c r="B29" s="65">
        <v>581</v>
      </c>
      <c r="C29" s="66" t="s">
        <v>69</v>
      </c>
      <c r="D29" s="67">
        <v>6222583</v>
      </c>
      <c r="E29" s="67">
        <v>0</v>
      </c>
      <c r="F29" s="67">
        <v>0</v>
      </c>
      <c r="G29" s="67">
        <v>7052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6229635</v>
      </c>
      <c r="O29" s="68">
        <f t="shared" si="1"/>
        <v>375.12103329921115</v>
      </c>
      <c r="P29" s="69"/>
    </row>
    <row r="30" spans="1:119" ht="16.5" thickBot="1">
      <c r="A30" s="77" t="s">
        <v>10</v>
      </c>
      <c r="B30" s="78"/>
      <c r="C30" s="79"/>
      <c r="D30" s="80">
        <f>SUM(D5,D15,D19,D23,D25,D28)</f>
        <v>24009564</v>
      </c>
      <c r="E30" s="80">
        <f t="shared" ref="E30:M30" si="9">SUM(E5,E15,E19,E23,E25,E28)</f>
        <v>1275017</v>
      </c>
      <c r="F30" s="80">
        <f t="shared" si="9"/>
        <v>5506530</v>
      </c>
      <c r="G30" s="80">
        <f t="shared" si="9"/>
        <v>3437256</v>
      </c>
      <c r="H30" s="80">
        <f t="shared" si="9"/>
        <v>0</v>
      </c>
      <c r="I30" s="80">
        <f t="shared" si="9"/>
        <v>37622687</v>
      </c>
      <c r="J30" s="80">
        <f t="shared" si="9"/>
        <v>866641</v>
      </c>
      <c r="K30" s="80">
        <f t="shared" si="9"/>
        <v>396418</v>
      </c>
      <c r="L30" s="80">
        <f t="shared" si="9"/>
        <v>0</v>
      </c>
      <c r="M30" s="80">
        <f t="shared" si="9"/>
        <v>94182</v>
      </c>
      <c r="N30" s="80">
        <f t="shared" si="4"/>
        <v>73208295</v>
      </c>
      <c r="O30" s="81">
        <f t="shared" si="1"/>
        <v>4408.2793400373339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70</v>
      </c>
      <c r="M32" s="177"/>
      <c r="N32" s="177"/>
      <c r="O32" s="91">
        <v>16607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47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3602050</v>
      </c>
      <c r="E5" s="24">
        <f t="shared" ref="E5:M5" si="0">SUM(E6:E14)</f>
        <v>0</v>
      </c>
      <c r="F5" s="24">
        <f t="shared" si="0"/>
        <v>1482665</v>
      </c>
      <c r="G5" s="24">
        <f t="shared" si="0"/>
        <v>188648</v>
      </c>
      <c r="H5" s="24">
        <f t="shared" si="0"/>
        <v>0</v>
      </c>
      <c r="I5" s="24">
        <f t="shared" si="0"/>
        <v>0</v>
      </c>
      <c r="J5" s="24">
        <f t="shared" si="0"/>
        <v>1522592</v>
      </c>
      <c r="K5" s="24">
        <f t="shared" si="0"/>
        <v>469448</v>
      </c>
      <c r="L5" s="24">
        <f t="shared" si="0"/>
        <v>0</v>
      </c>
      <c r="M5" s="24">
        <f t="shared" si="0"/>
        <v>0</v>
      </c>
      <c r="N5" s="25">
        <f>SUM(D5:M5)</f>
        <v>7265403</v>
      </c>
      <c r="O5" s="30">
        <f t="shared" ref="O5:O32" si="1">(N5/O$34)</f>
        <v>438.83806474993958</v>
      </c>
      <c r="P5" s="6"/>
    </row>
    <row r="6" spans="1:133">
      <c r="A6" s="12"/>
      <c r="B6" s="42">
        <v>511</v>
      </c>
      <c r="C6" s="19" t="s">
        <v>19</v>
      </c>
      <c r="D6" s="43">
        <v>84360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84360</v>
      </c>
      <c r="O6" s="44">
        <f t="shared" si="1"/>
        <v>5.0954336796327615</v>
      </c>
      <c r="P6" s="9"/>
    </row>
    <row r="7" spans="1:133">
      <c r="A7" s="12"/>
      <c r="B7" s="42">
        <v>512</v>
      </c>
      <c r="C7" s="19" t="s">
        <v>20</v>
      </c>
      <c r="D7" s="43">
        <v>610715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610715</v>
      </c>
      <c r="O7" s="44">
        <f t="shared" si="1"/>
        <v>36.887835225899977</v>
      </c>
      <c r="P7" s="9"/>
    </row>
    <row r="8" spans="1:133">
      <c r="A8" s="12"/>
      <c r="B8" s="42">
        <v>513</v>
      </c>
      <c r="C8" s="19" t="s">
        <v>21</v>
      </c>
      <c r="D8" s="43">
        <v>740735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740735</v>
      </c>
      <c r="O8" s="44">
        <f t="shared" si="1"/>
        <v>44.741181444793426</v>
      </c>
      <c r="P8" s="9"/>
    </row>
    <row r="9" spans="1:133">
      <c r="A9" s="12"/>
      <c r="B9" s="42">
        <v>514</v>
      </c>
      <c r="C9" s="19" t="s">
        <v>22</v>
      </c>
      <c r="D9" s="43">
        <v>325079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325079</v>
      </c>
      <c r="O9" s="44">
        <f t="shared" si="1"/>
        <v>19.635117178062334</v>
      </c>
      <c r="P9" s="9"/>
    </row>
    <row r="10" spans="1:133">
      <c r="A10" s="12"/>
      <c r="B10" s="42">
        <v>515</v>
      </c>
      <c r="C10" s="19" t="s">
        <v>23</v>
      </c>
      <c r="D10" s="43">
        <v>446069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446069</v>
      </c>
      <c r="O10" s="44">
        <f t="shared" si="1"/>
        <v>26.943041797535635</v>
      </c>
      <c r="P10" s="9"/>
    </row>
    <row r="11" spans="1:133">
      <c r="A11" s="12"/>
      <c r="B11" s="42">
        <v>516</v>
      </c>
      <c r="C11" s="19" t="s">
        <v>51</v>
      </c>
      <c r="D11" s="43">
        <v>471721</v>
      </c>
      <c r="E11" s="43">
        <v>0</v>
      </c>
      <c r="F11" s="43">
        <v>0</v>
      </c>
      <c r="G11" s="43">
        <v>38334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510055</v>
      </c>
      <c r="O11" s="44">
        <f t="shared" si="1"/>
        <v>30.807864218410245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1482665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1482665</v>
      </c>
      <c r="O12" s="44">
        <f t="shared" si="1"/>
        <v>89.554542159942017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469448</v>
      </c>
      <c r="L13" s="43">
        <v>0</v>
      </c>
      <c r="M13" s="43">
        <v>0</v>
      </c>
      <c r="N13" s="43">
        <f t="shared" si="2"/>
        <v>469448</v>
      </c>
      <c r="O13" s="44">
        <f t="shared" si="1"/>
        <v>28.355158250785212</v>
      </c>
      <c r="P13" s="9"/>
    </row>
    <row r="14" spans="1:133">
      <c r="A14" s="12"/>
      <c r="B14" s="42">
        <v>519</v>
      </c>
      <c r="C14" s="19" t="s">
        <v>26</v>
      </c>
      <c r="D14" s="43">
        <v>923371</v>
      </c>
      <c r="E14" s="43">
        <v>0</v>
      </c>
      <c r="F14" s="43">
        <v>0</v>
      </c>
      <c r="G14" s="43">
        <v>150314</v>
      </c>
      <c r="H14" s="43">
        <v>0</v>
      </c>
      <c r="I14" s="43">
        <v>0</v>
      </c>
      <c r="J14" s="43">
        <v>1522592</v>
      </c>
      <c r="K14" s="43">
        <v>0</v>
      </c>
      <c r="L14" s="43">
        <v>0</v>
      </c>
      <c r="M14" s="43">
        <v>0</v>
      </c>
      <c r="N14" s="43">
        <f t="shared" si="2"/>
        <v>2596277</v>
      </c>
      <c r="O14" s="44">
        <f t="shared" si="1"/>
        <v>156.817890794878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SUM(D16:D18)</f>
        <v>10119105</v>
      </c>
      <c r="E15" s="29">
        <f t="shared" si="3"/>
        <v>1176301</v>
      </c>
      <c r="F15" s="29">
        <f t="shared" si="3"/>
        <v>0</v>
      </c>
      <c r="G15" s="29">
        <f t="shared" si="3"/>
        <v>931989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2" si="4">SUM(D15:M15)</f>
        <v>12227395</v>
      </c>
      <c r="O15" s="41">
        <f t="shared" si="1"/>
        <v>738.54765643875328</v>
      </c>
      <c r="P15" s="10"/>
    </row>
    <row r="16" spans="1:133">
      <c r="A16" s="12"/>
      <c r="B16" s="42">
        <v>521</v>
      </c>
      <c r="C16" s="19" t="s">
        <v>28</v>
      </c>
      <c r="D16" s="43">
        <v>4534955</v>
      </c>
      <c r="E16" s="43">
        <v>0</v>
      </c>
      <c r="F16" s="43">
        <v>0</v>
      </c>
      <c r="G16" s="43">
        <v>449722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4984677</v>
      </c>
      <c r="O16" s="44">
        <f t="shared" si="1"/>
        <v>301.07978980430056</v>
      </c>
      <c r="P16" s="9"/>
    </row>
    <row r="17" spans="1:119">
      <c r="A17" s="12"/>
      <c r="B17" s="42">
        <v>522</v>
      </c>
      <c r="C17" s="19" t="s">
        <v>29</v>
      </c>
      <c r="D17" s="43">
        <v>5293964</v>
      </c>
      <c r="E17" s="43">
        <v>0</v>
      </c>
      <c r="F17" s="43">
        <v>0</v>
      </c>
      <c r="G17" s="43">
        <v>462373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5756337</v>
      </c>
      <c r="O17" s="44">
        <f t="shared" si="1"/>
        <v>347.68887412418457</v>
      </c>
      <c r="P17" s="9"/>
    </row>
    <row r="18" spans="1:119">
      <c r="A18" s="12"/>
      <c r="B18" s="42">
        <v>524</v>
      </c>
      <c r="C18" s="19" t="s">
        <v>30</v>
      </c>
      <c r="D18" s="43">
        <v>290186</v>
      </c>
      <c r="E18" s="43">
        <v>1176301</v>
      </c>
      <c r="F18" s="43">
        <v>0</v>
      </c>
      <c r="G18" s="43">
        <v>19894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1486381</v>
      </c>
      <c r="O18" s="44">
        <f t="shared" si="1"/>
        <v>89.778992510268182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902946</v>
      </c>
      <c r="H19" s="29">
        <f t="shared" si="5"/>
        <v>0</v>
      </c>
      <c r="I19" s="29">
        <f t="shared" si="5"/>
        <v>36148022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1829758</v>
      </c>
      <c r="N19" s="40">
        <f t="shared" si="4"/>
        <v>38880726</v>
      </c>
      <c r="O19" s="41">
        <f t="shared" si="1"/>
        <v>2348.437182894419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36148022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36148022</v>
      </c>
      <c r="O20" s="44">
        <f t="shared" si="1"/>
        <v>2183.3789562696302</v>
      </c>
      <c r="P20" s="9"/>
    </row>
    <row r="21" spans="1:119">
      <c r="A21" s="12"/>
      <c r="B21" s="42">
        <v>537</v>
      </c>
      <c r="C21" s="19" t="s">
        <v>54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1829758</v>
      </c>
      <c r="N21" s="43">
        <f t="shared" si="4"/>
        <v>1829758</v>
      </c>
      <c r="O21" s="44">
        <f t="shared" si="1"/>
        <v>110.51932834017879</v>
      </c>
      <c r="P21" s="9"/>
    </row>
    <row r="22" spans="1:119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902946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902946</v>
      </c>
      <c r="O22" s="44">
        <f t="shared" si="1"/>
        <v>54.538898284609807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2483555</v>
      </c>
      <c r="E23" s="29">
        <f t="shared" si="6"/>
        <v>0</v>
      </c>
      <c r="F23" s="29">
        <f t="shared" si="6"/>
        <v>0</v>
      </c>
      <c r="G23" s="29">
        <f t="shared" si="6"/>
        <v>1219311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3702866</v>
      </c>
      <c r="O23" s="41">
        <f t="shared" si="1"/>
        <v>223.65704276395263</v>
      </c>
      <c r="P23" s="10"/>
    </row>
    <row r="24" spans="1:119">
      <c r="A24" s="12"/>
      <c r="B24" s="42">
        <v>541</v>
      </c>
      <c r="C24" s="19" t="s">
        <v>36</v>
      </c>
      <c r="D24" s="43">
        <v>2483555</v>
      </c>
      <c r="E24" s="43">
        <v>0</v>
      </c>
      <c r="F24" s="43">
        <v>0</v>
      </c>
      <c r="G24" s="43">
        <v>1219311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3702866</v>
      </c>
      <c r="O24" s="44">
        <f t="shared" si="1"/>
        <v>223.65704276395263</v>
      </c>
      <c r="P24" s="9"/>
    </row>
    <row r="25" spans="1:119" ht="15.75">
      <c r="A25" s="26" t="s">
        <v>55</v>
      </c>
      <c r="B25" s="27"/>
      <c r="C25" s="28"/>
      <c r="D25" s="29">
        <f t="shared" ref="D25:M25" si="7">SUM(D26:D26)</f>
        <v>43596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43596</v>
      </c>
      <c r="O25" s="41">
        <f t="shared" si="1"/>
        <v>2.6332447451075138</v>
      </c>
      <c r="P25" s="10"/>
    </row>
    <row r="26" spans="1:119">
      <c r="A26" s="45"/>
      <c r="B26" s="46">
        <v>554</v>
      </c>
      <c r="C26" s="47" t="s">
        <v>56</v>
      </c>
      <c r="D26" s="43">
        <v>43596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43596</v>
      </c>
      <c r="O26" s="44">
        <f t="shared" si="1"/>
        <v>2.6332447451075138</v>
      </c>
      <c r="P26" s="9"/>
    </row>
    <row r="27" spans="1:119" ht="15.75">
      <c r="A27" s="26" t="s">
        <v>38</v>
      </c>
      <c r="B27" s="27"/>
      <c r="C27" s="28"/>
      <c r="D27" s="29">
        <f t="shared" ref="D27:M27" si="8">SUM(D28:D29)</f>
        <v>692649</v>
      </c>
      <c r="E27" s="29">
        <f t="shared" si="8"/>
        <v>0</v>
      </c>
      <c r="F27" s="29">
        <f t="shared" si="8"/>
        <v>0</v>
      </c>
      <c r="G27" s="29">
        <f t="shared" si="8"/>
        <v>248959</v>
      </c>
      <c r="H27" s="29">
        <f t="shared" si="8"/>
        <v>0</v>
      </c>
      <c r="I27" s="29">
        <f t="shared" si="8"/>
        <v>466213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1407821</v>
      </c>
      <c r="O27" s="41">
        <f t="shared" si="1"/>
        <v>85.033884996375932</v>
      </c>
      <c r="P27" s="9"/>
    </row>
    <row r="28" spans="1:119">
      <c r="A28" s="12"/>
      <c r="B28" s="42">
        <v>572</v>
      </c>
      <c r="C28" s="19" t="s">
        <v>39</v>
      </c>
      <c r="D28" s="43">
        <v>692649</v>
      </c>
      <c r="E28" s="43">
        <v>0</v>
      </c>
      <c r="F28" s="43">
        <v>0</v>
      </c>
      <c r="G28" s="43">
        <v>217763</v>
      </c>
      <c r="H28" s="43">
        <v>0</v>
      </c>
      <c r="I28" s="43">
        <v>466213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1376625</v>
      </c>
      <c r="O28" s="44">
        <f t="shared" si="1"/>
        <v>83.149613433196421</v>
      </c>
      <c r="P28" s="9"/>
    </row>
    <row r="29" spans="1:119">
      <c r="A29" s="12"/>
      <c r="B29" s="42">
        <v>579</v>
      </c>
      <c r="C29" s="19" t="s">
        <v>40</v>
      </c>
      <c r="D29" s="43">
        <v>0</v>
      </c>
      <c r="E29" s="43">
        <v>0</v>
      </c>
      <c r="F29" s="43">
        <v>0</v>
      </c>
      <c r="G29" s="43">
        <v>31196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31196</v>
      </c>
      <c r="O29" s="44">
        <f t="shared" si="1"/>
        <v>1.8842715631795119</v>
      </c>
      <c r="P29" s="9"/>
    </row>
    <row r="30" spans="1:119" ht="15.75">
      <c r="A30" s="26" t="s">
        <v>42</v>
      </c>
      <c r="B30" s="27"/>
      <c r="C30" s="28"/>
      <c r="D30" s="29">
        <f t="shared" ref="D30:M30" si="9">SUM(D31:D31)</f>
        <v>2830264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45481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2875745</v>
      </c>
      <c r="O30" s="41">
        <f t="shared" si="1"/>
        <v>173.69805508576951</v>
      </c>
      <c r="P30" s="9"/>
    </row>
    <row r="31" spans="1:119" ht="15.75" thickBot="1">
      <c r="A31" s="12"/>
      <c r="B31" s="42">
        <v>581</v>
      </c>
      <c r="C31" s="19" t="s">
        <v>41</v>
      </c>
      <c r="D31" s="43">
        <v>2830264</v>
      </c>
      <c r="E31" s="43">
        <v>0</v>
      </c>
      <c r="F31" s="43">
        <v>0</v>
      </c>
      <c r="G31" s="43">
        <v>0</v>
      </c>
      <c r="H31" s="43">
        <v>0</v>
      </c>
      <c r="I31" s="43">
        <v>45481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2875745</v>
      </c>
      <c r="O31" s="44">
        <f t="shared" si="1"/>
        <v>173.69805508576951</v>
      </c>
      <c r="P31" s="9"/>
    </row>
    <row r="32" spans="1:119" ht="16.5" thickBot="1">
      <c r="A32" s="13" t="s">
        <v>10</v>
      </c>
      <c r="B32" s="21"/>
      <c r="C32" s="20"/>
      <c r="D32" s="14">
        <f>SUM(D5,D15,D19,D23,D25,D27,D30)</f>
        <v>19771219</v>
      </c>
      <c r="E32" s="14">
        <f t="shared" ref="E32:M32" si="10">SUM(E5,E15,E19,E23,E25,E27,E30)</f>
        <v>1176301</v>
      </c>
      <c r="F32" s="14">
        <f t="shared" si="10"/>
        <v>1482665</v>
      </c>
      <c r="G32" s="14">
        <f t="shared" si="10"/>
        <v>3491853</v>
      </c>
      <c r="H32" s="14">
        <f t="shared" si="10"/>
        <v>0</v>
      </c>
      <c r="I32" s="14">
        <f t="shared" si="10"/>
        <v>36659716</v>
      </c>
      <c r="J32" s="14">
        <f t="shared" si="10"/>
        <v>1522592</v>
      </c>
      <c r="K32" s="14">
        <f t="shared" si="10"/>
        <v>469448</v>
      </c>
      <c r="L32" s="14">
        <f t="shared" si="10"/>
        <v>0</v>
      </c>
      <c r="M32" s="14">
        <f t="shared" si="10"/>
        <v>1829758</v>
      </c>
      <c r="N32" s="14">
        <f t="shared" si="4"/>
        <v>66403552</v>
      </c>
      <c r="O32" s="35">
        <f t="shared" si="1"/>
        <v>4010.8451316743176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57</v>
      </c>
      <c r="M34" s="163"/>
      <c r="N34" s="163"/>
      <c r="O34" s="39">
        <v>16556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3657420</v>
      </c>
      <c r="E5" s="24">
        <f t="shared" ref="E5:M5" si="0">SUM(E6:E14)</f>
        <v>0</v>
      </c>
      <c r="F5" s="24">
        <f t="shared" si="0"/>
        <v>1485102</v>
      </c>
      <c r="G5" s="24">
        <f t="shared" si="0"/>
        <v>101312</v>
      </c>
      <c r="H5" s="24">
        <f t="shared" si="0"/>
        <v>0</v>
      </c>
      <c r="I5" s="24">
        <f t="shared" si="0"/>
        <v>0</v>
      </c>
      <c r="J5" s="24">
        <f t="shared" si="0"/>
        <v>1218411</v>
      </c>
      <c r="K5" s="24">
        <f t="shared" si="0"/>
        <v>233776</v>
      </c>
      <c r="L5" s="24">
        <f t="shared" si="0"/>
        <v>0</v>
      </c>
      <c r="M5" s="24">
        <f t="shared" si="0"/>
        <v>0</v>
      </c>
      <c r="N5" s="25">
        <f>SUM(D5:M5)</f>
        <v>6696021</v>
      </c>
      <c r="O5" s="30">
        <f t="shared" ref="O5:O29" si="1">(N5/O$31)</f>
        <v>405.3036135827129</v>
      </c>
      <c r="P5" s="6"/>
    </row>
    <row r="6" spans="1:133">
      <c r="A6" s="12"/>
      <c r="B6" s="42">
        <v>511</v>
      </c>
      <c r="C6" s="19" t="s">
        <v>19</v>
      </c>
      <c r="D6" s="43">
        <v>56068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56068</v>
      </c>
      <c r="O6" s="44">
        <f t="shared" si="1"/>
        <v>3.3937412989528477</v>
      </c>
      <c r="P6" s="9"/>
    </row>
    <row r="7" spans="1:133">
      <c r="A7" s="12"/>
      <c r="B7" s="42">
        <v>512</v>
      </c>
      <c r="C7" s="19" t="s">
        <v>20</v>
      </c>
      <c r="D7" s="43">
        <v>589536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589536</v>
      </c>
      <c r="O7" s="44">
        <f t="shared" si="1"/>
        <v>35.684038496459053</v>
      </c>
      <c r="P7" s="9"/>
    </row>
    <row r="8" spans="1:133">
      <c r="A8" s="12"/>
      <c r="B8" s="42">
        <v>513</v>
      </c>
      <c r="C8" s="19" t="s">
        <v>21</v>
      </c>
      <c r="D8" s="43">
        <v>724418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724418</v>
      </c>
      <c r="O8" s="44">
        <f t="shared" si="1"/>
        <v>43.848314266690878</v>
      </c>
      <c r="P8" s="9"/>
    </row>
    <row r="9" spans="1:133">
      <c r="A9" s="12"/>
      <c r="B9" s="42">
        <v>514</v>
      </c>
      <c r="C9" s="19" t="s">
        <v>22</v>
      </c>
      <c r="D9" s="43">
        <v>282712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282712</v>
      </c>
      <c r="O9" s="44">
        <f t="shared" si="1"/>
        <v>17.112281338902005</v>
      </c>
      <c r="P9" s="9"/>
    </row>
    <row r="10" spans="1:133">
      <c r="A10" s="12"/>
      <c r="B10" s="42">
        <v>515</v>
      </c>
      <c r="C10" s="19" t="s">
        <v>23</v>
      </c>
      <c r="D10" s="43">
        <v>448859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448859</v>
      </c>
      <c r="O10" s="44">
        <f t="shared" si="1"/>
        <v>27.16899703407784</v>
      </c>
      <c r="P10" s="9"/>
    </row>
    <row r="11" spans="1:133">
      <c r="A11" s="12"/>
      <c r="B11" s="42">
        <v>516</v>
      </c>
      <c r="C11" s="19" t="s">
        <v>51</v>
      </c>
      <c r="D11" s="43">
        <v>382441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382441</v>
      </c>
      <c r="O11" s="44">
        <f t="shared" si="1"/>
        <v>23.148780340173111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1485102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1485102</v>
      </c>
      <c r="O12" s="44">
        <f t="shared" si="1"/>
        <v>89.89177410568368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233776</v>
      </c>
      <c r="L13" s="43">
        <v>0</v>
      </c>
      <c r="M13" s="43">
        <v>0</v>
      </c>
      <c r="N13" s="43">
        <f t="shared" si="2"/>
        <v>233776</v>
      </c>
      <c r="O13" s="44">
        <f t="shared" si="1"/>
        <v>14.150233036741117</v>
      </c>
      <c r="P13" s="9"/>
    </row>
    <row r="14" spans="1:133">
      <c r="A14" s="12"/>
      <c r="B14" s="42">
        <v>519</v>
      </c>
      <c r="C14" s="19" t="s">
        <v>26</v>
      </c>
      <c r="D14" s="43">
        <v>1173386</v>
      </c>
      <c r="E14" s="43">
        <v>0</v>
      </c>
      <c r="F14" s="43">
        <v>0</v>
      </c>
      <c r="G14" s="43">
        <v>101312</v>
      </c>
      <c r="H14" s="43">
        <v>0</v>
      </c>
      <c r="I14" s="43">
        <v>0</v>
      </c>
      <c r="J14" s="43">
        <v>1218411</v>
      </c>
      <c r="K14" s="43">
        <v>0</v>
      </c>
      <c r="L14" s="43">
        <v>0</v>
      </c>
      <c r="M14" s="43">
        <v>0</v>
      </c>
      <c r="N14" s="43">
        <f t="shared" si="2"/>
        <v>2493109</v>
      </c>
      <c r="O14" s="44">
        <f t="shared" si="1"/>
        <v>150.90545366503238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SUM(D16:D18)</f>
        <v>9320850</v>
      </c>
      <c r="E15" s="29">
        <f t="shared" si="3"/>
        <v>1066106</v>
      </c>
      <c r="F15" s="29">
        <f t="shared" si="3"/>
        <v>0</v>
      </c>
      <c r="G15" s="29">
        <f t="shared" si="3"/>
        <v>340412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9" si="4">SUM(D15:M15)</f>
        <v>10727368</v>
      </c>
      <c r="O15" s="41">
        <f t="shared" si="1"/>
        <v>649.31711155499067</v>
      </c>
      <c r="P15" s="10"/>
    </row>
    <row r="16" spans="1:133">
      <c r="A16" s="12"/>
      <c r="B16" s="42">
        <v>521</v>
      </c>
      <c r="C16" s="19" t="s">
        <v>28</v>
      </c>
      <c r="D16" s="43">
        <v>4151932</v>
      </c>
      <c r="E16" s="43">
        <v>0</v>
      </c>
      <c r="F16" s="43">
        <v>0</v>
      </c>
      <c r="G16" s="43">
        <v>306060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4457992</v>
      </c>
      <c r="O16" s="44">
        <f t="shared" si="1"/>
        <v>269.8379032746202</v>
      </c>
      <c r="P16" s="9"/>
    </row>
    <row r="17" spans="1:119">
      <c r="A17" s="12"/>
      <c r="B17" s="42">
        <v>522</v>
      </c>
      <c r="C17" s="19" t="s">
        <v>29</v>
      </c>
      <c r="D17" s="43">
        <v>4869967</v>
      </c>
      <c r="E17" s="43">
        <v>0</v>
      </c>
      <c r="F17" s="43">
        <v>0</v>
      </c>
      <c r="G17" s="43">
        <v>34352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4904319</v>
      </c>
      <c r="O17" s="44">
        <f t="shared" si="1"/>
        <v>296.85364082077353</v>
      </c>
      <c r="P17" s="9"/>
    </row>
    <row r="18" spans="1:119">
      <c r="A18" s="12"/>
      <c r="B18" s="42">
        <v>524</v>
      </c>
      <c r="C18" s="19" t="s">
        <v>30</v>
      </c>
      <c r="D18" s="43">
        <v>298951</v>
      </c>
      <c r="E18" s="43">
        <v>1066106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1365057</v>
      </c>
      <c r="O18" s="44">
        <f t="shared" si="1"/>
        <v>82.62556745959688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861800</v>
      </c>
      <c r="H19" s="29">
        <f t="shared" si="5"/>
        <v>0</v>
      </c>
      <c r="I19" s="29">
        <f t="shared" si="5"/>
        <v>31363247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32225047</v>
      </c>
      <c r="O19" s="41">
        <f t="shared" si="1"/>
        <v>1950.5506325282972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31363247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31363247</v>
      </c>
      <c r="O20" s="44">
        <f t="shared" si="1"/>
        <v>1898.3867199322076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861800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861800</v>
      </c>
      <c r="O21" s="44">
        <f t="shared" si="1"/>
        <v>52.163912596089823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2524971</v>
      </c>
      <c r="E22" s="29">
        <f t="shared" si="6"/>
        <v>0</v>
      </c>
      <c r="F22" s="29">
        <f t="shared" si="6"/>
        <v>0</v>
      </c>
      <c r="G22" s="29">
        <f t="shared" si="6"/>
        <v>1934950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4459921</v>
      </c>
      <c r="O22" s="41">
        <f t="shared" si="1"/>
        <v>269.95466376127354</v>
      </c>
      <c r="P22" s="10"/>
    </row>
    <row r="23" spans="1:119">
      <c r="A23" s="12"/>
      <c r="B23" s="42">
        <v>541</v>
      </c>
      <c r="C23" s="19" t="s">
        <v>36</v>
      </c>
      <c r="D23" s="43">
        <v>2524971</v>
      </c>
      <c r="E23" s="43">
        <v>0</v>
      </c>
      <c r="F23" s="43">
        <v>0</v>
      </c>
      <c r="G23" s="43">
        <v>1934950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4459921</v>
      </c>
      <c r="O23" s="44">
        <f t="shared" si="1"/>
        <v>269.95466376127354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599267</v>
      </c>
      <c r="E24" s="29">
        <f t="shared" si="7"/>
        <v>0</v>
      </c>
      <c r="F24" s="29">
        <f t="shared" si="7"/>
        <v>0</v>
      </c>
      <c r="G24" s="29">
        <f t="shared" si="7"/>
        <v>279048</v>
      </c>
      <c r="H24" s="29">
        <f t="shared" si="7"/>
        <v>0</v>
      </c>
      <c r="I24" s="29">
        <f t="shared" si="7"/>
        <v>484339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460649</v>
      </c>
      <c r="N24" s="29">
        <f t="shared" si="4"/>
        <v>1823303</v>
      </c>
      <c r="O24" s="41">
        <f t="shared" si="1"/>
        <v>110.36275043883542</v>
      </c>
      <c r="P24" s="9"/>
    </row>
    <row r="25" spans="1:119">
      <c r="A25" s="12"/>
      <c r="B25" s="42">
        <v>572</v>
      </c>
      <c r="C25" s="19" t="s">
        <v>39</v>
      </c>
      <c r="D25" s="43">
        <v>599267</v>
      </c>
      <c r="E25" s="43">
        <v>0</v>
      </c>
      <c r="F25" s="43">
        <v>0</v>
      </c>
      <c r="G25" s="43">
        <v>121973</v>
      </c>
      <c r="H25" s="43">
        <v>0</v>
      </c>
      <c r="I25" s="43">
        <v>484339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1205579</v>
      </c>
      <c r="O25" s="44">
        <f t="shared" si="1"/>
        <v>72.972519823255254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157075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460649</v>
      </c>
      <c r="N26" s="43">
        <f t="shared" si="4"/>
        <v>617724</v>
      </c>
      <c r="O26" s="44">
        <f t="shared" si="1"/>
        <v>37.390230615580172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4678349</v>
      </c>
      <c r="E27" s="29">
        <f t="shared" si="8"/>
        <v>31000</v>
      </c>
      <c r="F27" s="29">
        <f t="shared" si="8"/>
        <v>0</v>
      </c>
      <c r="G27" s="29">
        <f t="shared" si="8"/>
        <v>665100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5374449</v>
      </c>
      <c r="O27" s="41">
        <f t="shared" si="1"/>
        <v>325.31015071726893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4678349</v>
      </c>
      <c r="E28" s="43">
        <v>31000</v>
      </c>
      <c r="F28" s="43">
        <v>0</v>
      </c>
      <c r="G28" s="43">
        <v>665100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5374449</v>
      </c>
      <c r="O28" s="44">
        <f t="shared" si="1"/>
        <v>325.31015071726893</v>
      </c>
      <c r="P28" s="9"/>
    </row>
    <row r="29" spans="1:119" ht="16.5" thickBot="1">
      <c r="A29" s="13" t="s">
        <v>10</v>
      </c>
      <c r="B29" s="21"/>
      <c r="C29" s="20"/>
      <c r="D29" s="14">
        <f>SUM(D5,D15,D19,D22,D24,D27)</f>
        <v>20780857</v>
      </c>
      <c r="E29" s="14">
        <f t="shared" ref="E29:M29" si="9">SUM(E5,E15,E19,E22,E24,E27)</f>
        <v>1097106</v>
      </c>
      <c r="F29" s="14">
        <f t="shared" si="9"/>
        <v>1485102</v>
      </c>
      <c r="G29" s="14">
        <f t="shared" si="9"/>
        <v>4182622</v>
      </c>
      <c r="H29" s="14">
        <f t="shared" si="9"/>
        <v>0</v>
      </c>
      <c r="I29" s="14">
        <f t="shared" si="9"/>
        <v>31847586</v>
      </c>
      <c r="J29" s="14">
        <f t="shared" si="9"/>
        <v>1218411</v>
      </c>
      <c r="K29" s="14">
        <f t="shared" si="9"/>
        <v>233776</v>
      </c>
      <c r="L29" s="14">
        <f t="shared" si="9"/>
        <v>0</v>
      </c>
      <c r="M29" s="14">
        <f t="shared" si="9"/>
        <v>460649</v>
      </c>
      <c r="N29" s="14">
        <f t="shared" si="4"/>
        <v>61306109</v>
      </c>
      <c r="O29" s="35">
        <f t="shared" si="1"/>
        <v>3710.798922583379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52</v>
      </c>
      <c r="M31" s="163"/>
      <c r="N31" s="163"/>
      <c r="O31" s="39">
        <v>16521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3589565</v>
      </c>
      <c r="E5" s="24">
        <f t="shared" si="0"/>
        <v>0</v>
      </c>
      <c r="F5" s="24">
        <f t="shared" si="0"/>
        <v>2020688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927085</v>
      </c>
      <c r="K5" s="24">
        <f t="shared" si="0"/>
        <v>277971</v>
      </c>
      <c r="L5" s="24">
        <f t="shared" si="0"/>
        <v>0</v>
      </c>
      <c r="M5" s="24">
        <f t="shared" si="0"/>
        <v>0</v>
      </c>
      <c r="N5" s="25">
        <f>SUM(D5:M5)</f>
        <v>6815309</v>
      </c>
      <c r="O5" s="30">
        <f t="shared" ref="O5:O29" si="1">(N5/O$31)</f>
        <v>414.48087331995379</v>
      </c>
      <c r="P5" s="6"/>
    </row>
    <row r="6" spans="1:133">
      <c r="A6" s="12"/>
      <c r="B6" s="42">
        <v>511</v>
      </c>
      <c r="C6" s="19" t="s">
        <v>19</v>
      </c>
      <c r="D6" s="43">
        <v>56088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56088</v>
      </c>
      <c r="O6" s="44">
        <f t="shared" si="1"/>
        <v>3.4110563765736179</v>
      </c>
      <c r="P6" s="9"/>
    </row>
    <row r="7" spans="1:133">
      <c r="A7" s="12"/>
      <c r="B7" s="42">
        <v>512</v>
      </c>
      <c r="C7" s="19" t="s">
        <v>20</v>
      </c>
      <c r="D7" s="43">
        <v>547074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547074</v>
      </c>
      <c r="O7" s="44">
        <f t="shared" si="1"/>
        <v>33.270935960591132</v>
      </c>
      <c r="P7" s="9"/>
    </row>
    <row r="8" spans="1:133">
      <c r="A8" s="12"/>
      <c r="B8" s="42">
        <v>513</v>
      </c>
      <c r="C8" s="19" t="s">
        <v>21</v>
      </c>
      <c r="D8" s="43">
        <v>711797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711797</v>
      </c>
      <c r="O8" s="44">
        <f t="shared" si="1"/>
        <v>43.288755093352798</v>
      </c>
      <c r="P8" s="9"/>
    </row>
    <row r="9" spans="1:133">
      <c r="A9" s="12"/>
      <c r="B9" s="42">
        <v>514</v>
      </c>
      <c r="C9" s="19" t="s">
        <v>22</v>
      </c>
      <c r="D9" s="43">
        <v>438035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438035</v>
      </c>
      <c r="O9" s="44">
        <f t="shared" si="1"/>
        <v>26.639603478683938</v>
      </c>
      <c r="P9" s="9"/>
    </row>
    <row r="10" spans="1:133">
      <c r="A10" s="12"/>
      <c r="B10" s="42">
        <v>515</v>
      </c>
      <c r="C10" s="19" t="s">
        <v>23</v>
      </c>
      <c r="D10" s="43">
        <v>444038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444038</v>
      </c>
      <c r="O10" s="44">
        <f t="shared" si="1"/>
        <v>27.004682843763305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2020688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2020688</v>
      </c>
      <c r="O11" s="44">
        <f t="shared" si="1"/>
        <v>122.89047010886091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277971</v>
      </c>
      <c r="L12" s="43">
        <v>0</v>
      </c>
      <c r="M12" s="43">
        <v>0</v>
      </c>
      <c r="N12" s="43">
        <f t="shared" si="2"/>
        <v>277971</v>
      </c>
      <c r="O12" s="44">
        <f t="shared" si="1"/>
        <v>16.905126801678527</v>
      </c>
      <c r="P12" s="9"/>
    </row>
    <row r="13" spans="1:133">
      <c r="A13" s="12"/>
      <c r="B13" s="42">
        <v>519</v>
      </c>
      <c r="C13" s="19" t="s">
        <v>26</v>
      </c>
      <c r="D13" s="43">
        <v>1392533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927085</v>
      </c>
      <c r="K13" s="43">
        <v>0</v>
      </c>
      <c r="L13" s="43">
        <v>0</v>
      </c>
      <c r="M13" s="43">
        <v>0</v>
      </c>
      <c r="N13" s="43">
        <f t="shared" si="2"/>
        <v>2319618</v>
      </c>
      <c r="O13" s="44">
        <f t="shared" si="1"/>
        <v>141.07024265644955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9207548</v>
      </c>
      <c r="E14" s="29">
        <f t="shared" si="3"/>
        <v>1117316</v>
      </c>
      <c r="F14" s="29">
        <f t="shared" si="3"/>
        <v>0</v>
      </c>
      <c r="G14" s="29">
        <f t="shared" si="3"/>
        <v>26677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10351541</v>
      </c>
      <c r="O14" s="41">
        <f t="shared" si="1"/>
        <v>629.54089886273789</v>
      </c>
      <c r="P14" s="10"/>
    </row>
    <row r="15" spans="1:133">
      <c r="A15" s="12"/>
      <c r="B15" s="42">
        <v>521</v>
      </c>
      <c r="C15" s="19" t="s">
        <v>28</v>
      </c>
      <c r="D15" s="43">
        <v>4117627</v>
      </c>
      <c r="E15" s="43">
        <v>0</v>
      </c>
      <c r="F15" s="43">
        <v>0</v>
      </c>
      <c r="G15" s="43">
        <v>5174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4122801</v>
      </c>
      <c r="O15" s="44">
        <f t="shared" si="1"/>
        <v>250.73289545703338</v>
      </c>
      <c r="P15" s="9"/>
    </row>
    <row r="16" spans="1:133">
      <c r="A16" s="12"/>
      <c r="B16" s="42">
        <v>522</v>
      </c>
      <c r="C16" s="19" t="s">
        <v>29</v>
      </c>
      <c r="D16" s="43">
        <v>4821296</v>
      </c>
      <c r="E16" s="43">
        <v>0</v>
      </c>
      <c r="F16" s="43">
        <v>0</v>
      </c>
      <c r="G16" s="43">
        <v>21503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4842799</v>
      </c>
      <c r="O16" s="44">
        <f t="shared" si="1"/>
        <v>294.5204038192544</v>
      </c>
      <c r="P16" s="9"/>
    </row>
    <row r="17" spans="1:119">
      <c r="A17" s="12"/>
      <c r="B17" s="42">
        <v>524</v>
      </c>
      <c r="C17" s="19" t="s">
        <v>30</v>
      </c>
      <c r="D17" s="43">
        <v>268625</v>
      </c>
      <c r="E17" s="43">
        <v>1104754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1373379</v>
      </c>
      <c r="O17" s="44">
        <f t="shared" si="1"/>
        <v>83.523627075351214</v>
      </c>
      <c r="P17" s="9"/>
    </row>
    <row r="18" spans="1:119">
      <c r="A18" s="12"/>
      <c r="B18" s="42">
        <v>525</v>
      </c>
      <c r="C18" s="19" t="s">
        <v>31</v>
      </c>
      <c r="D18" s="43">
        <v>0</v>
      </c>
      <c r="E18" s="43">
        <v>12562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12562</v>
      </c>
      <c r="O18" s="44">
        <f t="shared" si="1"/>
        <v>0.76397251109894793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1189407</v>
      </c>
      <c r="H19" s="29">
        <f t="shared" si="5"/>
        <v>0</v>
      </c>
      <c r="I19" s="29">
        <f t="shared" si="5"/>
        <v>29828635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31018042</v>
      </c>
      <c r="O19" s="41">
        <f t="shared" si="1"/>
        <v>1886.397980903728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29828635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29828635</v>
      </c>
      <c r="O20" s="44">
        <f t="shared" si="1"/>
        <v>1814.0628230858115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1189407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1189407</v>
      </c>
      <c r="O21" s="44">
        <f t="shared" si="1"/>
        <v>72.335157817916439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1113799</v>
      </c>
      <c r="E22" s="29">
        <f t="shared" si="6"/>
        <v>0</v>
      </c>
      <c r="F22" s="29">
        <f t="shared" si="6"/>
        <v>0</v>
      </c>
      <c r="G22" s="29">
        <f t="shared" si="6"/>
        <v>2787229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3901028</v>
      </c>
      <c r="O22" s="41">
        <f t="shared" si="1"/>
        <v>237.24551480873319</v>
      </c>
      <c r="P22" s="10"/>
    </row>
    <row r="23" spans="1:119">
      <c r="A23" s="12"/>
      <c r="B23" s="42">
        <v>541</v>
      </c>
      <c r="C23" s="19" t="s">
        <v>36</v>
      </c>
      <c r="D23" s="43">
        <v>1113799</v>
      </c>
      <c r="E23" s="43">
        <v>0</v>
      </c>
      <c r="F23" s="43">
        <v>0</v>
      </c>
      <c r="G23" s="43">
        <v>2787229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3901028</v>
      </c>
      <c r="O23" s="44">
        <f t="shared" si="1"/>
        <v>237.24551480873319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1980040</v>
      </c>
      <c r="E24" s="29">
        <f t="shared" si="7"/>
        <v>0</v>
      </c>
      <c r="F24" s="29">
        <f t="shared" si="7"/>
        <v>0</v>
      </c>
      <c r="G24" s="29">
        <f t="shared" si="7"/>
        <v>191844</v>
      </c>
      <c r="H24" s="29">
        <f t="shared" si="7"/>
        <v>0</v>
      </c>
      <c r="I24" s="29">
        <f t="shared" si="7"/>
        <v>491038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1707354</v>
      </c>
      <c r="N24" s="29">
        <f t="shared" si="4"/>
        <v>4370276</v>
      </c>
      <c r="O24" s="41">
        <f t="shared" si="1"/>
        <v>265.78337286383265</v>
      </c>
      <c r="P24" s="9"/>
    </row>
    <row r="25" spans="1:119">
      <c r="A25" s="12"/>
      <c r="B25" s="42">
        <v>572</v>
      </c>
      <c r="C25" s="19" t="s">
        <v>39</v>
      </c>
      <c r="D25" s="43">
        <v>0</v>
      </c>
      <c r="E25" s="43">
        <v>0</v>
      </c>
      <c r="F25" s="43">
        <v>0</v>
      </c>
      <c r="G25" s="43">
        <v>191844</v>
      </c>
      <c r="H25" s="43">
        <v>0</v>
      </c>
      <c r="I25" s="43">
        <v>491038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682882</v>
      </c>
      <c r="O25" s="44">
        <f t="shared" si="1"/>
        <v>41.530256036003159</v>
      </c>
      <c r="P25" s="9"/>
    </row>
    <row r="26" spans="1:119">
      <c r="A26" s="12"/>
      <c r="B26" s="42">
        <v>579</v>
      </c>
      <c r="C26" s="19" t="s">
        <v>40</v>
      </c>
      <c r="D26" s="43">
        <v>1980040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1707354</v>
      </c>
      <c r="N26" s="43">
        <f t="shared" si="4"/>
        <v>3687394</v>
      </c>
      <c r="O26" s="44">
        <f t="shared" si="1"/>
        <v>224.25311682782947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11243219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145500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11388719</v>
      </c>
      <c r="O27" s="41">
        <f t="shared" si="1"/>
        <v>692.6180745606033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11243219</v>
      </c>
      <c r="E28" s="43">
        <v>0</v>
      </c>
      <c r="F28" s="43">
        <v>0</v>
      </c>
      <c r="G28" s="43">
        <v>0</v>
      </c>
      <c r="H28" s="43">
        <v>0</v>
      </c>
      <c r="I28" s="43">
        <v>145500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11388719</v>
      </c>
      <c r="O28" s="44">
        <f t="shared" si="1"/>
        <v>692.6180745606033</v>
      </c>
      <c r="P28" s="9"/>
    </row>
    <row r="29" spans="1:119" ht="16.5" thickBot="1">
      <c r="A29" s="13" t="s">
        <v>10</v>
      </c>
      <c r="B29" s="21"/>
      <c r="C29" s="20"/>
      <c r="D29" s="14">
        <f>SUM(D5,D14,D19,D22,D24,D27)</f>
        <v>27134171</v>
      </c>
      <c r="E29" s="14">
        <f t="shared" ref="E29:M29" si="9">SUM(E5,E14,E19,E22,E24,E27)</f>
        <v>1117316</v>
      </c>
      <c r="F29" s="14">
        <f t="shared" si="9"/>
        <v>2020688</v>
      </c>
      <c r="G29" s="14">
        <f t="shared" si="9"/>
        <v>4195157</v>
      </c>
      <c r="H29" s="14">
        <f t="shared" si="9"/>
        <v>0</v>
      </c>
      <c r="I29" s="14">
        <f t="shared" si="9"/>
        <v>30465173</v>
      </c>
      <c r="J29" s="14">
        <f t="shared" si="9"/>
        <v>927085</v>
      </c>
      <c r="K29" s="14">
        <f t="shared" si="9"/>
        <v>277971</v>
      </c>
      <c r="L29" s="14">
        <f t="shared" si="9"/>
        <v>0</v>
      </c>
      <c r="M29" s="14">
        <f t="shared" si="9"/>
        <v>1707354</v>
      </c>
      <c r="N29" s="14">
        <f t="shared" si="4"/>
        <v>67844915</v>
      </c>
      <c r="O29" s="35">
        <f t="shared" si="1"/>
        <v>4126.0667153195891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49</v>
      </c>
      <c r="M31" s="163"/>
      <c r="N31" s="163"/>
      <c r="O31" s="39">
        <v>16443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4297356</v>
      </c>
      <c r="E5" s="24">
        <f t="shared" ref="E5:M5" si="0">SUM(E6:E13)</f>
        <v>0</v>
      </c>
      <c r="F5" s="24">
        <f t="shared" si="0"/>
        <v>2618424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1279911</v>
      </c>
      <c r="K5" s="24">
        <f t="shared" si="0"/>
        <v>191696</v>
      </c>
      <c r="L5" s="24">
        <f t="shared" si="0"/>
        <v>0</v>
      </c>
      <c r="M5" s="24">
        <f t="shared" si="0"/>
        <v>0</v>
      </c>
      <c r="N5" s="25">
        <f>SUM(D5:M5)</f>
        <v>8387387</v>
      </c>
      <c r="O5" s="30">
        <f t="shared" ref="O5:O29" si="1">(N5/O$31)</f>
        <v>511.02095899591785</v>
      </c>
      <c r="P5" s="6"/>
    </row>
    <row r="6" spans="1:133">
      <c r="A6" s="12"/>
      <c r="B6" s="42">
        <v>511</v>
      </c>
      <c r="C6" s="19" t="s">
        <v>19</v>
      </c>
      <c r="D6" s="43">
        <v>60661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60661</v>
      </c>
      <c r="O6" s="44">
        <f t="shared" si="1"/>
        <v>3.6959117772497412</v>
      </c>
      <c r="P6" s="9"/>
    </row>
    <row r="7" spans="1:133">
      <c r="A7" s="12"/>
      <c r="B7" s="42">
        <v>512</v>
      </c>
      <c r="C7" s="19" t="s">
        <v>20</v>
      </c>
      <c r="D7" s="43">
        <v>1103145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1103145</v>
      </c>
      <c r="O7" s="44">
        <f t="shared" si="1"/>
        <v>67.211661487845006</v>
      </c>
      <c r="P7" s="9"/>
    </row>
    <row r="8" spans="1:133">
      <c r="A8" s="12"/>
      <c r="B8" s="42">
        <v>513</v>
      </c>
      <c r="C8" s="19" t="s">
        <v>21</v>
      </c>
      <c r="D8" s="43">
        <v>1279719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1279719</v>
      </c>
      <c r="O8" s="44">
        <f t="shared" si="1"/>
        <v>77.969840979711208</v>
      </c>
      <c r="P8" s="9"/>
    </row>
    <row r="9" spans="1:133">
      <c r="A9" s="12"/>
      <c r="B9" s="42">
        <v>514</v>
      </c>
      <c r="C9" s="19" t="s">
        <v>22</v>
      </c>
      <c r="D9" s="43">
        <v>364526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364526</v>
      </c>
      <c r="O9" s="44">
        <f t="shared" si="1"/>
        <v>22.2095899591787</v>
      </c>
      <c r="P9" s="9"/>
    </row>
    <row r="10" spans="1:133">
      <c r="A10" s="12"/>
      <c r="B10" s="42">
        <v>515</v>
      </c>
      <c r="C10" s="19" t="s">
        <v>23</v>
      </c>
      <c r="D10" s="43">
        <v>584125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584125</v>
      </c>
      <c r="O10" s="44">
        <f t="shared" si="1"/>
        <v>35.589167123621522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2618424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2618424</v>
      </c>
      <c r="O11" s="44">
        <f t="shared" si="1"/>
        <v>159.53354048619997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191696</v>
      </c>
      <c r="L12" s="43">
        <v>0</v>
      </c>
      <c r="M12" s="43">
        <v>0</v>
      </c>
      <c r="N12" s="43">
        <f t="shared" si="2"/>
        <v>191696</v>
      </c>
      <c r="O12" s="44">
        <f t="shared" si="1"/>
        <v>11.679522329860477</v>
      </c>
      <c r="P12" s="9"/>
    </row>
    <row r="13" spans="1:133">
      <c r="A13" s="12"/>
      <c r="B13" s="42">
        <v>519</v>
      </c>
      <c r="C13" s="19" t="s">
        <v>26</v>
      </c>
      <c r="D13" s="43">
        <v>905180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1279911</v>
      </c>
      <c r="K13" s="43">
        <v>0</v>
      </c>
      <c r="L13" s="43">
        <v>0</v>
      </c>
      <c r="M13" s="43">
        <v>0</v>
      </c>
      <c r="N13" s="43">
        <f t="shared" si="2"/>
        <v>2185091</v>
      </c>
      <c r="O13" s="44">
        <f t="shared" si="1"/>
        <v>133.13172485225127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9180598</v>
      </c>
      <c r="E14" s="29">
        <f t="shared" si="3"/>
        <v>1260094</v>
      </c>
      <c r="F14" s="29">
        <f t="shared" si="3"/>
        <v>0</v>
      </c>
      <c r="G14" s="29">
        <f t="shared" si="3"/>
        <v>283197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10723889</v>
      </c>
      <c r="O14" s="41">
        <f t="shared" si="1"/>
        <v>653.37774934503136</v>
      </c>
      <c r="P14" s="10"/>
    </row>
    <row r="15" spans="1:133">
      <c r="A15" s="12"/>
      <c r="B15" s="42">
        <v>521</v>
      </c>
      <c r="C15" s="19" t="s">
        <v>28</v>
      </c>
      <c r="D15" s="43">
        <v>3858376</v>
      </c>
      <c r="E15" s="43">
        <v>0</v>
      </c>
      <c r="F15" s="43">
        <v>0</v>
      </c>
      <c r="G15" s="43">
        <v>56657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3915033</v>
      </c>
      <c r="O15" s="44">
        <f t="shared" si="1"/>
        <v>238.5324437945531</v>
      </c>
      <c r="P15" s="9"/>
    </row>
    <row r="16" spans="1:133">
      <c r="A16" s="12"/>
      <c r="B16" s="42">
        <v>522</v>
      </c>
      <c r="C16" s="19" t="s">
        <v>29</v>
      </c>
      <c r="D16" s="43">
        <v>5039363</v>
      </c>
      <c r="E16" s="43">
        <v>0</v>
      </c>
      <c r="F16" s="43">
        <v>0</v>
      </c>
      <c r="G16" s="43">
        <v>226540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5265903</v>
      </c>
      <c r="O16" s="44">
        <f t="shared" si="1"/>
        <v>320.83732407238165</v>
      </c>
      <c r="P16" s="9"/>
    </row>
    <row r="17" spans="1:119">
      <c r="A17" s="12"/>
      <c r="B17" s="42">
        <v>524</v>
      </c>
      <c r="C17" s="19" t="s">
        <v>30</v>
      </c>
      <c r="D17" s="43">
        <v>282859</v>
      </c>
      <c r="E17" s="43">
        <v>1139165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1422024</v>
      </c>
      <c r="O17" s="44">
        <f t="shared" si="1"/>
        <v>86.640102357887045</v>
      </c>
      <c r="P17" s="9"/>
    </row>
    <row r="18" spans="1:119">
      <c r="A18" s="12"/>
      <c r="B18" s="42">
        <v>525</v>
      </c>
      <c r="C18" s="19" t="s">
        <v>31</v>
      </c>
      <c r="D18" s="43">
        <v>0</v>
      </c>
      <c r="E18" s="43">
        <v>120929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120929</v>
      </c>
      <c r="O18" s="44">
        <f t="shared" si="1"/>
        <v>7.3678791202095901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1140214</v>
      </c>
      <c r="H19" s="29">
        <f t="shared" si="5"/>
        <v>0</v>
      </c>
      <c r="I19" s="29">
        <f t="shared" si="5"/>
        <v>28881053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30021267</v>
      </c>
      <c r="O19" s="41">
        <f t="shared" si="1"/>
        <v>1829.115152622921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28881053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28881053</v>
      </c>
      <c r="O20" s="44">
        <f t="shared" si="1"/>
        <v>1759.6449765429843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1140214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1140214</v>
      </c>
      <c r="O21" s="44">
        <f t="shared" si="1"/>
        <v>69.470176079936635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1358545</v>
      </c>
      <c r="E22" s="29">
        <f t="shared" si="6"/>
        <v>0</v>
      </c>
      <c r="F22" s="29">
        <f t="shared" si="6"/>
        <v>0</v>
      </c>
      <c r="G22" s="29">
        <f t="shared" si="6"/>
        <v>1345445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2703990</v>
      </c>
      <c r="O22" s="41">
        <f t="shared" si="1"/>
        <v>164.74684701151526</v>
      </c>
      <c r="P22" s="10"/>
    </row>
    <row r="23" spans="1:119">
      <c r="A23" s="12"/>
      <c r="B23" s="42">
        <v>541</v>
      </c>
      <c r="C23" s="19" t="s">
        <v>36</v>
      </c>
      <c r="D23" s="43">
        <v>1358545</v>
      </c>
      <c r="E23" s="43">
        <v>0</v>
      </c>
      <c r="F23" s="43">
        <v>0</v>
      </c>
      <c r="G23" s="43">
        <v>1345445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2703990</v>
      </c>
      <c r="O23" s="44">
        <f t="shared" si="1"/>
        <v>164.74684701151526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1879612</v>
      </c>
      <c r="E24" s="29">
        <f t="shared" si="7"/>
        <v>0</v>
      </c>
      <c r="F24" s="29">
        <f t="shared" si="7"/>
        <v>0</v>
      </c>
      <c r="G24" s="29">
        <f t="shared" si="7"/>
        <v>1766766</v>
      </c>
      <c r="H24" s="29">
        <f t="shared" si="7"/>
        <v>0</v>
      </c>
      <c r="I24" s="29">
        <f t="shared" si="7"/>
        <v>381786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1371190</v>
      </c>
      <c r="N24" s="29">
        <f t="shared" si="4"/>
        <v>5399354</v>
      </c>
      <c r="O24" s="41">
        <f t="shared" si="1"/>
        <v>328.96813501492721</v>
      </c>
      <c r="P24" s="9"/>
    </row>
    <row r="25" spans="1:119">
      <c r="A25" s="12"/>
      <c r="B25" s="42">
        <v>572</v>
      </c>
      <c r="C25" s="19" t="s">
        <v>39</v>
      </c>
      <c r="D25" s="43">
        <v>1879612</v>
      </c>
      <c r="E25" s="43">
        <v>0</v>
      </c>
      <c r="F25" s="43">
        <v>0</v>
      </c>
      <c r="G25" s="43">
        <v>1522529</v>
      </c>
      <c r="H25" s="43">
        <v>0</v>
      </c>
      <c r="I25" s="43">
        <v>381786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3783927</v>
      </c>
      <c r="O25" s="44">
        <f t="shared" si="1"/>
        <v>230.54450740266861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0</v>
      </c>
      <c r="F26" s="43">
        <v>0</v>
      </c>
      <c r="G26" s="43">
        <v>244237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1371190</v>
      </c>
      <c r="N26" s="43">
        <f t="shared" si="4"/>
        <v>1615427</v>
      </c>
      <c r="O26" s="44">
        <f t="shared" si="1"/>
        <v>98.423627612258571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5188013</v>
      </c>
      <c r="E27" s="29">
        <f t="shared" si="8"/>
        <v>0</v>
      </c>
      <c r="F27" s="29">
        <f t="shared" si="8"/>
        <v>0</v>
      </c>
      <c r="G27" s="29">
        <f t="shared" si="8"/>
        <v>1000000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6188013</v>
      </c>
      <c r="O27" s="41">
        <f t="shared" si="1"/>
        <v>377.01900932187903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5188013</v>
      </c>
      <c r="E28" s="43">
        <v>0</v>
      </c>
      <c r="F28" s="43">
        <v>0</v>
      </c>
      <c r="G28" s="43">
        <v>1000000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6188013</v>
      </c>
      <c r="O28" s="44">
        <f t="shared" si="1"/>
        <v>377.01900932187903</v>
      </c>
      <c r="P28" s="9"/>
    </row>
    <row r="29" spans="1:119" ht="16.5" thickBot="1">
      <c r="A29" s="13" t="s">
        <v>10</v>
      </c>
      <c r="B29" s="21"/>
      <c r="C29" s="20"/>
      <c r="D29" s="14">
        <f>SUM(D5,D14,D19,D22,D24,D27)</f>
        <v>21904124</v>
      </c>
      <c r="E29" s="14">
        <f t="shared" ref="E29:M29" si="9">SUM(E5,E14,E19,E22,E24,E27)</f>
        <v>1260094</v>
      </c>
      <c r="F29" s="14">
        <f t="shared" si="9"/>
        <v>2618424</v>
      </c>
      <c r="G29" s="14">
        <f t="shared" si="9"/>
        <v>5535622</v>
      </c>
      <c r="H29" s="14">
        <f t="shared" si="9"/>
        <v>0</v>
      </c>
      <c r="I29" s="14">
        <f t="shared" si="9"/>
        <v>29262839</v>
      </c>
      <c r="J29" s="14">
        <f t="shared" si="9"/>
        <v>1279911</v>
      </c>
      <c r="K29" s="14">
        <f t="shared" si="9"/>
        <v>191696</v>
      </c>
      <c r="L29" s="14">
        <f t="shared" si="9"/>
        <v>0</v>
      </c>
      <c r="M29" s="14">
        <f t="shared" si="9"/>
        <v>1371190</v>
      </c>
      <c r="N29" s="14">
        <f t="shared" si="4"/>
        <v>63423900</v>
      </c>
      <c r="O29" s="35">
        <f t="shared" si="1"/>
        <v>3864.2478523121918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46</v>
      </c>
      <c r="M31" s="163"/>
      <c r="N31" s="163"/>
      <c r="O31" s="39">
        <v>16413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4220546</v>
      </c>
      <c r="E5" s="24">
        <f t="shared" ref="E5:M5" si="0">SUM(E6:E13)</f>
        <v>0</v>
      </c>
      <c r="F5" s="24">
        <f t="shared" si="0"/>
        <v>2663319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1357890</v>
      </c>
      <c r="K5" s="24">
        <f t="shared" si="0"/>
        <v>93086</v>
      </c>
      <c r="L5" s="24">
        <f t="shared" si="0"/>
        <v>0</v>
      </c>
      <c r="M5" s="24">
        <f t="shared" si="0"/>
        <v>0</v>
      </c>
      <c r="N5" s="25">
        <f>SUM(D5:M5)</f>
        <v>8334841</v>
      </c>
      <c r="O5" s="30">
        <f t="shared" ref="O5:O30" si="1">(N5/O$32)</f>
        <v>495.64944100856326</v>
      </c>
      <c r="P5" s="6"/>
    </row>
    <row r="6" spans="1:133">
      <c r="A6" s="12"/>
      <c r="B6" s="42">
        <v>511</v>
      </c>
      <c r="C6" s="19" t="s">
        <v>19</v>
      </c>
      <c r="D6" s="43">
        <v>136919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136919</v>
      </c>
      <c r="O6" s="44">
        <f t="shared" si="1"/>
        <v>8.1421860133206465</v>
      </c>
      <c r="P6" s="9"/>
    </row>
    <row r="7" spans="1:133">
      <c r="A7" s="12"/>
      <c r="B7" s="42">
        <v>512</v>
      </c>
      <c r="C7" s="19" t="s">
        <v>20</v>
      </c>
      <c r="D7" s="43">
        <v>934183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934183</v>
      </c>
      <c r="O7" s="44">
        <f t="shared" si="1"/>
        <v>55.553223120837295</v>
      </c>
      <c r="P7" s="9"/>
    </row>
    <row r="8" spans="1:133">
      <c r="A8" s="12"/>
      <c r="B8" s="42">
        <v>513</v>
      </c>
      <c r="C8" s="19" t="s">
        <v>21</v>
      </c>
      <c r="D8" s="43">
        <v>1248231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1248231</v>
      </c>
      <c r="O8" s="44">
        <f t="shared" si="1"/>
        <v>74.228770218839202</v>
      </c>
      <c r="P8" s="9"/>
    </row>
    <row r="9" spans="1:133">
      <c r="A9" s="12"/>
      <c r="B9" s="42">
        <v>514</v>
      </c>
      <c r="C9" s="19" t="s">
        <v>22</v>
      </c>
      <c r="D9" s="43">
        <v>510238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510238</v>
      </c>
      <c r="O9" s="44">
        <f t="shared" si="1"/>
        <v>30.342411988582302</v>
      </c>
      <c r="P9" s="9"/>
    </row>
    <row r="10" spans="1:133">
      <c r="A10" s="12"/>
      <c r="B10" s="42">
        <v>515</v>
      </c>
      <c r="C10" s="19" t="s">
        <v>23</v>
      </c>
      <c r="D10" s="43">
        <v>493995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493995</v>
      </c>
      <c r="O10" s="44">
        <f t="shared" si="1"/>
        <v>29.376486679352997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2663319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2663319</v>
      </c>
      <c r="O11" s="44">
        <f t="shared" si="1"/>
        <v>158.38005470980019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93086</v>
      </c>
      <c r="L12" s="43">
        <v>0</v>
      </c>
      <c r="M12" s="43">
        <v>0</v>
      </c>
      <c r="N12" s="43">
        <f t="shared" si="2"/>
        <v>93086</v>
      </c>
      <c r="O12" s="44">
        <f t="shared" si="1"/>
        <v>5.5355613701236921</v>
      </c>
      <c r="P12" s="9"/>
    </row>
    <row r="13" spans="1:133">
      <c r="A13" s="12"/>
      <c r="B13" s="42">
        <v>519</v>
      </c>
      <c r="C13" s="19" t="s">
        <v>26</v>
      </c>
      <c r="D13" s="43">
        <v>896980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1357890</v>
      </c>
      <c r="K13" s="43">
        <v>0</v>
      </c>
      <c r="L13" s="43">
        <v>0</v>
      </c>
      <c r="M13" s="43">
        <v>0</v>
      </c>
      <c r="N13" s="43">
        <f t="shared" si="2"/>
        <v>2254870</v>
      </c>
      <c r="O13" s="44">
        <f t="shared" si="1"/>
        <v>134.09074690770694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8600992</v>
      </c>
      <c r="E14" s="29">
        <f t="shared" si="3"/>
        <v>1385582</v>
      </c>
      <c r="F14" s="29">
        <f t="shared" si="3"/>
        <v>0</v>
      </c>
      <c r="G14" s="29">
        <f t="shared" si="3"/>
        <v>67050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10053624</v>
      </c>
      <c r="O14" s="41">
        <f t="shared" si="1"/>
        <v>597.86060894386299</v>
      </c>
      <c r="P14" s="10"/>
    </row>
    <row r="15" spans="1:133">
      <c r="A15" s="12"/>
      <c r="B15" s="42">
        <v>521</v>
      </c>
      <c r="C15" s="19" t="s">
        <v>28</v>
      </c>
      <c r="D15" s="43">
        <v>3945801</v>
      </c>
      <c r="E15" s="43">
        <v>0</v>
      </c>
      <c r="F15" s="43">
        <v>0</v>
      </c>
      <c r="G15" s="43">
        <v>18352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3964153</v>
      </c>
      <c r="O15" s="44">
        <f t="shared" si="1"/>
        <v>235.73697668886774</v>
      </c>
      <c r="P15" s="9"/>
    </row>
    <row r="16" spans="1:133">
      <c r="A16" s="12"/>
      <c r="B16" s="42">
        <v>522</v>
      </c>
      <c r="C16" s="19" t="s">
        <v>29</v>
      </c>
      <c r="D16" s="43">
        <v>4226027</v>
      </c>
      <c r="E16" s="43">
        <v>0</v>
      </c>
      <c r="F16" s="43">
        <v>0</v>
      </c>
      <c r="G16" s="43">
        <v>48698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4274725</v>
      </c>
      <c r="O16" s="44">
        <f t="shared" si="1"/>
        <v>254.20581588962892</v>
      </c>
      <c r="P16" s="9"/>
    </row>
    <row r="17" spans="1:119">
      <c r="A17" s="12"/>
      <c r="B17" s="42">
        <v>524</v>
      </c>
      <c r="C17" s="19" t="s">
        <v>30</v>
      </c>
      <c r="D17" s="43">
        <v>429164</v>
      </c>
      <c r="E17" s="43">
        <v>1352689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1781853</v>
      </c>
      <c r="O17" s="44">
        <f t="shared" si="1"/>
        <v>105.96176260704091</v>
      </c>
      <c r="P17" s="9"/>
    </row>
    <row r="18" spans="1:119">
      <c r="A18" s="12"/>
      <c r="B18" s="42">
        <v>525</v>
      </c>
      <c r="C18" s="19" t="s">
        <v>31</v>
      </c>
      <c r="D18" s="43">
        <v>0</v>
      </c>
      <c r="E18" s="43">
        <v>32893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32893</v>
      </c>
      <c r="O18" s="44">
        <f t="shared" si="1"/>
        <v>1.9560537583254043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794228</v>
      </c>
      <c r="H19" s="29">
        <f t="shared" si="5"/>
        <v>0</v>
      </c>
      <c r="I19" s="29">
        <f t="shared" si="5"/>
        <v>26070877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26865105</v>
      </c>
      <c r="O19" s="41">
        <f t="shared" si="1"/>
        <v>1597.5918767840153</v>
      </c>
      <c r="P19" s="10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26070877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26070877</v>
      </c>
      <c r="O20" s="44">
        <f t="shared" si="1"/>
        <v>1550.3613820171265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794228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794228</v>
      </c>
      <c r="O21" s="44">
        <f t="shared" si="1"/>
        <v>47.230494766888675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1468317</v>
      </c>
      <c r="E22" s="29">
        <f t="shared" si="6"/>
        <v>294088</v>
      </c>
      <c r="F22" s="29">
        <f t="shared" si="6"/>
        <v>0</v>
      </c>
      <c r="G22" s="29">
        <f t="shared" si="6"/>
        <v>2055937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3818342</v>
      </c>
      <c r="O22" s="41">
        <f t="shared" si="1"/>
        <v>227.06600856327307</v>
      </c>
      <c r="P22" s="10"/>
    </row>
    <row r="23" spans="1:119">
      <c r="A23" s="12"/>
      <c r="B23" s="42">
        <v>541</v>
      </c>
      <c r="C23" s="19" t="s">
        <v>36</v>
      </c>
      <c r="D23" s="43">
        <v>1468317</v>
      </c>
      <c r="E23" s="43">
        <v>294088</v>
      </c>
      <c r="F23" s="43">
        <v>0</v>
      </c>
      <c r="G23" s="43">
        <v>1955222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3717627</v>
      </c>
      <c r="O23" s="44">
        <f t="shared" si="1"/>
        <v>221.07677212178876</v>
      </c>
      <c r="P23" s="9"/>
    </row>
    <row r="24" spans="1:119">
      <c r="A24" s="12"/>
      <c r="B24" s="42">
        <v>543</v>
      </c>
      <c r="C24" s="19" t="s">
        <v>37</v>
      </c>
      <c r="D24" s="43">
        <v>0</v>
      </c>
      <c r="E24" s="43">
        <v>0</v>
      </c>
      <c r="F24" s="43">
        <v>0</v>
      </c>
      <c r="G24" s="43">
        <v>100715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100715</v>
      </c>
      <c r="O24" s="44">
        <f t="shared" si="1"/>
        <v>5.9892364414843007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1948429</v>
      </c>
      <c r="E25" s="29">
        <f t="shared" si="7"/>
        <v>0</v>
      </c>
      <c r="F25" s="29">
        <f t="shared" si="7"/>
        <v>0</v>
      </c>
      <c r="G25" s="29">
        <f t="shared" si="7"/>
        <v>1847363</v>
      </c>
      <c r="H25" s="29">
        <f t="shared" si="7"/>
        <v>0</v>
      </c>
      <c r="I25" s="29">
        <f t="shared" si="7"/>
        <v>358943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716007</v>
      </c>
      <c r="N25" s="29">
        <f t="shared" si="4"/>
        <v>4870742</v>
      </c>
      <c r="O25" s="41">
        <f t="shared" si="1"/>
        <v>289.6492626070409</v>
      </c>
      <c r="P25" s="9"/>
    </row>
    <row r="26" spans="1:119">
      <c r="A26" s="12"/>
      <c r="B26" s="42">
        <v>572</v>
      </c>
      <c r="C26" s="19" t="s">
        <v>39</v>
      </c>
      <c r="D26" s="43">
        <v>1948429</v>
      </c>
      <c r="E26" s="43">
        <v>0</v>
      </c>
      <c r="F26" s="43">
        <v>0</v>
      </c>
      <c r="G26" s="43">
        <v>1536425</v>
      </c>
      <c r="H26" s="43">
        <v>0</v>
      </c>
      <c r="I26" s="43">
        <v>358943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3843797</v>
      </c>
      <c r="O26" s="44">
        <f t="shared" si="1"/>
        <v>228.57974548049478</v>
      </c>
      <c r="P26" s="9"/>
    </row>
    <row r="27" spans="1:119">
      <c r="A27" s="12"/>
      <c r="B27" s="42">
        <v>579</v>
      </c>
      <c r="C27" s="19" t="s">
        <v>40</v>
      </c>
      <c r="D27" s="43">
        <v>0</v>
      </c>
      <c r="E27" s="43">
        <v>0</v>
      </c>
      <c r="F27" s="43">
        <v>0</v>
      </c>
      <c r="G27" s="43">
        <v>310938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716007</v>
      </c>
      <c r="N27" s="43">
        <f t="shared" si="4"/>
        <v>1026945</v>
      </c>
      <c r="O27" s="44">
        <f t="shared" si="1"/>
        <v>61.069517126546145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3737180</v>
      </c>
      <c r="E28" s="29">
        <f t="shared" si="8"/>
        <v>1182509</v>
      </c>
      <c r="F28" s="29">
        <f t="shared" si="8"/>
        <v>0</v>
      </c>
      <c r="G28" s="29">
        <f t="shared" si="8"/>
        <v>2182509</v>
      </c>
      <c r="H28" s="29">
        <f t="shared" si="8"/>
        <v>0</v>
      </c>
      <c r="I28" s="29">
        <f t="shared" si="8"/>
        <v>40000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7142198</v>
      </c>
      <c r="O28" s="41">
        <f t="shared" si="1"/>
        <v>424.72633206470027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3737180</v>
      </c>
      <c r="E29" s="43">
        <v>1182509</v>
      </c>
      <c r="F29" s="43">
        <v>0</v>
      </c>
      <c r="G29" s="43">
        <v>2182509</v>
      </c>
      <c r="H29" s="43">
        <v>0</v>
      </c>
      <c r="I29" s="43">
        <v>40000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7142198</v>
      </c>
      <c r="O29" s="44">
        <f t="shared" si="1"/>
        <v>424.72633206470027</v>
      </c>
      <c r="P29" s="9"/>
    </row>
    <row r="30" spans="1:119" ht="16.5" thickBot="1">
      <c r="A30" s="13" t="s">
        <v>10</v>
      </c>
      <c r="B30" s="21"/>
      <c r="C30" s="20"/>
      <c r="D30" s="14">
        <f>SUM(D5,D14,D19,D22,D25,D28)</f>
        <v>19975464</v>
      </c>
      <c r="E30" s="14">
        <f t="shared" ref="E30:M30" si="9">SUM(E5,E14,E19,E22,E25,E28)</f>
        <v>2862179</v>
      </c>
      <c r="F30" s="14">
        <f t="shared" si="9"/>
        <v>2663319</v>
      </c>
      <c r="G30" s="14">
        <f t="shared" si="9"/>
        <v>6947087</v>
      </c>
      <c r="H30" s="14">
        <f t="shared" si="9"/>
        <v>0</v>
      </c>
      <c r="I30" s="14">
        <f t="shared" si="9"/>
        <v>26469820</v>
      </c>
      <c r="J30" s="14">
        <f t="shared" si="9"/>
        <v>1357890</v>
      </c>
      <c r="K30" s="14">
        <f t="shared" si="9"/>
        <v>93086</v>
      </c>
      <c r="L30" s="14">
        <f t="shared" si="9"/>
        <v>0</v>
      </c>
      <c r="M30" s="14">
        <f t="shared" si="9"/>
        <v>716007</v>
      </c>
      <c r="N30" s="14">
        <f t="shared" si="4"/>
        <v>61084852</v>
      </c>
      <c r="O30" s="35">
        <f t="shared" si="1"/>
        <v>3632.5435299714559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43</v>
      </c>
      <c r="M32" s="163"/>
      <c r="N32" s="163"/>
      <c r="O32" s="39">
        <v>16816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3931256</v>
      </c>
      <c r="E5" s="24">
        <f t="shared" si="0"/>
        <v>0</v>
      </c>
      <c r="F5" s="24">
        <f t="shared" si="0"/>
        <v>2706874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960743</v>
      </c>
      <c r="K5" s="24">
        <f t="shared" si="0"/>
        <v>84512</v>
      </c>
      <c r="L5" s="24">
        <f t="shared" si="0"/>
        <v>0</v>
      </c>
      <c r="M5" s="24">
        <f t="shared" si="0"/>
        <v>0</v>
      </c>
      <c r="N5" s="25">
        <f>SUM(D5:M5)</f>
        <v>7683385</v>
      </c>
      <c r="O5" s="30">
        <f t="shared" ref="O5:O31" si="1">(N5/O$33)</f>
        <v>455.82492880873281</v>
      </c>
      <c r="P5" s="6"/>
    </row>
    <row r="6" spans="1:133">
      <c r="A6" s="12"/>
      <c r="B6" s="42">
        <v>511</v>
      </c>
      <c r="C6" s="19" t="s">
        <v>19</v>
      </c>
      <c r="D6" s="43">
        <v>55448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55448</v>
      </c>
      <c r="O6" s="44">
        <f t="shared" si="1"/>
        <v>3.2895111532985286</v>
      </c>
      <c r="P6" s="9"/>
    </row>
    <row r="7" spans="1:133">
      <c r="A7" s="12"/>
      <c r="B7" s="42">
        <v>512</v>
      </c>
      <c r="C7" s="19" t="s">
        <v>20</v>
      </c>
      <c r="D7" s="43">
        <v>707656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707656</v>
      </c>
      <c r="O7" s="44">
        <f t="shared" si="1"/>
        <v>41.982439487422873</v>
      </c>
      <c r="P7" s="9"/>
    </row>
    <row r="8" spans="1:133">
      <c r="A8" s="12"/>
      <c r="B8" s="42">
        <v>513</v>
      </c>
      <c r="C8" s="19" t="s">
        <v>21</v>
      </c>
      <c r="D8" s="43">
        <v>1333730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1333730</v>
      </c>
      <c r="O8" s="44">
        <f t="shared" si="1"/>
        <v>79.124940673943996</v>
      </c>
      <c r="P8" s="9"/>
    </row>
    <row r="9" spans="1:133">
      <c r="A9" s="12"/>
      <c r="B9" s="42">
        <v>514</v>
      </c>
      <c r="C9" s="19" t="s">
        <v>22</v>
      </c>
      <c r="D9" s="43">
        <v>435958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435958</v>
      </c>
      <c r="O9" s="44">
        <f t="shared" si="1"/>
        <v>25.863668723303274</v>
      </c>
      <c r="P9" s="9"/>
    </row>
    <row r="10" spans="1:133">
      <c r="A10" s="12"/>
      <c r="B10" s="42">
        <v>515</v>
      </c>
      <c r="C10" s="19" t="s">
        <v>23</v>
      </c>
      <c r="D10" s="43">
        <v>495782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495782</v>
      </c>
      <c r="O10" s="44">
        <f t="shared" si="1"/>
        <v>29.412790697674417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2706874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2706874</v>
      </c>
      <c r="O11" s="44">
        <f t="shared" si="1"/>
        <v>160.58815851922165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84512</v>
      </c>
      <c r="L12" s="43">
        <v>0</v>
      </c>
      <c r="M12" s="43">
        <v>0</v>
      </c>
      <c r="N12" s="43">
        <f t="shared" si="2"/>
        <v>84512</v>
      </c>
      <c r="O12" s="44">
        <f t="shared" si="1"/>
        <v>5.0137636449928813</v>
      </c>
      <c r="P12" s="9"/>
    </row>
    <row r="13" spans="1:133">
      <c r="A13" s="12"/>
      <c r="B13" s="42">
        <v>519</v>
      </c>
      <c r="C13" s="19" t="s">
        <v>26</v>
      </c>
      <c r="D13" s="43">
        <v>902682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960743</v>
      </c>
      <c r="K13" s="43">
        <v>0</v>
      </c>
      <c r="L13" s="43">
        <v>0</v>
      </c>
      <c r="M13" s="43">
        <v>0</v>
      </c>
      <c r="N13" s="43">
        <f t="shared" si="2"/>
        <v>1863425</v>
      </c>
      <c r="O13" s="44">
        <f t="shared" si="1"/>
        <v>110.54965590887518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7463884</v>
      </c>
      <c r="E14" s="29">
        <f t="shared" si="3"/>
        <v>1376602</v>
      </c>
      <c r="F14" s="29">
        <f t="shared" si="3"/>
        <v>0</v>
      </c>
      <c r="G14" s="29">
        <f t="shared" si="3"/>
        <v>435218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9275704</v>
      </c>
      <c r="O14" s="41">
        <f t="shared" si="1"/>
        <v>550.29093497864267</v>
      </c>
      <c r="P14" s="10"/>
    </row>
    <row r="15" spans="1:133">
      <c r="A15" s="12"/>
      <c r="B15" s="42">
        <v>521</v>
      </c>
      <c r="C15" s="19" t="s">
        <v>28</v>
      </c>
      <c r="D15" s="43">
        <v>3462233</v>
      </c>
      <c r="E15" s="43">
        <v>0</v>
      </c>
      <c r="F15" s="43">
        <v>0</v>
      </c>
      <c r="G15" s="43">
        <v>435218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3897451</v>
      </c>
      <c r="O15" s="44">
        <f t="shared" si="1"/>
        <v>231.22039629805411</v>
      </c>
      <c r="P15" s="9"/>
    </row>
    <row r="16" spans="1:133">
      <c r="A16" s="12"/>
      <c r="B16" s="42">
        <v>522</v>
      </c>
      <c r="C16" s="19" t="s">
        <v>29</v>
      </c>
      <c r="D16" s="43">
        <v>3780794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3780794</v>
      </c>
      <c r="O16" s="44">
        <f t="shared" si="1"/>
        <v>224.29959658281916</v>
      </c>
      <c r="P16" s="9"/>
    </row>
    <row r="17" spans="1:119">
      <c r="A17" s="12"/>
      <c r="B17" s="42">
        <v>524</v>
      </c>
      <c r="C17" s="19" t="s">
        <v>30</v>
      </c>
      <c r="D17" s="43">
        <v>220857</v>
      </c>
      <c r="E17" s="43">
        <v>1255294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1476151</v>
      </c>
      <c r="O17" s="44">
        <f t="shared" si="1"/>
        <v>87.574216896060747</v>
      </c>
      <c r="P17" s="9"/>
    </row>
    <row r="18" spans="1:119">
      <c r="A18" s="12"/>
      <c r="B18" s="42">
        <v>525</v>
      </c>
      <c r="C18" s="19" t="s">
        <v>31</v>
      </c>
      <c r="D18" s="43">
        <v>0</v>
      </c>
      <c r="E18" s="43">
        <v>121308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121308</v>
      </c>
      <c r="O18" s="44">
        <f t="shared" si="1"/>
        <v>7.1967252017085901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0</v>
      </c>
      <c r="E19" s="29">
        <f t="shared" si="5"/>
        <v>1103886</v>
      </c>
      <c r="F19" s="29">
        <f t="shared" si="5"/>
        <v>0</v>
      </c>
      <c r="G19" s="29">
        <f t="shared" si="5"/>
        <v>571760</v>
      </c>
      <c r="H19" s="29">
        <f t="shared" si="5"/>
        <v>0</v>
      </c>
      <c r="I19" s="29">
        <f t="shared" si="5"/>
        <v>21697558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23373204</v>
      </c>
      <c r="O19" s="41">
        <f t="shared" si="1"/>
        <v>1386.6400094921689</v>
      </c>
      <c r="P19" s="10"/>
    </row>
    <row r="20" spans="1:119">
      <c r="A20" s="12"/>
      <c r="B20" s="42">
        <v>531</v>
      </c>
      <c r="C20" s="19" t="s">
        <v>59</v>
      </c>
      <c r="D20" s="43">
        <v>0</v>
      </c>
      <c r="E20" s="43">
        <v>1103886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1103886</v>
      </c>
      <c r="O20" s="44">
        <f t="shared" si="1"/>
        <v>65.489202657807311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21697558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21697558</v>
      </c>
      <c r="O21" s="44">
        <f t="shared" si="1"/>
        <v>1287.2305410536308</v>
      </c>
      <c r="P21" s="9"/>
    </row>
    <row r="22" spans="1:119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571760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571760</v>
      </c>
      <c r="O22" s="44">
        <f t="shared" si="1"/>
        <v>33.920265780730894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1097864</v>
      </c>
      <c r="E23" s="29">
        <f t="shared" si="6"/>
        <v>0</v>
      </c>
      <c r="F23" s="29">
        <f t="shared" si="6"/>
        <v>0</v>
      </c>
      <c r="G23" s="29">
        <f t="shared" si="6"/>
        <v>9747537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10845401</v>
      </c>
      <c r="O23" s="41">
        <f t="shared" si="1"/>
        <v>643.41486710963454</v>
      </c>
      <c r="P23" s="10"/>
    </row>
    <row r="24" spans="1:119">
      <c r="A24" s="12"/>
      <c r="B24" s="42">
        <v>541</v>
      </c>
      <c r="C24" s="19" t="s">
        <v>36</v>
      </c>
      <c r="D24" s="43">
        <v>1097864</v>
      </c>
      <c r="E24" s="43">
        <v>0</v>
      </c>
      <c r="F24" s="43">
        <v>0</v>
      </c>
      <c r="G24" s="43">
        <v>9731634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10829498</v>
      </c>
      <c r="O24" s="44">
        <f t="shared" si="1"/>
        <v>642.47140484100612</v>
      </c>
      <c r="P24" s="9"/>
    </row>
    <row r="25" spans="1:119">
      <c r="A25" s="12"/>
      <c r="B25" s="42">
        <v>543</v>
      </c>
      <c r="C25" s="19" t="s">
        <v>37</v>
      </c>
      <c r="D25" s="43">
        <v>0</v>
      </c>
      <c r="E25" s="43">
        <v>0</v>
      </c>
      <c r="F25" s="43">
        <v>0</v>
      </c>
      <c r="G25" s="43">
        <v>15903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15903</v>
      </c>
      <c r="O25" s="44">
        <f t="shared" si="1"/>
        <v>0.94346226862838156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1701382</v>
      </c>
      <c r="E26" s="29">
        <f t="shared" si="7"/>
        <v>0</v>
      </c>
      <c r="F26" s="29">
        <f t="shared" si="7"/>
        <v>0</v>
      </c>
      <c r="G26" s="29">
        <f t="shared" si="7"/>
        <v>990551</v>
      </c>
      <c r="H26" s="29">
        <f t="shared" si="7"/>
        <v>0</v>
      </c>
      <c r="I26" s="29">
        <f t="shared" si="7"/>
        <v>247977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365345</v>
      </c>
      <c r="N26" s="29">
        <f t="shared" si="4"/>
        <v>3305255</v>
      </c>
      <c r="O26" s="41">
        <f t="shared" si="1"/>
        <v>196.08774323682962</v>
      </c>
      <c r="P26" s="9"/>
    </row>
    <row r="27" spans="1:119">
      <c r="A27" s="12"/>
      <c r="B27" s="42">
        <v>572</v>
      </c>
      <c r="C27" s="19" t="s">
        <v>39</v>
      </c>
      <c r="D27" s="43">
        <v>1701382</v>
      </c>
      <c r="E27" s="43">
        <v>0</v>
      </c>
      <c r="F27" s="43">
        <v>0</v>
      </c>
      <c r="G27" s="43">
        <v>947407</v>
      </c>
      <c r="H27" s="43">
        <v>0</v>
      </c>
      <c r="I27" s="43">
        <v>247977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2896766</v>
      </c>
      <c r="O27" s="44">
        <f t="shared" si="1"/>
        <v>171.85370194589464</v>
      </c>
      <c r="P27" s="9"/>
    </row>
    <row r="28" spans="1:119">
      <c r="A28" s="12"/>
      <c r="B28" s="42">
        <v>579</v>
      </c>
      <c r="C28" s="19" t="s">
        <v>40</v>
      </c>
      <c r="D28" s="43">
        <v>0</v>
      </c>
      <c r="E28" s="43">
        <v>0</v>
      </c>
      <c r="F28" s="43">
        <v>0</v>
      </c>
      <c r="G28" s="43">
        <v>43144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365345</v>
      </c>
      <c r="N28" s="43">
        <f t="shared" si="4"/>
        <v>408489</v>
      </c>
      <c r="O28" s="44">
        <f t="shared" si="1"/>
        <v>24.234041290934979</v>
      </c>
      <c r="P28" s="9"/>
    </row>
    <row r="29" spans="1:119" ht="15.75">
      <c r="A29" s="26" t="s">
        <v>42</v>
      </c>
      <c r="B29" s="27"/>
      <c r="C29" s="28"/>
      <c r="D29" s="29">
        <f t="shared" ref="D29:M29" si="8">SUM(D30:D30)</f>
        <v>12778112</v>
      </c>
      <c r="E29" s="29">
        <f t="shared" si="8"/>
        <v>0</v>
      </c>
      <c r="F29" s="29">
        <f t="shared" si="8"/>
        <v>0</v>
      </c>
      <c r="G29" s="29">
        <f t="shared" si="8"/>
        <v>95000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12873112</v>
      </c>
      <c r="O29" s="41">
        <f t="shared" si="1"/>
        <v>763.71096345514945</v>
      </c>
      <c r="P29" s="9"/>
    </row>
    <row r="30" spans="1:119" ht="15.75" thickBot="1">
      <c r="A30" s="12"/>
      <c r="B30" s="42">
        <v>581</v>
      </c>
      <c r="C30" s="19" t="s">
        <v>41</v>
      </c>
      <c r="D30" s="43">
        <v>12778112</v>
      </c>
      <c r="E30" s="43">
        <v>0</v>
      </c>
      <c r="F30" s="43">
        <v>0</v>
      </c>
      <c r="G30" s="43">
        <v>95000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12873112</v>
      </c>
      <c r="O30" s="44">
        <f t="shared" si="1"/>
        <v>763.71096345514945</v>
      </c>
      <c r="P30" s="9"/>
    </row>
    <row r="31" spans="1:119" ht="16.5" thickBot="1">
      <c r="A31" s="13" t="s">
        <v>10</v>
      </c>
      <c r="B31" s="21"/>
      <c r="C31" s="20"/>
      <c r="D31" s="14">
        <f>SUM(D5,D14,D19,D23,D26,D29)</f>
        <v>26972498</v>
      </c>
      <c r="E31" s="14">
        <f t="shared" ref="E31:M31" si="9">SUM(E5,E14,E19,E23,E26,E29)</f>
        <v>2480488</v>
      </c>
      <c r="F31" s="14">
        <f t="shared" si="9"/>
        <v>2706874</v>
      </c>
      <c r="G31" s="14">
        <f t="shared" si="9"/>
        <v>11840066</v>
      </c>
      <c r="H31" s="14">
        <f t="shared" si="9"/>
        <v>0</v>
      </c>
      <c r="I31" s="14">
        <f t="shared" si="9"/>
        <v>21945535</v>
      </c>
      <c r="J31" s="14">
        <f t="shared" si="9"/>
        <v>960743</v>
      </c>
      <c r="K31" s="14">
        <f t="shared" si="9"/>
        <v>84512</v>
      </c>
      <c r="L31" s="14">
        <f t="shared" si="9"/>
        <v>0</v>
      </c>
      <c r="M31" s="14">
        <f t="shared" si="9"/>
        <v>365345</v>
      </c>
      <c r="N31" s="14">
        <f t="shared" si="4"/>
        <v>67356061</v>
      </c>
      <c r="O31" s="35">
        <f t="shared" si="1"/>
        <v>3995.9694470811583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60</v>
      </c>
      <c r="M33" s="163"/>
      <c r="N33" s="163"/>
      <c r="O33" s="39">
        <v>16856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47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3261624</v>
      </c>
      <c r="E5" s="24">
        <f t="shared" si="0"/>
        <v>0</v>
      </c>
      <c r="F5" s="24">
        <f t="shared" si="0"/>
        <v>2415538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1168351</v>
      </c>
      <c r="K5" s="24">
        <f t="shared" si="0"/>
        <v>75008</v>
      </c>
      <c r="L5" s="24">
        <f t="shared" si="0"/>
        <v>0</v>
      </c>
      <c r="M5" s="24">
        <f t="shared" si="0"/>
        <v>0</v>
      </c>
      <c r="N5" s="25">
        <f>SUM(D5:M5)</f>
        <v>6920521</v>
      </c>
      <c r="O5" s="30">
        <f t="shared" ref="O5:O30" si="1">(N5/O$32)</f>
        <v>437.31570300157978</v>
      </c>
      <c r="P5" s="6"/>
    </row>
    <row r="6" spans="1:133">
      <c r="A6" s="12"/>
      <c r="B6" s="42">
        <v>511</v>
      </c>
      <c r="C6" s="19" t="s">
        <v>19</v>
      </c>
      <c r="D6" s="43">
        <v>50858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50858</v>
      </c>
      <c r="O6" s="44">
        <f t="shared" si="1"/>
        <v>3.2137756714060033</v>
      </c>
      <c r="P6" s="9"/>
    </row>
    <row r="7" spans="1:133">
      <c r="A7" s="12"/>
      <c r="B7" s="42">
        <v>512</v>
      </c>
      <c r="C7" s="19" t="s">
        <v>20</v>
      </c>
      <c r="D7" s="43">
        <v>547276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547276</v>
      </c>
      <c r="O7" s="44">
        <f t="shared" si="1"/>
        <v>34.583001579778831</v>
      </c>
      <c r="P7" s="9"/>
    </row>
    <row r="8" spans="1:133">
      <c r="A8" s="12"/>
      <c r="B8" s="42">
        <v>513</v>
      </c>
      <c r="C8" s="19" t="s">
        <v>21</v>
      </c>
      <c r="D8" s="43">
        <v>1181599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1181599</v>
      </c>
      <c r="O8" s="44">
        <f t="shared" si="1"/>
        <v>74.666603475513426</v>
      </c>
      <c r="P8" s="9"/>
    </row>
    <row r="9" spans="1:133">
      <c r="A9" s="12"/>
      <c r="B9" s="42">
        <v>514</v>
      </c>
      <c r="C9" s="19" t="s">
        <v>22</v>
      </c>
      <c r="D9" s="43">
        <v>305731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305731</v>
      </c>
      <c r="O9" s="44">
        <f t="shared" si="1"/>
        <v>19.319494470774092</v>
      </c>
      <c r="P9" s="9"/>
    </row>
    <row r="10" spans="1:133">
      <c r="A10" s="12"/>
      <c r="B10" s="42">
        <v>515</v>
      </c>
      <c r="C10" s="19" t="s">
        <v>23</v>
      </c>
      <c r="D10" s="43">
        <v>473747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473747</v>
      </c>
      <c r="O10" s="44">
        <f t="shared" si="1"/>
        <v>29.936619273301737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2415538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2415538</v>
      </c>
      <c r="O11" s="44">
        <f t="shared" si="1"/>
        <v>152.64063191153238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75008</v>
      </c>
      <c r="L12" s="43">
        <v>0</v>
      </c>
      <c r="M12" s="43">
        <v>0</v>
      </c>
      <c r="N12" s="43">
        <f t="shared" si="2"/>
        <v>75008</v>
      </c>
      <c r="O12" s="44">
        <f t="shared" si="1"/>
        <v>4.7398420221169033</v>
      </c>
      <c r="P12" s="9"/>
    </row>
    <row r="13" spans="1:133">
      <c r="A13" s="12"/>
      <c r="B13" s="42">
        <v>519</v>
      </c>
      <c r="C13" s="19" t="s">
        <v>26</v>
      </c>
      <c r="D13" s="43">
        <v>702413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1168351</v>
      </c>
      <c r="K13" s="43">
        <v>0</v>
      </c>
      <c r="L13" s="43">
        <v>0</v>
      </c>
      <c r="M13" s="43">
        <v>0</v>
      </c>
      <c r="N13" s="43">
        <f t="shared" si="2"/>
        <v>1870764</v>
      </c>
      <c r="O13" s="44">
        <f t="shared" si="1"/>
        <v>118.2157345971564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7200203</v>
      </c>
      <c r="E14" s="29">
        <f t="shared" si="3"/>
        <v>1668075</v>
      </c>
      <c r="F14" s="29">
        <f t="shared" si="3"/>
        <v>0</v>
      </c>
      <c r="G14" s="29">
        <f t="shared" si="3"/>
        <v>3327837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12196115</v>
      </c>
      <c r="O14" s="41">
        <f t="shared" si="1"/>
        <v>770.68657187993676</v>
      </c>
      <c r="P14" s="10"/>
    </row>
    <row r="15" spans="1:133">
      <c r="A15" s="12"/>
      <c r="B15" s="42">
        <v>521</v>
      </c>
      <c r="C15" s="19" t="s">
        <v>28</v>
      </c>
      <c r="D15" s="43">
        <v>3468914</v>
      </c>
      <c r="E15" s="43">
        <v>0</v>
      </c>
      <c r="F15" s="43">
        <v>0</v>
      </c>
      <c r="G15" s="43">
        <v>3327837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6796751</v>
      </c>
      <c r="O15" s="44">
        <f t="shared" si="1"/>
        <v>429.49453396524484</v>
      </c>
      <c r="P15" s="9"/>
    </row>
    <row r="16" spans="1:133">
      <c r="A16" s="12"/>
      <c r="B16" s="42">
        <v>522</v>
      </c>
      <c r="C16" s="19" t="s">
        <v>29</v>
      </c>
      <c r="D16" s="43">
        <v>3553820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3553820</v>
      </c>
      <c r="O16" s="44">
        <f t="shared" si="1"/>
        <v>224.56998420221169</v>
      </c>
      <c r="P16" s="9"/>
    </row>
    <row r="17" spans="1:119">
      <c r="A17" s="12"/>
      <c r="B17" s="42">
        <v>524</v>
      </c>
      <c r="C17" s="19" t="s">
        <v>30</v>
      </c>
      <c r="D17" s="43">
        <v>177469</v>
      </c>
      <c r="E17" s="43">
        <v>1326773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1504242</v>
      </c>
      <c r="O17" s="44">
        <f t="shared" si="1"/>
        <v>95.054786729857824</v>
      </c>
      <c r="P17" s="9"/>
    </row>
    <row r="18" spans="1:119">
      <c r="A18" s="12"/>
      <c r="B18" s="42">
        <v>525</v>
      </c>
      <c r="C18" s="19" t="s">
        <v>31</v>
      </c>
      <c r="D18" s="43">
        <v>0</v>
      </c>
      <c r="E18" s="43">
        <v>341302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341302</v>
      </c>
      <c r="O18" s="44">
        <f t="shared" si="1"/>
        <v>21.567266982622431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SUM(D20:D22)</f>
        <v>0</v>
      </c>
      <c r="E19" s="29">
        <f t="shared" si="5"/>
        <v>1027835</v>
      </c>
      <c r="F19" s="29">
        <f t="shared" si="5"/>
        <v>0</v>
      </c>
      <c r="G19" s="29">
        <f t="shared" si="5"/>
        <v>1489779</v>
      </c>
      <c r="H19" s="29">
        <f t="shared" si="5"/>
        <v>0</v>
      </c>
      <c r="I19" s="29">
        <f t="shared" si="5"/>
        <v>19513925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22031539</v>
      </c>
      <c r="O19" s="41">
        <f t="shared" si="1"/>
        <v>1392.1983570300158</v>
      </c>
      <c r="P19" s="10"/>
    </row>
    <row r="20" spans="1:119">
      <c r="A20" s="12"/>
      <c r="B20" s="42">
        <v>531</v>
      </c>
      <c r="C20" s="19" t="s">
        <v>59</v>
      </c>
      <c r="D20" s="43">
        <v>0</v>
      </c>
      <c r="E20" s="43">
        <v>1027835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1027835</v>
      </c>
      <c r="O20" s="44">
        <f t="shared" si="1"/>
        <v>64.950078988941542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19513925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19513925</v>
      </c>
      <c r="O21" s="44">
        <f t="shared" si="1"/>
        <v>1233.1074249605056</v>
      </c>
      <c r="P21" s="9"/>
    </row>
    <row r="22" spans="1:119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1489779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1489779</v>
      </c>
      <c r="O22" s="44">
        <f t="shared" si="1"/>
        <v>94.140853080568718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1153895</v>
      </c>
      <c r="E23" s="29">
        <f t="shared" si="6"/>
        <v>0</v>
      </c>
      <c r="F23" s="29">
        <f t="shared" si="6"/>
        <v>0</v>
      </c>
      <c r="G23" s="29">
        <f t="shared" si="6"/>
        <v>8909151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10063046</v>
      </c>
      <c r="O23" s="41">
        <f t="shared" si="1"/>
        <v>635.8954818325434</v>
      </c>
      <c r="P23" s="10"/>
    </row>
    <row r="24" spans="1:119">
      <c r="A24" s="12"/>
      <c r="B24" s="42">
        <v>541</v>
      </c>
      <c r="C24" s="19" t="s">
        <v>36</v>
      </c>
      <c r="D24" s="43">
        <v>1153895</v>
      </c>
      <c r="E24" s="43">
        <v>0</v>
      </c>
      <c r="F24" s="43">
        <v>0</v>
      </c>
      <c r="G24" s="43">
        <v>8909151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10063046</v>
      </c>
      <c r="O24" s="44">
        <f t="shared" si="1"/>
        <v>635.8954818325434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1712998</v>
      </c>
      <c r="E25" s="29">
        <f t="shared" si="7"/>
        <v>0</v>
      </c>
      <c r="F25" s="29">
        <f t="shared" si="7"/>
        <v>0</v>
      </c>
      <c r="G25" s="29">
        <f t="shared" si="7"/>
        <v>1179435</v>
      </c>
      <c r="H25" s="29">
        <f t="shared" si="7"/>
        <v>0</v>
      </c>
      <c r="I25" s="29">
        <f t="shared" si="7"/>
        <v>148389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151330</v>
      </c>
      <c r="N25" s="29">
        <f t="shared" si="4"/>
        <v>3192152</v>
      </c>
      <c r="O25" s="41">
        <f t="shared" si="1"/>
        <v>201.71576619273301</v>
      </c>
      <c r="P25" s="9"/>
    </row>
    <row r="26" spans="1:119">
      <c r="A26" s="12"/>
      <c r="B26" s="42">
        <v>572</v>
      </c>
      <c r="C26" s="19" t="s">
        <v>39</v>
      </c>
      <c r="D26" s="43">
        <v>1712998</v>
      </c>
      <c r="E26" s="43">
        <v>0</v>
      </c>
      <c r="F26" s="43">
        <v>0</v>
      </c>
      <c r="G26" s="43">
        <v>1179435</v>
      </c>
      <c r="H26" s="43">
        <v>0</v>
      </c>
      <c r="I26" s="43">
        <v>148389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3040822</v>
      </c>
      <c r="O26" s="44">
        <f t="shared" si="1"/>
        <v>192.15304897314377</v>
      </c>
      <c r="P26" s="9"/>
    </row>
    <row r="27" spans="1:119">
      <c r="A27" s="12"/>
      <c r="B27" s="42">
        <v>579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151330</v>
      </c>
      <c r="N27" s="43">
        <f t="shared" si="4"/>
        <v>151330</v>
      </c>
      <c r="O27" s="44">
        <f t="shared" si="1"/>
        <v>9.562717219589258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14617571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14617571</v>
      </c>
      <c r="O28" s="41">
        <f t="shared" si="1"/>
        <v>923.70116903633493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14617571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14617571</v>
      </c>
      <c r="O29" s="44">
        <f t="shared" si="1"/>
        <v>923.70116903633493</v>
      </c>
      <c r="P29" s="9"/>
    </row>
    <row r="30" spans="1:119" ht="16.5" thickBot="1">
      <c r="A30" s="13" t="s">
        <v>10</v>
      </c>
      <c r="B30" s="21"/>
      <c r="C30" s="20"/>
      <c r="D30" s="14">
        <f>SUM(D5,D14,D19,D23,D25,D28)</f>
        <v>27946291</v>
      </c>
      <c r="E30" s="14">
        <f t="shared" ref="E30:M30" si="9">SUM(E5,E14,E19,E23,E25,E28)</f>
        <v>2695910</v>
      </c>
      <c r="F30" s="14">
        <f t="shared" si="9"/>
        <v>2415538</v>
      </c>
      <c r="G30" s="14">
        <f t="shared" si="9"/>
        <v>14906202</v>
      </c>
      <c r="H30" s="14">
        <f t="shared" si="9"/>
        <v>0</v>
      </c>
      <c r="I30" s="14">
        <f t="shared" si="9"/>
        <v>19662314</v>
      </c>
      <c r="J30" s="14">
        <f t="shared" si="9"/>
        <v>1168351</v>
      </c>
      <c r="K30" s="14">
        <f t="shared" si="9"/>
        <v>75008</v>
      </c>
      <c r="L30" s="14">
        <f t="shared" si="9"/>
        <v>0</v>
      </c>
      <c r="M30" s="14">
        <f t="shared" si="9"/>
        <v>151330</v>
      </c>
      <c r="N30" s="14">
        <f t="shared" si="4"/>
        <v>69020944</v>
      </c>
      <c r="O30" s="35">
        <f t="shared" si="1"/>
        <v>4361.5130489731437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74</v>
      </c>
      <c r="M32" s="163"/>
      <c r="N32" s="163"/>
      <c r="O32" s="39">
        <v>15825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5806258</v>
      </c>
      <c r="E5" s="24">
        <f t="shared" ref="E5:N5" si="0">SUM(E6:E14)</f>
        <v>0</v>
      </c>
      <c r="F5" s="24">
        <f t="shared" si="0"/>
        <v>984490</v>
      </c>
      <c r="G5" s="24">
        <f t="shared" si="0"/>
        <v>539069</v>
      </c>
      <c r="H5" s="24">
        <f t="shared" si="0"/>
        <v>0</v>
      </c>
      <c r="I5" s="24">
        <f t="shared" si="0"/>
        <v>0</v>
      </c>
      <c r="J5" s="24">
        <f t="shared" si="0"/>
        <v>2646694</v>
      </c>
      <c r="K5" s="24">
        <f t="shared" si="0"/>
        <v>1926919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11903430</v>
      </c>
      <c r="P5" s="30">
        <f t="shared" ref="P5:P30" si="1">(O5/P$32)</f>
        <v>738.7928252234359</v>
      </c>
      <c r="Q5" s="6"/>
    </row>
    <row r="6" spans="1:134">
      <c r="A6" s="12"/>
      <c r="B6" s="42">
        <v>511</v>
      </c>
      <c r="C6" s="19" t="s">
        <v>19</v>
      </c>
      <c r="D6" s="43">
        <v>87391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87391</v>
      </c>
      <c r="P6" s="44">
        <f t="shared" si="1"/>
        <v>5.4239697120158885</v>
      </c>
      <c r="Q6" s="9"/>
    </row>
    <row r="7" spans="1:134">
      <c r="A7" s="12"/>
      <c r="B7" s="42">
        <v>512</v>
      </c>
      <c r="C7" s="19" t="s">
        <v>20</v>
      </c>
      <c r="D7" s="43">
        <v>848245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848245</v>
      </c>
      <c r="P7" s="44">
        <f t="shared" si="1"/>
        <v>52.646785004965245</v>
      </c>
      <c r="Q7" s="9"/>
    </row>
    <row r="8" spans="1:134">
      <c r="A8" s="12"/>
      <c r="B8" s="42">
        <v>513</v>
      </c>
      <c r="C8" s="19" t="s">
        <v>21</v>
      </c>
      <c r="D8" s="43">
        <v>948337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948337</v>
      </c>
      <c r="P8" s="44">
        <f t="shared" si="1"/>
        <v>58.859049155908643</v>
      </c>
      <c r="Q8" s="9"/>
    </row>
    <row r="9" spans="1:134">
      <c r="A9" s="12"/>
      <c r="B9" s="42">
        <v>514</v>
      </c>
      <c r="C9" s="19" t="s">
        <v>22</v>
      </c>
      <c r="D9" s="43">
        <v>336148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336148</v>
      </c>
      <c r="P9" s="44">
        <f t="shared" si="1"/>
        <v>20.863207547169811</v>
      </c>
      <c r="Q9" s="9"/>
    </row>
    <row r="10" spans="1:134">
      <c r="A10" s="12"/>
      <c r="B10" s="42">
        <v>515</v>
      </c>
      <c r="C10" s="19" t="s">
        <v>23</v>
      </c>
      <c r="D10" s="43">
        <v>671436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671436</v>
      </c>
      <c r="P10" s="44">
        <f t="shared" si="1"/>
        <v>41.673038728897716</v>
      </c>
      <c r="Q10" s="9"/>
    </row>
    <row r="11" spans="1:134">
      <c r="A11" s="12"/>
      <c r="B11" s="42">
        <v>516</v>
      </c>
      <c r="C11" s="19" t="s">
        <v>51</v>
      </c>
      <c r="D11" s="43">
        <v>729317</v>
      </c>
      <c r="E11" s="43">
        <v>0</v>
      </c>
      <c r="F11" s="43">
        <v>0</v>
      </c>
      <c r="G11" s="43">
        <v>248820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978137</v>
      </c>
      <c r="P11" s="44">
        <f t="shared" si="1"/>
        <v>60.708602284011917</v>
      </c>
      <c r="Q11" s="9"/>
    </row>
    <row r="12" spans="1:134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984490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984490</v>
      </c>
      <c r="P12" s="44">
        <f t="shared" si="1"/>
        <v>61.102904667328701</v>
      </c>
      <c r="Q12" s="9"/>
    </row>
    <row r="13" spans="1:134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1926919</v>
      </c>
      <c r="L13" s="43">
        <v>0</v>
      </c>
      <c r="M13" s="43">
        <v>0</v>
      </c>
      <c r="N13" s="43">
        <v>0</v>
      </c>
      <c r="O13" s="43">
        <f t="shared" si="2"/>
        <v>1926919</v>
      </c>
      <c r="P13" s="44">
        <f t="shared" si="1"/>
        <v>119.59527060575968</v>
      </c>
      <c r="Q13" s="9"/>
    </row>
    <row r="14" spans="1:134">
      <c r="A14" s="12"/>
      <c r="B14" s="42">
        <v>519</v>
      </c>
      <c r="C14" s="19" t="s">
        <v>26</v>
      </c>
      <c r="D14" s="43">
        <v>2185384</v>
      </c>
      <c r="E14" s="43">
        <v>0</v>
      </c>
      <c r="F14" s="43">
        <v>0</v>
      </c>
      <c r="G14" s="43">
        <v>290249</v>
      </c>
      <c r="H14" s="43">
        <v>0</v>
      </c>
      <c r="I14" s="43">
        <v>0</v>
      </c>
      <c r="J14" s="43">
        <v>2646694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5122327</v>
      </c>
      <c r="P14" s="44">
        <f t="shared" si="1"/>
        <v>317.91999751737836</v>
      </c>
      <c r="Q14" s="9"/>
    </row>
    <row r="15" spans="1:134" ht="15.75">
      <c r="A15" s="26" t="s">
        <v>27</v>
      </c>
      <c r="B15" s="27"/>
      <c r="C15" s="28"/>
      <c r="D15" s="29">
        <f t="shared" ref="D15:N15" si="3">SUM(D16:D20)</f>
        <v>13550040</v>
      </c>
      <c r="E15" s="29">
        <f t="shared" si="3"/>
        <v>3022122</v>
      </c>
      <c r="F15" s="29">
        <f t="shared" si="3"/>
        <v>0</v>
      </c>
      <c r="G15" s="29">
        <f t="shared" si="3"/>
        <v>7882153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>SUM(D15:N15)</f>
        <v>24454315</v>
      </c>
      <c r="P15" s="41">
        <f t="shared" si="1"/>
        <v>1517.7702954319761</v>
      </c>
      <c r="Q15" s="10"/>
    </row>
    <row r="16" spans="1:134">
      <c r="A16" s="12"/>
      <c r="B16" s="42">
        <v>521</v>
      </c>
      <c r="C16" s="19" t="s">
        <v>28</v>
      </c>
      <c r="D16" s="43">
        <v>5570140</v>
      </c>
      <c r="E16" s="43">
        <v>0</v>
      </c>
      <c r="F16" s="43">
        <v>0</v>
      </c>
      <c r="G16" s="43">
        <v>566736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6136876</v>
      </c>
      <c r="P16" s="44">
        <f t="shared" si="1"/>
        <v>380.88853028798411</v>
      </c>
      <c r="Q16" s="9"/>
    </row>
    <row r="17" spans="1:120">
      <c r="A17" s="12"/>
      <c r="B17" s="42">
        <v>522</v>
      </c>
      <c r="C17" s="19" t="s">
        <v>29</v>
      </c>
      <c r="D17" s="43">
        <v>7451446</v>
      </c>
      <c r="E17" s="43">
        <v>0</v>
      </c>
      <c r="F17" s="43">
        <v>0</v>
      </c>
      <c r="G17" s="43">
        <v>7118383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0" si="4">SUM(D17:N17)</f>
        <v>14569829</v>
      </c>
      <c r="P17" s="44">
        <f t="shared" si="1"/>
        <v>904.28432224429002</v>
      </c>
      <c r="Q17" s="9"/>
    </row>
    <row r="18" spans="1:120">
      <c r="A18" s="12"/>
      <c r="B18" s="42">
        <v>524</v>
      </c>
      <c r="C18" s="19" t="s">
        <v>30</v>
      </c>
      <c r="D18" s="43">
        <v>0</v>
      </c>
      <c r="E18" s="43">
        <v>2649194</v>
      </c>
      <c r="F18" s="43">
        <v>0</v>
      </c>
      <c r="G18" s="43">
        <v>157630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2806824</v>
      </c>
      <c r="P18" s="44">
        <f t="shared" si="1"/>
        <v>174.20705064548162</v>
      </c>
      <c r="Q18" s="9"/>
    </row>
    <row r="19" spans="1:120">
      <c r="A19" s="12"/>
      <c r="B19" s="42">
        <v>525</v>
      </c>
      <c r="C19" s="19" t="s">
        <v>31</v>
      </c>
      <c r="D19" s="43">
        <v>0</v>
      </c>
      <c r="E19" s="43">
        <v>372928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372928</v>
      </c>
      <c r="P19" s="44">
        <f t="shared" si="1"/>
        <v>23.145978152929494</v>
      </c>
      <c r="Q19" s="9"/>
    </row>
    <row r="20" spans="1:120">
      <c r="A20" s="12"/>
      <c r="B20" s="42">
        <v>529</v>
      </c>
      <c r="C20" s="19" t="s">
        <v>89</v>
      </c>
      <c r="D20" s="43">
        <v>528454</v>
      </c>
      <c r="E20" s="43">
        <v>0</v>
      </c>
      <c r="F20" s="43">
        <v>0</v>
      </c>
      <c r="G20" s="43">
        <v>39404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567858</v>
      </c>
      <c r="P20" s="44">
        <f t="shared" si="1"/>
        <v>35.244414101290964</v>
      </c>
      <c r="Q20" s="9"/>
    </row>
    <row r="21" spans="1:120" ht="15.75">
      <c r="A21" s="26" t="s">
        <v>32</v>
      </c>
      <c r="B21" s="27"/>
      <c r="C21" s="28"/>
      <c r="D21" s="29">
        <f t="shared" ref="D21:N21" si="5">SUM(D22:D23)</f>
        <v>0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34270564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532004</v>
      </c>
      <c r="O21" s="40">
        <f>SUM(D21:N21)</f>
        <v>34802568</v>
      </c>
      <c r="P21" s="41">
        <f t="shared" si="1"/>
        <v>2160.040218470705</v>
      </c>
      <c r="Q21" s="10"/>
    </row>
    <row r="22" spans="1:120">
      <c r="A22" s="12"/>
      <c r="B22" s="42">
        <v>536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34270564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:O27" si="6">SUM(D22:N22)</f>
        <v>34270564</v>
      </c>
      <c r="P22" s="44">
        <f t="shared" si="1"/>
        <v>2127.0211022840117</v>
      </c>
      <c r="Q22" s="9"/>
    </row>
    <row r="23" spans="1:120">
      <c r="A23" s="12"/>
      <c r="B23" s="42">
        <v>537</v>
      </c>
      <c r="C23" s="19" t="s">
        <v>54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532004</v>
      </c>
      <c r="O23" s="43">
        <f t="shared" si="6"/>
        <v>532004</v>
      </c>
      <c r="P23" s="44">
        <f t="shared" si="1"/>
        <v>33.019116186693147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SUM(D25:D25)</f>
        <v>2476461</v>
      </c>
      <c r="E24" s="29">
        <f t="shared" si="7"/>
        <v>0</v>
      </c>
      <c r="F24" s="29">
        <f t="shared" si="7"/>
        <v>0</v>
      </c>
      <c r="G24" s="29">
        <f t="shared" si="7"/>
        <v>6165714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8642175</v>
      </c>
      <c r="P24" s="41">
        <f t="shared" si="1"/>
        <v>536.38126861966236</v>
      </c>
      <c r="Q24" s="10"/>
    </row>
    <row r="25" spans="1:120">
      <c r="A25" s="12"/>
      <c r="B25" s="42">
        <v>541</v>
      </c>
      <c r="C25" s="19" t="s">
        <v>36</v>
      </c>
      <c r="D25" s="43">
        <v>2476461</v>
      </c>
      <c r="E25" s="43">
        <v>0</v>
      </c>
      <c r="F25" s="43">
        <v>0</v>
      </c>
      <c r="G25" s="43">
        <v>6165714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8642175</v>
      </c>
      <c r="P25" s="44">
        <f t="shared" si="1"/>
        <v>536.38126861966236</v>
      </c>
      <c r="Q25" s="9"/>
    </row>
    <row r="26" spans="1:120" ht="15.75">
      <c r="A26" s="26" t="s">
        <v>38</v>
      </c>
      <c r="B26" s="27"/>
      <c r="C26" s="28"/>
      <c r="D26" s="29">
        <f t="shared" ref="D26:N26" si="8">SUM(D27:D27)</f>
        <v>1131912</v>
      </c>
      <c r="E26" s="29">
        <f t="shared" si="8"/>
        <v>0</v>
      </c>
      <c r="F26" s="29">
        <f t="shared" si="8"/>
        <v>0</v>
      </c>
      <c r="G26" s="29">
        <f t="shared" si="8"/>
        <v>10168446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6935</v>
      </c>
      <c r="N26" s="29">
        <f t="shared" si="8"/>
        <v>0</v>
      </c>
      <c r="O26" s="29">
        <f>SUM(D26:N26)</f>
        <v>11307293</v>
      </c>
      <c r="P26" s="41">
        <f t="shared" si="1"/>
        <v>701.7932596822244</v>
      </c>
      <c r="Q26" s="9"/>
    </row>
    <row r="27" spans="1:120">
      <c r="A27" s="12"/>
      <c r="B27" s="42">
        <v>572</v>
      </c>
      <c r="C27" s="19" t="s">
        <v>39</v>
      </c>
      <c r="D27" s="43">
        <v>1131912</v>
      </c>
      <c r="E27" s="43">
        <v>0</v>
      </c>
      <c r="F27" s="43">
        <v>0</v>
      </c>
      <c r="G27" s="43">
        <v>10168446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6935</v>
      </c>
      <c r="N27" s="43">
        <v>0</v>
      </c>
      <c r="O27" s="43">
        <f t="shared" si="6"/>
        <v>11307293</v>
      </c>
      <c r="P27" s="44">
        <f t="shared" si="1"/>
        <v>701.7932596822244</v>
      </c>
      <c r="Q27" s="9"/>
    </row>
    <row r="28" spans="1:120" ht="15.75">
      <c r="A28" s="26" t="s">
        <v>42</v>
      </c>
      <c r="B28" s="27"/>
      <c r="C28" s="28"/>
      <c r="D28" s="29">
        <f t="shared" ref="D28:N28" si="9">SUM(D29:D29)</f>
        <v>5250583</v>
      </c>
      <c r="E28" s="29">
        <f t="shared" si="9"/>
        <v>46482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179224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5476289</v>
      </c>
      <c r="P28" s="41">
        <f t="shared" si="1"/>
        <v>339.88884061569019</v>
      </c>
      <c r="Q28" s="9"/>
    </row>
    <row r="29" spans="1:120" ht="15.75" thickBot="1">
      <c r="A29" s="12"/>
      <c r="B29" s="42">
        <v>581</v>
      </c>
      <c r="C29" s="19" t="s">
        <v>90</v>
      </c>
      <c r="D29" s="43">
        <v>5250583</v>
      </c>
      <c r="E29" s="43">
        <v>46482</v>
      </c>
      <c r="F29" s="43">
        <v>0</v>
      </c>
      <c r="G29" s="43">
        <v>0</v>
      </c>
      <c r="H29" s="43">
        <v>0</v>
      </c>
      <c r="I29" s="43">
        <v>179224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5476289</v>
      </c>
      <c r="P29" s="44">
        <f t="shared" si="1"/>
        <v>339.88884061569019</v>
      </c>
      <c r="Q29" s="9"/>
    </row>
    <row r="30" spans="1:120" ht="16.5" thickBot="1">
      <c r="A30" s="13" t="s">
        <v>10</v>
      </c>
      <c r="B30" s="21"/>
      <c r="C30" s="20"/>
      <c r="D30" s="14">
        <f>SUM(D5,D15,D21,D24,D26,D28)</f>
        <v>28215254</v>
      </c>
      <c r="E30" s="14">
        <f t="shared" ref="E30:N30" si="10">SUM(E5,E15,E21,E24,E26,E28)</f>
        <v>3068604</v>
      </c>
      <c r="F30" s="14">
        <f t="shared" si="10"/>
        <v>984490</v>
      </c>
      <c r="G30" s="14">
        <f t="shared" si="10"/>
        <v>24755382</v>
      </c>
      <c r="H30" s="14">
        <f t="shared" si="10"/>
        <v>0</v>
      </c>
      <c r="I30" s="14">
        <f t="shared" si="10"/>
        <v>34449788</v>
      </c>
      <c r="J30" s="14">
        <f t="shared" si="10"/>
        <v>2646694</v>
      </c>
      <c r="K30" s="14">
        <f t="shared" si="10"/>
        <v>1926919</v>
      </c>
      <c r="L30" s="14">
        <f t="shared" si="10"/>
        <v>0</v>
      </c>
      <c r="M30" s="14">
        <f t="shared" si="10"/>
        <v>6935</v>
      </c>
      <c r="N30" s="14">
        <f t="shared" si="10"/>
        <v>532004</v>
      </c>
      <c r="O30" s="14">
        <f>SUM(D30:N30)</f>
        <v>96586070</v>
      </c>
      <c r="P30" s="35">
        <f t="shared" si="1"/>
        <v>5994.6667080436937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63" t="s">
        <v>93</v>
      </c>
      <c r="N32" s="163"/>
      <c r="O32" s="163"/>
      <c r="P32" s="39">
        <v>16112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4650026</v>
      </c>
      <c r="E5" s="24">
        <f t="shared" ref="E5:N5" si="0">SUM(E6:E14)</f>
        <v>0</v>
      </c>
      <c r="F5" s="24">
        <f t="shared" si="0"/>
        <v>992220</v>
      </c>
      <c r="G5" s="24">
        <f t="shared" si="0"/>
        <v>1274872</v>
      </c>
      <c r="H5" s="24">
        <f t="shared" si="0"/>
        <v>0</v>
      </c>
      <c r="I5" s="24">
        <f t="shared" si="0"/>
        <v>0</v>
      </c>
      <c r="J5" s="24">
        <f t="shared" si="0"/>
        <v>1498880</v>
      </c>
      <c r="K5" s="24">
        <f t="shared" si="0"/>
        <v>2224407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10640405</v>
      </c>
      <c r="P5" s="30">
        <f t="shared" ref="P5:P30" si="1">(O5/P$32)</f>
        <v>661.46991172448088</v>
      </c>
      <c r="Q5" s="6"/>
    </row>
    <row r="6" spans="1:134">
      <c r="A6" s="12"/>
      <c r="B6" s="42">
        <v>511</v>
      </c>
      <c r="C6" s="19" t="s">
        <v>19</v>
      </c>
      <c r="D6" s="43">
        <v>92417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92417</v>
      </c>
      <c r="P6" s="44">
        <f t="shared" si="1"/>
        <v>5.745182145965436</v>
      </c>
      <c r="Q6" s="9"/>
    </row>
    <row r="7" spans="1:134">
      <c r="A7" s="12"/>
      <c r="B7" s="42">
        <v>512</v>
      </c>
      <c r="C7" s="19" t="s">
        <v>20</v>
      </c>
      <c r="D7" s="43">
        <v>917705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917705</v>
      </c>
      <c r="P7" s="44">
        <f t="shared" si="1"/>
        <v>57.049919184383938</v>
      </c>
      <c r="Q7" s="9"/>
    </row>
    <row r="8" spans="1:134">
      <c r="A8" s="12"/>
      <c r="B8" s="42">
        <v>513</v>
      </c>
      <c r="C8" s="19" t="s">
        <v>21</v>
      </c>
      <c r="D8" s="43">
        <v>894238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894238</v>
      </c>
      <c r="P8" s="44">
        <f t="shared" si="1"/>
        <v>55.59107298271789</v>
      </c>
      <c r="Q8" s="9"/>
    </row>
    <row r="9" spans="1:134">
      <c r="A9" s="12"/>
      <c r="B9" s="42">
        <v>514</v>
      </c>
      <c r="C9" s="19" t="s">
        <v>22</v>
      </c>
      <c r="D9" s="43">
        <v>385100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385100</v>
      </c>
      <c r="P9" s="44">
        <f t="shared" si="1"/>
        <v>23.940072112395871</v>
      </c>
      <c r="Q9" s="9"/>
    </row>
    <row r="10" spans="1:134">
      <c r="A10" s="12"/>
      <c r="B10" s="42">
        <v>515</v>
      </c>
      <c r="C10" s="19" t="s">
        <v>23</v>
      </c>
      <c r="D10" s="43">
        <v>715092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715092</v>
      </c>
      <c r="P10" s="44">
        <f t="shared" si="1"/>
        <v>44.454308093994776</v>
      </c>
      <c r="Q10" s="9"/>
    </row>
    <row r="11" spans="1:134">
      <c r="A11" s="12"/>
      <c r="B11" s="42">
        <v>516</v>
      </c>
      <c r="C11" s="19" t="s">
        <v>51</v>
      </c>
      <c r="D11" s="43">
        <v>556286</v>
      </c>
      <c r="E11" s="43">
        <v>0</v>
      </c>
      <c r="F11" s="43">
        <v>0</v>
      </c>
      <c r="G11" s="43">
        <v>32665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588951</v>
      </c>
      <c r="P11" s="44">
        <f t="shared" si="1"/>
        <v>36.612644535621037</v>
      </c>
      <c r="Q11" s="9"/>
    </row>
    <row r="12" spans="1:134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992220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992220</v>
      </c>
      <c r="P12" s="44">
        <f t="shared" si="1"/>
        <v>61.682208131294296</v>
      </c>
      <c r="Q12" s="9"/>
    </row>
    <row r="13" spans="1:134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2224407</v>
      </c>
      <c r="L13" s="43">
        <v>0</v>
      </c>
      <c r="M13" s="43">
        <v>0</v>
      </c>
      <c r="N13" s="43">
        <v>0</v>
      </c>
      <c r="O13" s="43">
        <f t="shared" si="2"/>
        <v>2224407</v>
      </c>
      <c r="P13" s="44">
        <f t="shared" si="1"/>
        <v>138.28217083177918</v>
      </c>
      <c r="Q13" s="9"/>
    </row>
    <row r="14" spans="1:134">
      <c r="A14" s="12"/>
      <c r="B14" s="42">
        <v>519</v>
      </c>
      <c r="C14" s="19" t="s">
        <v>26</v>
      </c>
      <c r="D14" s="43">
        <v>1089188</v>
      </c>
      <c r="E14" s="43">
        <v>0</v>
      </c>
      <c r="F14" s="43">
        <v>0</v>
      </c>
      <c r="G14" s="43">
        <v>1242207</v>
      </c>
      <c r="H14" s="43">
        <v>0</v>
      </c>
      <c r="I14" s="43">
        <v>0</v>
      </c>
      <c r="J14" s="43">
        <v>1498880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3830275</v>
      </c>
      <c r="P14" s="44">
        <f t="shared" si="1"/>
        <v>238.11233370632849</v>
      </c>
      <c r="Q14" s="9"/>
    </row>
    <row r="15" spans="1:134" ht="15.75">
      <c r="A15" s="26" t="s">
        <v>27</v>
      </c>
      <c r="B15" s="27"/>
      <c r="C15" s="28"/>
      <c r="D15" s="29">
        <f t="shared" ref="D15:N15" si="3">SUM(D16:D20)</f>
        <v>12695234</v>
      </c>
      <c r="E15" s="29">
        <f t="shared" si="3"/>
        <v>2694238</v>
      </c>
      <c r="F15" s="29">
        <f t="shared" si="3"/>
        <v>0</v>
      </c>
      <c r="G15" s="29">
        <f t="shared" si="3"/>
        <v>2706472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 t="shared" ref="O15:O30" si="4">SUM(D15:N15)</f>
        <v>18095944</v>
      </c>
      <c r="P15" s="41">
        <f t="shared" si="1"/>
        <v>1124.9498943180406</v>
      </c>
      <c r="Q15" s="10"/>
    </row>
    <row r="16" spans="1:134">
      <c r="A16" s="12"/>
      <c r="B16" s="42">
        <v>521</v>
      </c>
      <c r="C16" s="19" t="s">
        <v>28</v>
      </c>
      <c r="D16" s="43">
        <v>5087182</v>
      </c>
      <c r="E16" s="43">
        <v>0</v>
      </c>
      <c r="F16" s="43">
        <v>0</v>
      </c>
      <c r="G16" s="43">
        <v>737651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5824833</v>
      </c>
      <c r="P16" s="44">
        <f t="shared" si="1"/>
        <v>362.1057441253264</v>
      </c>
      <c r="Q16" s="9"/>
    </row>
    <row r="17" spans="1:120">
      <c r="A17" s="12"/>
      <c r="B17" s="42">
        <v>522</v>
      </c>
      <c r="C17" s="19" t="s">
        <v>29</v>
      </c>
      <c r="D17" s="43">
        <v>7164047</v>
      </c>
      <c r="E17" s="43">
        <v>0</v>
      </c>
      <c r="F17" s="43">
        <v>0</v>
      </c>
      <c r="G17" s="43">
        <v>791386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7955433</v>
      </c>
      <c r="P17" s="44">
        <f t="shared" si="1"/>
        <v>494.55632226781051</v>
      </c>
      <c r="Q17" s="9"/>
    </row>
    <row r="18" spans="1:120">
      <c r="A18" s="12"/>
      <c r="B18" s="42">
        <v>524</v>
      </c>
      <c r="C18" s="19" t="s">
        <v>30</v>
      </c>
      <c r="D18" s="43">
        <v>0</v>
      </c>
      <c r="E18" s="43">
        <v>2493172</v>
      </c>
      <c r="F18" s="43">
        <v>0</v>
      </c>
      <c r="G18" s="43">
        <v>1151030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3644202</v>
      </c>
      <c r="P18" s="44">
        <f t="shared" si="1"/>
        <v>226.5449459157031</v>
      </c>
      <c r="Q18" s="9"/>
    </row>
    <row r="19" spans="1:120">
      <c r="A19" s="12"/>
      <c r="B19" s="42">
        <v>525</v>
      </c>
      <c r="C19" s="19" t="s">
        <v>31</v>
      </c>
      <c r="D19" s="43">
        <v>15560</v>
      </c>
      <c r="E19" s="43">
        <v>201066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216626</v>
      </c>
      <c r="P19" s="44">
        <f t="shared" si="1"/>
        <v>13.466741265696879</v>
      </c>
      <c r="Q19" s="9"/>
    </row>
    <row r="20" spans="1:120">
      <c r="A20" s="12"/>
      <c r="B20" s="42">
        <v>529</v>
      </c>
      <c r="C20" s="19" t="s">
        <v>89</v>
      </c>
      <c r="D20" s="43">
        <v>428445</v>
      </c>
      <c r="E20" s="43">
        <v>0</v>
      </c>
      <c r="F20" s="43">
        <v>0</v>
      </c>
      <c r="G20" s="43">
        <v>26405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454850</v>
      </c>
      <c r="P20" s="44">
        <f t="shared" si="1"/>
        <v>28.276140743503667</v>
      </c>
      <c r="Q20" s="9"/>
    </row>
    <row r="21" spans="1:120" ht="15.75">
      <c r="A21" s="26" t="s">
        <v>32</v>
      </c>
      <c r="B21" s="27"/>
      <c r="C21" s="28"/>
      <c r="D21" s="29">
        <f t="shared" ref="D21:N21" si="5">SUM(D22:D23)</f>
        <v>0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34569163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515335</v>
      </c>
      <c r="O21" s="40">
        <f t="shared" si="4"/>
        <v>35084498</v>
      </c>
      <c r="P21" s="41">
        <f t="shared" si="1"/>
        <v>2181.0579385801316</v>
      </c>
      <c r="Q21" s="10"/>
    </row>
    <row r="22" spans="1:120">
      <c r="A22" s="12"/>
      <c r="B22" s="42">
        <v>536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34569163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34569163</v>
      </c>
      <c r="P22" s="44">
        <f t="shared" si="1"/>
        <v>2149.0216958846204</v>
      </c>
      <c r="Q22" s="9"/>
    </row>
    <row r="23" spans="1:120">
      <c r="A23" s="12"/>
      <c r="B23" s="42">
        <v>537</v>
      </c>
      <c r="C23" s="19" t="s">
        <v>54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515335</v>
      </c>
      <c r="O23" s="43">
        <f t="shared" si="4"/>
        <v>515335</v>
      </c>
      <c r="P23" s="44">
        <f t="shared" si="1"/>
        <v>32.036242695511625</v>
      </c>
      <c r="Q23" s="9"/>
    </row>
    <row r="24" spans="1:120" ht="15.75">
      <c r="A24" s="26" t="s">
        <v>35</v>
      </c>
      <c r="B24" s="27"/>
      <c r="C24" s="28"/>
      <c r="D24" s="29">
        <f t="shared" ref="D24:N24" si="6">SUM(D25:D25)</f>
        <v>2940045</v>
      </c>
      <c r="E24" s="29">
        <f t="shared" si="6"/>
        <v>0</v>
      </c>
      <c r="F24" s="29">
        <f t="shared" si="6"/>
        <v>0</v>
      </c>
      <c r="G24" s="29">
        <f t="shared" si="6"/>
        <v>4253597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4"/>
        <v>7193642</v>
      </c>
      <c r="P24" s="41">
        <f t="shared" si="1"/>
        <v>447.19893074723365</v>
      </c>
      <c r="Q24" s="10"/>
    </row>
    <row r="25" spans="1:120">
      <c r="A25" s="12"/>
      <c r="B25" s="42">
        <v>541</v>
      </c>
      <c r="C25" s="19" t="s">
        <v>36</v>
      </c>
      <c r="D25" s="43">
        <v>2940045</v>
      </c>
      <c r="E25" s="43">
        <v>0</v>
      </c>
      <c r="F25" s="43">
        <v>0</v>
      </c>
      <c r="G25" s="43">
        <v>4253597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7193642</v>
      </c>
      <c r="P25" s="44">
        <f t="shared" si="1"/>
        <v>447.19893074723365</v>
      </c>
      <c r="Q25" s="9"/>
    </row>
    <row r="26" spans="1:120" ht="15.75">
      <c r="A26" s="26" t="s">
        <v>38</v>
      </c>
      <c r="B26" s="27"/>
      <c r="C26" s="28"/>
      <c r="D26" s="29">
        <f t="shared" ref="D26:N26" si="7">SUM(D27:D27)</f>
        <v>1278973</v>
      </c>
      <c r="E26" s="29">
        <f t="shared" si="7"/>
        <v>0</v>
      </c>
      <c r="F26" s="29">
        <f t="shared" si="7"/>
        <v>0</v>
      </c>
      <c r="G26" s="29">
        <f t="shared" si="7"/>
        <v>1129285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18750</v>
      </c>
      <c r="N26" s="29">
        <f t="shared" si="7"/>
        <v>0</v>
      </c>
      <c r="O26" s="29">
        <f t="shared" si="4"/>
        <v>2427008</v>
      </c>
      <c r="P26" s="41">
        <f t="shared" si="1"/>
        <v>150.87703593186623</v>
      </c>
      <c r="Q26" s="9"/>
    </row>
    <row r="27" spans="1:120">
      <c r="A27" s="12"/>
      <c r="B27" s="42">
        <v>572</v>
      </c>
      <c r="C27" s="19" t="s">
        <v>39</v>
      </c>
      <c r="D27" s="43">
        <v>1278973</v>
      </c>
      <c r="E27" s="43">
        <v>0</v>
      </c>
      <c r="F27" s="43">
        <v>0</v>
      </c>
      <c r="G27" s="43">
        <v>1129285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18750</v>
      </c>
      <c r="N27" s="43">
        <v>0</v>
      </c>
      <c r="O27" s="43">
        <f t="shared" si="4"/>
        <v>2427008</v>
      </c>
      <c r="P27" s="44">
        <f t="shared" si="1"/>
        <v>150.87703593186623</v>
      </c>
      <c r="Q27" s="9"/>
    </row>
    <row r="28" spans="1:120" ht="15.75">
      <c r="A28" s="26" t="s">
        <v>42</v>
      </c>
      <c r="B28" s="27"/>
      <c r="C28" s="28"/>
      <c r="D28" s="29">
        <f t="shared" ref="D28:N28" si="8">SUM(D29:D29)</f>
        <v>9127018</v>
      </c>
      <c r="E28" s="29">
        <f t="shared" si="8"/>
        <v>1428678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151136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10706832</v>
      </c>
      <c r="P28" s="41">
        <f t="shared" si="1"/>
        <v>665.59940320775831</v>
      </c>
      <c r="Q28" s="9"/>
    </row>
    <row r="29" spans="1:120" ht="15.75" thickBot="1">
      <c r="A29" s="12"/>
      <c r="B29" s="42">
        <v>581</v>
      </c>
      <c r="C29" s="19" t="s">
        <v>90</v>
      </c>
      <c r="D29" s="43">
        <v>9127018</v>
      </c>
      <c r="E29" s="43">
        <v>1428678</v>
      </c>
      <c r="F29" s="43">
        <v>0</v>
      </c>
      <c r="G29" s="43">
        <v>0</v>
      </c>
      <c r="H29" s="43">
        <v>0</v>
      </c>
      <c r="I29" s="43">
        <v>151136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10706832</v>
      </c>
      <c r="P29" s="44">
        <f t="shared" si="1"/>
        <v>665.59940320775831</v>
      </c>
      <c r="Q29" s="9"/>
    </row>
    <row r="30" spans="1:120" ht="16.5" thickBot="1">
      <c r="A30" s="13" t="s">
        <v>10</v>
      </c>
      <c r="B30" s="21"/>
      <c r="C30" s="20"/>
      <c r="D30" s="14">
        <f>SUM(D5,D15,D21,D24,D26,D28)</f>
        <v>30691296</v>
      </c>
      <c r="E30" s="14">
        <f t="shared" ref="E30:N30" si="9">SUM(E5,E15,E21,E24,E26,E28)</f>
        <v>4122916</v>
      </c>
      <c r="F30" s="14">
        <f t="shared" si="9"/>
        <v>992220</v>
      </c>
      <c r="G30" s="14">
        <f t="shared" si="9"/>
        <v>9364226</v>
      </c>
      <c r="H30" s="14">
        <f t="shared" si="9"/>
        <v>0</v>
      </c>
      <c r="I30" s="14">
        <f t="shared" si="9"/>
        <v>34720299</v>
      </c>
      <c r="J30" s="14">
        <f t="shared" si="9"/>
        <v>1498880</v>
      </c>
      <c r="K30" s="14">
        <f t="shared" si="9"/>
        <v>2224407</v>
      </c>
      <c r="L30" s="14">
        <f t="shared" si="9"/>
        <v>0</v>
      </c>
      <c r="M30" s="14">
        <f t="shared" si="9"/>
        <v>18750</v>
      </c>
      <c r="N30" s="14">
        <f t="shared" si="9"/>
        <v>515335</v>
      </c>
      <c r="O30" s="14">
        <f t="shared" si="4"/>
        <v>84148329</v>
      </c>
      <c r="P30" s="35">
        <f t="shared" si="1"/>
        <v>5231.1531145095114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63" t="s">
        <v>91</v>
      </c>
      <c r="N32" s="163"/>
      <c r="O32" s="163"/>
      <c r="P32" s="39">
        <v>16086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4418543</v>
      </c>
      <c r="E5" s="24">
        <f t="shared" ref="E5:M5" si="0">SUM(E6:E14)</f>
        <v>0</v>
      </c>
      <c r="F5" s="24">
        <f t="shared" si="0"/>
        <v>2356131</v>
      </c>
      <c r="G5" s="24">
        <f t="shared" si="0"/>
        <v>88385</v>
      </c>
      <c r="H5" s="24">
        <f t="shared" si="0"/>
        <v>0</v>
      </c>
      <c r="I5" s="24">
        <f t="shared" si="0"/>
        <v>0</v>
      </c>
      <c r="J5" s="24">
        <f t="shared" si="0"/>
        <v>932551</v>
      </c>
      <c r="K5" s="24">
        <f t="shared" si="0"/>
        <v>1051927</v>
      </c>
      <c r="L5" s="24">
        <f t="shared" si="0"/>
        <v>0</v>
      </c>
      <c r="M5" s="24">
        <f t="shared" si="0"/>
        <v>0</v>
      </c>
      <c r="N5" s="25">
        <f>SUM(D5:M5)</f>
        <v>8847537</v>
      </c>
      <c r="O5" s="30">
        <f t="shared" ref="O5:O29" si="1">(N5/O$31)</f>
        <v>502.84381926683716</v>
      </c>
      <c r="P5" s="6"/>
    </row>
    <row r="6" spans="1:133">
      <c r="A6" s="12"/>
      <c r="B6" s="42">
        <v>511</v>
      </c>
      <c r="C6" s="19" t="s">
        <v>19</v>
      </c>
      <c r="D6" s="43">
        <v>91655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91655</v>
      </c>
      <c r="O6" s="44">
        <f t="shared" si="1"/>
        <v>5.2091503267973858</v>
      </c>
      <c r="P6" s="9"/>
    </row>
    <row r="7" spans="1:133">
      <c r="A7" s="12"/>
      <c r="B7" s="42">
        <v>512</v>
      </c>
      <c r="C7" s="19" t="s">
        <v>20</v>
      </c>
      <c r="D7" s="43">
        <v>728400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728400</v>
      </c>
      <c r="O7" s="44">
        <f t="shared" si="1"/>
        <v>41.398124467178178</v>
      </c>
      <c r="P7" s="9"/>
    </row>
    <row r="8" spans="1:133">
      <c r="A8" s="12"/>
      <c r="B8" s="42">
        <v>513</v>
      </c>
      <c r="C8" s="19" t="s">
        <v>21</v>
      </c>
      <c r="D8" s="43">
        <v>892674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892674</v>
      </c>
      <c r="O8" s="44">
        <f t="shared" si="1"/>
        <v>50.734526854219951</v>
      </c>
      <c r="P8" s="9"/>
    </row>
    <row r="9" spans="1:133">
      <c r="A9" s="12"/>
      <c r="B9" s="42">
        <v>514</v>
      </c>
      <c r="C9" s="19" t="s">
        <v>22</v>
      </c>
      <c r="D9" s="43">
        <v>411729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411729</v>
      </c>
      <c r="O9" s="44">
        <f t="shared" si="1"/>
        <v>23.400341005967604</v>
      </c>
      <c r="P9" s="9"/>
    </row>
    <row r="10" spans="1:133">
      <c r="A10" s="12"/>
      <c r="B10" s="42">
        <v>515</v>
      </c>
      <c r="C10" s="19" t="s">
        <v>23</v>
      </c>
      <c r="D10" s="43">
        <v>746724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746724</v>
      </c>
      <c r="O10" s="44">
        <f t="shared" si="1"/>
        <v>42.439556692242114</v>
      </c>
      <c r="P10" s="9"/>
    </row>
    <row r="11" spans="1:133">
      <c r="A11" s="12"/>
      <c r="B11" s="42">
        <v>516</v>
      </c>
      <c r="C11" s="19" t="s">
        <v>51</v>
      </c>
      <c r="D11" s="43">
        <v>609828</v>
      </c>
      <c r="E11" s="43">
        <v>0</v>
      </c>
      <c r="F11" s="43">
        <v>0</v>
      </c>
      <c r="G11" s="43">
        <v>56230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666058</v>
      </c>
      <c r="O11" s="44">
        <f t="shared" si="1"/>
        <v>37.854958795112246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2356131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2356131</v>
      </c>
      <c r="O12" s="44">
        <f t="shared" si="1"/>
        <v>133.90912190963343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1051927</v>
      </c>
      <c r="L13" s="43">
        <v>0</v>
      </c>
      <c r="M13" s="43">
        <v>0</v>
      </c>
      <c r="N13" s="43">
        <f t="shared" si="2"/>
        <v>1051927</v>
      </c>
      <c r="O13" s="44">
        <f t="shared" si="1"/>
        <v>59.785564080704745</v>
      </c>
      <c r="P13" s="9"/>
    </row>
    <row r="14" spans="1:133">
      <c r="A14" s="12"/>
      <c r="B14" s="42">
        <v>519</v>
      </c>
      <c r="C14" s="19" t="s">
        <v>62</v>
      </c>
      <c r="D14" s="43">
        <v>937533</v>
      </c>
      <c r="E14" s="43">
        <v>0</v>
      </c>
      <c r="F14" s="43">
        <v>0</v>
      </c>
      <c r="G14" s="43">
        <v>32155</v>
      </c>
      <c r="H14" s="43">
        <v>0</v>
      </c>
      <c r="I14" s="43">
        <v>0</v>
      </c>
      <c r="J14" s="43">
        <v>932551</v>
      </c>
      <c r="K14" s="43">
        <v>0</v>
      </c>
      <c r="L14" s="43">
        <v>0</v>
      </c>
      <c r="M14" s="43">
        <v>0</v>
      </c>
      <c r="N14" s="43">
        <f t="shared" si="2"/>
        <v>1902239</v>
      </c>
      <c r="O14" s="44">
        <f t="shared" si="1"/>
        <v>108.11247513498152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SUM(D16:D19)</f>
        <v>12206095</v>
      </c>
      <c r="E15" s="29">
        <f t="shared" si="3"/>
        <v>3398027</v>
      </c>
      <c r="F15" s="29">
        <f t="shared" si="3"/>
        <v>0</v>
      </c>
      <c r="G15" s="29">
        <f t="shared" si="3"/>
        <v>963507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9" si="4">SUM(D15:M15)</f>
        <v>16567629</v>
      </c>
      <c r="O15" s="41">
        <f t="shared" si="1"/>
        <v>941.61005967604433</v>
      </c>
      <c r="P15" s="10"/>
    </row>
    <row r="16" spans="1:133">
      <c r="A16" s="12"/>
      <c r="B16" s="42">
        <v>521</v>
      </c>
      <c r="C16" s="19" t="s">
        <v>28</v>
      </c>
      <c r="D16" s="43">
        <v>4856560</v>
      </c>
      <c r="E16" s="43">
        <v>0</v>
      </c>
      <c r="F16" s="43">
        <v>0</v>
      </c>
      <c r="G16" s="43">
        <v>218651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5075211</v>
      </c>
      <c r="O16" s="44">
        <f t="shared" si="1"/>
        <v>288.44620630861039</v>
      </c>
      <c r="P16" s="9"/>
    </row>
    <row r="17" spans="1:119">
      <c r="A17" s="12"/>
      <c r="B17" s="42">
        <v>522</v>
      </c>
      <c r="C17" s="19" t="s">
        <v>29</v>
      </c>
      <c r="D17" s="43">
        <v>7031834</v>
      </c>
      <c r="E17" s="43">
        <v>832</v>
      </c>
      <c r="F17" s="43">
        <v>0</v>
      </c>
      <c r="G17" s="43">
        <v>711685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7744351</v>
      </c>
      <c r="O17" s="44">
        <f t="shared" si="1"/>
        <v>440.14498437055983</v>
      </c>
      <c r="P17" s="9"/>
    </row>
    <row r="18" spans="1:119">
      <c r="A18" s="12"/>
      <c r="B18" s="42">
        <v>524</v>
      </c>
      <c r="C18" s="19" t="s">
        <v>30</v>
      </c>
      <c r="D18" s="43">
        <v>316327</v>
      </c>
      <c r="E18" s="43">
        <v>2434111</v>
      </c>
      <c r="F18" s="43">
        <v>0</v>
      </c>
      <c r="G18" s="43">
        <v>33171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2783609</v>
      </c>
      <c r="O18" s="44">
        <f t="shared" si="1"/>
        <v>158.20454674623471</v>
      </c>
      <c r="P18" s="9"/>
    </row>
    <row r="19" spans="1:119">
      <c r="A19" s="12"/>
      <c r="B19" s="42">
        <v>525</v>
      </c>
      <c r="C19" s="19" t="s">
        <v>31</v>
      </c>
      <c r="D19" s="43">
        <v>1374</v>
      </c>
      <c r="E19" s="43">
        <v>963084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964458</v>
      </c>
      <c r="O19" s="44">
        <f t="shared" si="1"/>
        <v>54.814322250639385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34901521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270856</v>
      </c>
      <c r="N20" s="40">
        <f t="shared" si="4"/>
        <v>35172377</v>
      </c>
      <c r="O20" s="41">
        <f t="shared" si="1"/>
        <v>1998.9984086388179</v>
      </c>
      <c r="P20" s="10"/>
    </row>
    <row r="21" spans="1:119">
      <c r="A21" s="12"/>
      <c r="B21" s="42">
        <v>536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34901521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34901521</v>
      </c>
      <c r="O21" s="44">
        <f t="shared" si="1"/>
        <v>1983.6044899119067</v>
      </c>
      <c r="P21" s="9"/>
    </row>
    <row r="22" spans="1:119">
      <c r="A22" s="12"/>
      <c r="B22" s="42">
        <v>537</v>
      </c>
      <c r="C22" s="19" t="s">
        <v>64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270856</v>
      </c>
      <c r="N22" s="43">
        <f t="shared" si="4"/>
        <v>270856</v>
      </c>
      <c r="O22" s="44">
        <f t="shared" si="1"/>
        <v>15.393918726911055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3132882</v>
      </c>
      <c r="E23" s="29">
        <f t="shared" si="6"/>
        <v>0</v>
      </c>
      <c r="F23" s="29">
        <f t="shared" si="6"/>
        <v>0</v>
      </c>
      <c r="G23" s="29">
        <f t="shared" si="6"/>
        <v>3724180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6857062</v>
      </c>
      <c r="O23" s="41">
        <f t="shared" si="1"/>
        <v>389.71651037226485</v>
      </c>
      <c r="P23" s="10"/>
    </row>
    <row r="24" spans="1:119">
      <c r="A24" s="12"/>
      <c r="B24" s="42">
        <v>541</v>
      </c>
      <c r="C24" s="19" t="s">
        <v>66</v>
      </c>
      <c r="D24" s="43">
        <v>3132882</v>
      </c>
      <c r="E24" s="43">
        <v>0</v>
      </c>
      <c r="F24" s="43">
        <v>0</v>
      </c>
      <c r="G24" s="43">
        <v>3724180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6857062</v>
      </c>
      <c r="O24" s="44">
        <f t="shared" si="1"/>
        <v>389.71651037226485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1396368</v>
      </c>
      <c r="E25" s="29">
        <f t="shared" si="7"/>
        <v>0</v>
      </c>
      <c r="F25" s="29">
        <f t="shared" si="7"/>
        <v>0</v>
      </c>
      <c r="G25" s="29">
        <f t="shared" si="7"/>
        <v>646420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2042788</v>
      </c>
      <c r="O25" s="41">
        <f t="shared" si="1"/>
        <v>116.10048309178744</v>
      </c>
      <c r="P25" s="9"/>
    </row>
    <row r="26" spans="1:119">
      <c r="A26" s="12"/>
      <c r="B26" s="42">
        <v>572</v>
      </c>
      <c r="C26" s="19" t="s">
        <v>67</v>
      </c>
      <c r="D26" s="43">
        <v>1396368</v>
      </c>
      <c r="E26" s="43">
        <v>0</v>
      </c>
      <c r="F26" s="43">
        <v>0</v>
      </c>
      <c r="G26" s="43">
        <v>646420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2042788</v>
      </c>
      <c r="O26" s="44">
        <f t="shared" si="1"/>
        <v>116.10048309178744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6786466</v>
      </c>
      <c r="E27" s="29">
        <f t="shared" si="8"/>
        <v>35247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62988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6884701</v>
      </c>
      <c r="O27" s="41">
        <f t="shared" si="1"/>
        <v>391.28735436203465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6786466</v>
      </c>
      <c r="E28" s="43">
        <v>35247</v>
      </c>
      <c r="F28" s="43">
        <v>0</v>
      </c>
      <c r="G28" s="43">
        <v>0</v>
      </c>
      <c r="H28" s="43">
        <v>0</v>
      </c>
      <c r="I28" s="43">
        <v>62988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6884701</v>
      </c>
      <c r="O28" s="44">
        <f t="shared" si="1"/>
        <v>391.28735436203465</v>
      </c>
      <c r="P28" s="9"/>
    </row>
    <row r="29" spans="1:119" ht="16.5" thickBot="1">
      <c r="A29" s="13" t="s">
        <v>10</v>
      </c>
      <c r="B29" s="21"/>
      <c r="C29" s="20"/>
      <c r="D29" s="14">
        <f>SUM(D5,D15,D20,D23,D25,D27)</f>
        <v>27940354</v>
      </c>
      <c r="E29" s="14">
        <f t="shared" ref="E29:M29" si="9">SUM(E5,E15,E20,E23,E25,E27)</f>
        <v>3433274</v>
      </c>
      <c r="F29" s="14">
        <f t="shared" si="9"/>
        <v>2356131</v>
      </c>
      <c r="G29" s="14">
        <f t="shared" si="9"/>
        <v>5422492</v>
      </c>
      <c r="H29" s="14">
        <f t="shared" si="9"/>
        <v>0</v>
      </c>
      <c r="I29" s="14">
        <f t="shared" si="9"/>
        <v>34964509</v>
      </c>
      <c r="J29" s="14">
        <f t="shared" si="9"/>
        <v>932551</v>
      </c>
      <c r="K29" s="14">
        <f t="shared" si="9"/>
        <v>1051927</v>
      </c>
      <c r="L29" s="14">
        <f t="shared" si="9"/>
        <v>0</v>
      </c>
      <c r="M29" s="14">
        <f t="shared" si="9"/>
        <v>270856</v>
      </c>
      <c r="N29" s="14">
        <f t="shared" si="4"/>
        <v>76372094</v>
      </c>
      <c r="O29" s="35">
        <f t="shared" si="1"/>
        <v>4340.5566354077864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84</v>
      </c>
      <c r="M31" s="163"/>
      <c r="N31" s="163"/>
      <c r="O31" s="39">
        <v>17595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4361877</v>
      </c>
      <c r="E5" s="24">
        <f t="shared" ref="E5:M5" si="0">SUM(E6:E14)</f>
        <v>0</v>
      </c>
      <c r="F5" s="24">
        <f t="shared" si="0"/>
        <v>2069796</v>
      </c>
      <c r="G5" s="24">
        <f t="shared" si="0"/>
        <v>100304</v>
      </c>
      <c r="H5" s="24">
        <f t="shared" si="0"/>
        <v>0</v>
      </c>
      <c r="I5" s="24">
        <f t="shared" si="0"/>
        <v>0</v>
      </c>
      <c r="J5" s="24">
        <f t="shared" si="0"/>
        <v>2488367</v>
      </c>
      <c r="K5" s="24">
        <f t="shared" si="0"/>
        <v>1121817</v>
      </c>
      <c r="L5" s="24">
        <f t="shared" si="0"/>
        <v>0</v>
      </c>
      <c r="M5" s="24">
        <f t="shared" si="0"/>
        <v>0</v>
      </c>
      <c r="N5" s="25">
        <f>SUM(D5:M5)</f>
        <v>10142161</v>
      </c>
      <c r="O5" s="30">
        <f t="shared" ref="O5:O29" si="1">(N5/O$31)</f>
        <v>584.62998616555228</v>
      </c>
      <c r="P5" s="6"/>
    </row>
    <row r="6" spans="1:133">
      <c r="A6" s="12"/>
      <c r="B6" s="42">
        <v>511</v>
      </c>
      <c r="C6" s="19" t="s">
        <v>19</v>
      </c>
      <c r="D6" s="43">
        <v>95176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95176</v>
      </c>
      <c r="O6" s="44">
        <f t="shared" si="1"/>
        <v>5.4862808392898321</v>
      </c>
      <c r="P6" s="9"/>
    </row>
    <row r="7" spans="1:133">
      <c r="A7" s="12"/>
      <c r="B7" s="42">
        <v>512</v>
      </c>
      <c r="C7" s="19" t="s">
        <v>20</v>
      </c>
      <c r="D7" s="43">
        <v>753193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753193</v>
      </c>
      <c r="O7" s="44">
        <f t="shared" si="1"/>
        <v>43.416705095688265</v>
      </c>
      <c r="P7" s="9"/>
    </row>
    <row r="8" spans="1:133">
      <c r="A8" s="12"/>
      <c r="B8" s="42">
        <v>513</v>
      </c>
      <c r="C8" s="19" t="s">
        <v>21</v>
      </c>
      <c r="D8" s="43">
        <v>860657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860657</v>
      </c>
      <c r="O8" s="44">
        <f t="shared" si="1"/>
        <v>49.611309661056026</v>
      </c>
      <c r="P8" s="9"/>
    </row>
    <row r="9" spans="1:133">
      <c r="A9" s="12"/>
      <c r="B9" s="42">
        <v>514</v>
      </c>
      <c r="C9" s="19" t="s">
        <v>22</v>
      </c>
      <c r="D9" s="43">
        <v>425762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425762</v>
      </c>
      <c r="O9" s="44">
        <f t="shared" si="1"/>
        <v>24.542425639843209</v>
      </c>
      <c r="P9" s="9"/>
    </row>
    <row r="10" spans="1:133">
      <c r="A10" s="12"/>
      <c r="B10" s="42">
        <v>515</v>
      </c>
      <c r="C10" s="19" t="s">
        <v>23</v>
      </c>
      <c r="D10" s="43">
        <v>610029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610029</v>
      </c>
      <c r="O10" s="44">
        <f t="shared" si="1"/>
        <v>35.164226423795249</v>
      </c>
      <c r="P10" s="9"/>
    </row>
    <row r="11" spans="1:133">
      <c r="A11" s="12"/>
      <c r="B11" s="42">
        <v>516</v>
      </c>
      <c r="C11" s="19" t="s">
        <v>51</v>
      </c>
      <c r="D11" s="43">
        <v>726611</v>
      </c>
      <c r="E11" s="43">
        <v>0</v>
      </c>
      <c r="F11" s="43">
        <v>0</v>
      </c>
      <c r="G11" s="43">
        <v>80798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807409</v>
      </c>
      <c r="O11" s="44">
        <f t="shared" si="1"/>
        <v>46.541906848051646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2069796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2069796</v>
      </c>
      <c r="O12" s="44">
        <f t="shared" si="1"/>
        <v>119.31035277841826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1121817</v>
      </c>
      <c r="L13" s="43">
        <v>0</v>
      </c>
      <c r="M13" s="43">
        <v>0</v>
      </c>
      <c r="N13" s="43">
        <f t="shared" si="2"/>
        <v>1121817</v>
      </c>
      <c r="O13" s="44">
        <f t="shared" si="1"/>
        <v>64.665494581507957</v>
      </c>
      <c r="P13" s="9"/>
    </row>
    <row r="14" spans="1:133">
      <c r="A14" s="12"/>
      <c r="B14" s="42">
        <v>519</v>
      </c>
      <c r="C14" s="19" t="s">
        <v>62</v>
      </c>
      <c r="D14" s="43">
        <v>890449</v>
      </c>
      <c r="E14" s="43">
        <v>0</v>
      </c>
      <c r="F14" s="43">
        <v>0</v>
      </c>
      <c r="G14" s="43">
        <v>19506</v>
      </c>
      <c r="H14" s="43">
        <v>0</v>
      </c>
      <c r="I14" s="43">
        <v>0</v>
      </c>
      <c r="J14" s="43">
        <v>2488367</v>
      </c>
      <c r="K14" s="43">
        <v>0</v>
      </c>
      <c r="L14" s="43">
        <v>0</v>
      </c>
      <c r="M14" s="43">
        <v>0</v>
      </c>
      <c r="N14" s="43">
        <f t="shared" si="2"/>
        <v>3398322</v>
      </c>
      <c r="O14" s="44">
        <f t="shared" si="1"/>
        <v>195.89128429790176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SUM(D16:D19)</f>
        <v>11719041</v>
      </c>
      <c r="E15" s="29">
        <f t="shared" si="3"/>
        <v>3612059</v>
      </c>
      <c r="F15" s="29">
        <f t="shared" si="3"/>
        <v>0</v>
      </c>
      <c r="G15" s="29">
        <f t="shared" si="3"/>
        <v>2869835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9" si="4">SUM(D15:M15)</f>
        <v>18200935</v>
      </c>
      <c r="O15" s="41">
        <f t="shared" si="1"/>
        <v>1049.1661863038967</v>
      </c>
      <c r="P15" s="10"/>
    </row>
    <row r="16" spans="1:133">
      <c r="A16" s="12"/>
      <c r="B16" s="42">
        <v>521</v>
      </c>
      <c r="C16" s="19" t="s">
        <v>28</v>
      </c>
      <c r="D16" s="43">
        <v>4676090</v>
      </c>
      <c r="E16" s="43">
        <v>0</v>
      </c>
      <c r="F16" s="43">
        <v>0</v>
      </c>
      <c r="G16" s="43">
        <v>230431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4906521</v>
      </c>
      <c r="O16" s="44">
        <f t="shared" si="1"/>
        <v>282.82920221351162</v>
      </c>
      <c r="P16" s="9"/>
    </row>
    <row r="17" spans="1:119">
      <c r="A17" s="12"/>
      <c r="B17" s="42">
        <v>522</v>
      </c>
      <c r="C17" s="19" t="s">
        <v>29</v>
      </c>
      <c r="D17" s="43">
        <v>6666117</v>
      </c>
      <c r="E17" s="43">
        <v>115773</v>
      </c>
      <c r="F17" s="43">
        <v>0</v>
      </c>
      <c r="G17" s="43">
        <v>2527701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9309591</v>
      </c>
      <c r="O17" s="44">
        <f t="shared" si="1"/>
        <v>536.6377103988932</v>
      </c>
      <c r="P17" s="9"/>
    </row>
    <row r="18" spans="1:119">
      <c r="A18" s="12"/>
      <c r="B18" s="42">
        <v>524</v>
      </c>
      <c r="C18" s="19" t="s">
        <v>30</v>
      </c>
      <c r="D18" s="43">
        <v>376834</v>
      </c>
      <c r="E18" s="43">
        <v>2277156</v>
      </c>
      <c r="F18" s="43">
        <v>0</v>
      </c>
      <c r="G18" s="43">
        <v>111703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2765693</v>
      </c>
      <c r="O18" s="44">
        <f t="shared" si="1"/>
        <v>159.42431404196449</v>
      </c>
      <c r="P18" s="9"/>
    </row>
    <row r="19" spans="1:119">
      <c r="A19" s="12"/>
      <c r="B19" s="42">
        <v>525</v>
      </c>
      <c r="C19" s="19" t="s">
        <v>31</v>
      </c>
      <c r="D19" s="43">
        <v>0</v>
      </c>
      <c r="E19" s="43">
        <v>1219130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1219130</v>
      </c>
      <c r="O19" s="44">
        <f t="shared" si="1"/>
        <v>70.274959649527318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36468564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216426</v>
      </c>
      <c r="N20" s="40">
        <f t="shared" si="4"/>
        <v>36684990</v>
      </c>
      <c r="O20" s="41">
        <f t="shared" si="1"/>
        <v>2114.6524094996539</v>
      </c>
      <c r="P20" s="10"/>
    </row>
    <row r="21" spans="1:119">
      <c r="A21" s="12"/>
      <c r="B21" s="42">
        <v>536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36468564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36468564</v>
      </c>
      <c r="O21" s="44">
        <f t="shared" si="1"/>
        <v>2102.1768503573899</v>
      </c>
      <c r="P21" s="9"/>
    </row>
    <row r="22" spans="1:119">
      <c r="A22" s="12"/>
      <c r="B22" s="42">
        <v>537</v>
      </c>
      <c r="C22" s="19" t="s">
        <v>64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216426</v>
      </c>
      <c r="N22" s="43">
        <f t="shared" si="4"/>
        <v>216426</v>
      </c>
      <c r="O22" s="44">
        <f t="shared" si="1"/>
        <v>12.475559142264238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2692835</v>
      </c>
      <c r="E23" s="29">
        <f t="shared" si="6"/>
        <v>0</v>
      </c>
      <c r="F23" s="29">
        <f t="shared" si="6"/>
        <v>0</v>
      </c>
      <c r="G23" s="29">
        <f t="shared" si="6"/>
        <v>2271132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4963967</v>
      </c>
      <c r="O23" s="41">
        <f t="shared" si="1"/>
        <v>286.14059257551304</v>
      </c>
      <c r="P23" s="10"/>
    </row>
    <row r="24" spans="1:119">
      <c r="A24" s="12"/>
      <c r="B24" s="42">
        <v>541</v>
      </c>
      <c r="C24" s="19" t="s">
        <v>66</v>
      </c>
      <c r="D24" s="43">
        <v>2692835</v>
      </c>
      <c r="E24" s="43">
        <v>0</v>
      </c>
      <c r="F24" s="43">
        <v>0</v>
      </c>
      <c r="G24" s="43">
        <v>2271132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4963967</v>
      </c>
      <c r="O24" s="44">
        <f t="shared" si="1"/>
        <v>286.14059257551304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1466497</v>
      </c>
      <c r="E25" s="29">
        <f t="shared" si="7"/>
        <v>0</v>
      </c>
      <c r="F25" s="29">
        <f t="shared" si="7"/>
        <v>0</v>
      </c>
      <c r="G25" s="29">
        <f t="shared" si="7"/>
        <v>218568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1685065</v>
      </c>
      <c r="O25" s="41">
        <f t="shared" si="1"/>
        <v>97.133098916301591</v>
      </c>
      <c r="P25" s="9"/>
    </row>
    <row r="26" spans="1:119">
      <c r="A26" s="12"/>
      <c r="B26" s="42">
        <v>572</v>
      </c>
      <c r="C26" s="19" t="s">
        <v>67</v>
      </c>
      <c r="D26" s="43">
        <v>1466497</v>
      </c>
      <c r="E26" s="43">
        <v>0</v>
      </c>
      <c r="F26" s="43">
        <v>0</v>
      </c>
      <c r="G26" s="43">
        <v>218568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1685065</v>
      </c>
      <c r="O26" s="44">
        <f t="shared" si="1"/>
        <v>97.133098916301591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5424928</v>
      </c>
      <c r="E27" s="29">
        <f t="shared" si="8"/>
        <v>22117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62856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5509901</v>
      </c>
      <c r="O27" s="41">
        <f t="shared" si="1"/>
        <v>317.6101567904081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5424928</v>
      </c>
      <c r="E28" s="43">
        <v>22117</v>
      </c>
      <c r="F28" s="43">
        <v>0</v>
      </c>
      <c r="G28" s="43">
        <v>0</v>
      </c>
      <c r="H28" s="43">
        <v>0</v>
      </c>
      <c r="I28" s="43">
        <v>62856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5509901</v>
      </c>
      <c r="O28" s="44">
        <f t="shared" si="1"/>
        <v>317.6101567904081</v>
      </c>
      <c r="P28" s="9"/>
    </row>
    <row r="29" spans="1:119" ht="16.5" thickBot="1">
      <c r="A29" s="13" t="s">
        <v>10</v>
      </c>
      <c r="B29" s="21"/>
      <c r="C29" s="20"/>
      <c r="D29" s="14">
        <f>SUM(D5,D15,D20,D23,D25,D27)</f>
        <v>25665178</v>
      </c>
      <c r="E29" s="14">
        <f t="shared" ref="E29:M29" si="9">SUM(E5,E15,E20,E23,E25,E27)</f>
        <v>3634176</v>
      </c>
      <c r="F29" s="14">
        <f t="shared" si="9"/>
        <v>2069796</v>
      </c>
      <c r="G29" s="14">
        <f t="shared" si="9"/>
        <v>5459839</v>
      </c>
      <c r="H29" s="14">
        <f t="shared" si="9"/>
        <v>0</v>
      </c>
      <c r="I29" s="14">
        <f t="shared" si="9"/>
        <v>36531420</v>
      </c>
      <c r="J29" s="14">
        <f t="shared" si="9"/>
        <v>2488367</v>
      </c>
      <c r="K29" s="14">
        <f t="shared" si="9"/>
        <v>1121817</v>
      </c>
      <c r="L29" s="14">
        <f t="shared" si="9"/>
        <v>0</v>
      </c>
      <c r="M29" s="14">
        <f t="shared" si="9"/>
        <v>216426</v>
      </c>
      <c r="N29" s="14">
        <f t="shared" si="4"/>
        <v>77187019</v>
      </c>
      <c r="O29" s="35">
        <f t="shared" si="1"/>
        <v>4449.3324302513256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82</v>
      </c>
      <c r="M31" s="163"/>
      <c r="N31" s="163"/>
      <c r="O31" s="39">
        <v>17348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4284759</v>
      </c>
      <c r="E5" s="24">
        <f t="shared" ref="E5:M5" si="0">SUM(E6:E14)</f>
        <v>0</v>
      </c>
      <c r="F5" s="24">
        <f t="shared" si="0"/>
        <v>2034652</v>
      </c>
      <c r="G5" s="24">
        <f t="shared" si="0"/>
        <v>177868</v>
      </c>
      <c r="H5" s="24">
        <f t="shared" si="0"/>
        <v>0</v>
      </c>
      <c r="I5" s="24">
        <f t="shared" si="0"/>
        <v>0</v>
      </c>
      <c r="J5" s="24">
        <f t="shared" si="0"/>
        <v>857755</v>
      </c>
      <c r="K5" s="24">
        <f t="shared" si="0"/>
        <v>547486</v>
      </c>
      <c r="L5" s="24">
        <f t="shared" si="0"/>
        <v>0</v>
      </c>
      <c r="M5" s="24">
        <f t="shared" si="0"/>
        <v>0</v>
      </c>
      <c r="N5" s="25">
        <f>SUM(D5:M5)</f>
        <v>7902520</v>
      </c>
      <c r="O5" s="30">
        <f t="shared" ref="O5:O29" si="1">(N5/O$31)</f>
        <v>462.29788229788232</v>
      </c>
      <c r="P5" s="6"/>
    </row>
    <row r="6" spans="1:133">
      <c r="A6" s="12"/>
      <c r="B6" s="42">
        <v>511</v>
      </c>
      <c r="C6" s="19" t="s">
        <v>19</v>
      </c>
      <c r="D6" s="43">
        <v>110611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110611</v>
      </c>
      <c r="O6" s="44">
        <f t="shared" si="1"/>
        <v>6.4707499707499707</v>
      </c>
      <c r="P6" s="9"/>
    </row>
    <row r="7" spans="1:133">
      <c r="A7" s="12"/>
      <c r="B7" s="42">
        <v>512</v>
      </c>
      <c r="C7" s="19" t="s">
        <v>20</v>
      </c>
      <c r="D7" s="43">
        <v>837673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837673</v>
      </c>
      <c r="O7" s="44">
        <f t="shared" si="1"/>
        <v>49.003919503919505</v>
      </c>
      <c r="P7" s="9"/>
    </row>
    <row r="8" spans="1:133">
      <c r="A8" s="12"/>
      <c r="B8" s="42">
        <v>513</v>
      </c>
      <c r="C8" s="19" t="s">
        <v>21</v>
      </c>
      <c r="D8" s="43">
        <v>762304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762304</v>
      </c>
      <c r="O8" s="44">
        <f t="shared" si="1"/>
        <v>44.594828594828591</v>
      </c>
      <c r="P8" s="9"/>
    </row>
    <row r="9" spans="1:133">
      <c r="A9" s="12"/>
      <c r="B9" s="42">
        <v>514</v>
      </c>
      <c r="C9" s="19" t="s">
        <v>22</v>
      </c>
      <c r="D9" s="43">
        <v>483126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483126</v>
      </c>
      <c r="O9" s="44">
        <f t="shared" si="1"/>
        <v>28.262899262899264</v>
      </c>
      <c r="P9" s="9"/>
    </row>
    <row r="10" spans="1:133">
      <c r="A10" s="12"/>
      <c r="B10" s="42">
        <v>515</v>
      </c>
      <c r="C10" s="19" t="s">
        <v>23</v>
      </c>
      <c r="D10" s="43">
        <v>458379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458379</v>
      </c>
      <c r="O10" s="44">
        <f t="shared" si="1"/>
        <v>26.815198315198316</v>
      </c>
      <c r="P10" s="9"/>
    </row>
    <row r="11" spans="1:133">
      <c r="A11" s="12"/>
      <c r="B11" s="42">
        <v>516</v>
      </c>
      <c r="C11" s="19" t="s">
        <v>51</v>
      </c>
      <c r="D11" s="43">
        <v>709053</v>
      </c>
      <c r="E11" s="43">
        <v>0</v>
      </c>
      <c r="F11" s="43">
        <v>0</v>
      </c>
      <c r="G11" s="43">
        <v>145717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854770</v>
      </c>
      <c r="O11" s="44">
        <f t="shared" si="1"/>
        <v>50.004095004095007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2034652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2034652</v>
      </c>
      <c r="O12" s="44">
        <f t="shared" si="1"/>
        <v>119.02726102726103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547486</v>
      </c>
      <c r="L13" s="43">
        <v>0</v>
      </c>
      <c r="M13" s="43">
        <v>0</v>
      </c>
      <c r="N13" s="43">
        <f t="shared" si="2"/>
        <v>547486</v>
      </c>
      <c r="O13" s="44">
        <f t="shared" si="1"/>
        <v>32.027963027963025</v>
      </c>
      <c r="P13" s="9"/>
    </row>
    <row r="14" spans="1:133">
      <c r="A14" s="12"/>
      <c r="B14" s="42">
        <v>519</v>
      </c>
      <c r="C14" s="19" t="s">
        <v>62</v>
      </c>
      <c r="D14" s="43">
        <v>923613</v>
      </c>
      <c r="E14" s="43">
        <v>0</v>
      </c>
      <c r="F14" s="43">
        <v>0</v>
      </c>
      <c r="G14" s="43">
        <v>32151</v>
      </c>
      <c r="H14" s="43">
        <v>0</v>
      </c>
      <c r="I14" s="43">
        <v>0</v>
      </c>
      <c r="J14" s="43">
        <v>857755</v>
      </c>
      <c r="K14" s="43">
        <v>0</v>
      </c>
      <c r="L14" s="43">
        <v>0</v>
      </c>
      <c r="M14" s="43">
        <v>0</v>
      </c>
      <c r="N14" s="43">
        <f t="shared" si="2"/>
        <v>1813519</v>
      </c>
      <c r="O14" s="44">
        <f t="shared" si="1"/>
        <v>106.09096759096759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SUM(D16:D19)</f>
        <v>11408187</v>
      </c>
      <c r="E15" s="29">
        <f t="shared" si="3"/>
        <v>7618703</v>
      </c>
      <c r="F15" s="29">
        <f t="shared" si="3"/>
        <v>0</v>
      </c>
      <c r="G15" s="29">
        <f t="shared" si="3"/>
        <v>3675114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9" si="4">SUM(D15:M15)</f>
        <v>22702004</v>
      </c>
      <c r="O15" s="41">
        <f t="shared" si="1"/>
        <v>1328.068562068562</v>
      </c>
      <c r="P15" s="10"/>
    </row>
    <row r="16" spans="1:133">
      <c r="A16" s="12"/>
      <c r="B16" s="42">
        <v>521</v>
      </c>
      <c r="C16" s="19" t="s">
        <v>28</v>
      </c>
      <c r="D16" s="43">
        <v>4734622</v>
      </c>
      <c r="E16" s="43">
        <v>0</v>
      </c>
      <c r="F16" s="43">
        <v>0</v>
      </c>
      <c r="G16" s="43">
        <v>668523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5403145</v>
      </c>
      <c r="O16" s="44">
        <f t="shared" si="1"/>
        <v>316.08429858429861</v>
      </c>
      <c r="P16" s="9"/>
    </row>
    <row r="17" spans="1:119">
      <c r="A17" s="12"/>
      <c r="B17" s="42">
        <v>522</v>
      </c>
      <c r="C17" s="19" t="s">
        <v>29</v>
      </c>
      <c r="D17" s="43">
        <v>6320750</v>
      </c>
      <c r="E17" s="43">
        <v>31015</v>
      </c>
      <c r="F17" s="43">
        <v>0</v>
      </c>
      <c r="G17" s="43">
        <v>3006591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9358356</v>
      </c>
      <c r="O17" s="44">
        <f t="shared" si="1"/>
        <v>547.46437346437347</v>
      </c>
      <c r="P17" s="9"/>
    </row>
    <row r="18" spans="1:119">
      <c r="A18" s="12"/>
      <c r="B18" s="42">
        <v>524</v>
      </c>
      <c r="C18" s="19" t="s">
        <v>30</v>
      </c>
      <c r="D18" s="43">
        <v>352815</v>
      </c>
      <c r="E18" s="43">
        <v>1754199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2107014</v>
      </c>
      <c r="O18" s="44">
        <f t="shared" si="1"/>
        <v>123.26044226044226</v>
      </c>
      <c r="P18" s="9"/>
    </row>
    <row r="19" spans="1:119">
      <c r="A19" s="12"/>
      <c r="B19" s="42">
        <v>525</v>
      </c>
      <c r="C19" s="19" t="s">
        <v>31</v>
      </c>
      <c r="D19" s="43">
        <v>0</v>
      </c>
      <c r="E19" s="43">
        <v>5833489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5833489</v>
      </c>
      <c r="O19" s="44">
        <f t="shared" si="1"/>
        <v>341.25944775944777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0</v>
      </c>
      <c r="E20" s="29">
        <f t="shared" si="5"/>
        <v>3314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37114448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155467</v>
      </c>
      <c r="N20" s="40">
        <f t="shared" si="4"/>
        <v>37273229</v>
      </c>
      <c r="O20" s="41">
        <f t="shared" si="1"/>
        <v>2180.486076986077</v>
      </c>
      <c r="P20" s="10"/>
    </row>
    <row r="21" spans="1:119">
      <c r="A21" s="12"/>
      <c r="B21" s="42">
        <v>536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37114448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37114448</v>
      </c>
      <c r="O21" s="44">
        <f t="shared" si="1"/>
        <v>2171.1973791973792</v>
      </c>
      <c r="P21" s="9"/>
    </row>
    <row r="22" spans="1:119">
      <c r="A22" s="12"/>
      <c r="B22" s="42">
        <v>537</v>
      </c>
      <c r="C22" s="19" t="s">
        <v>64</v>
      </c>
      <c r="D22" s="43">
        <v>0</v>
      </c>
      <c r="E22" s="43">
        <v>3314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155467</v>
      </c>
      <c r="N22" s="43">
        <f t="shared" si="4"/>
        <v>158781</v>
      </c>
      <c r="O22" s="44">
        <f t="shared" si="1"/>
        <v>9.2886977886977888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2618796</v>
      </c>
      <c r="E23" s="29">
        <f t="shared" si="6"/>
        <v>0</v>
      </c>
      <c r="F23" s="29">
        <f t="shared" si="6"/>
        <v>0</v>
      </c>
      <c r="G23" s="29">
        <f t="shared" si="6"/>
        <v>3578859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6197655</v>
      </c>
      <c r="O23" s="41">
        <f t="shared" si="1"/>
        <v>362.56318006318008</v>
      </c>
      <c r="P23" s="10"/>
    </row>
    <row r="24" spans="1:119">
      <c r="A24" s="12"/>
      <c r="B24" s="42">
        <v>541</v>
      </c>
      <c r="C24" s="19" t="s">
        <v>66</v>
      </c>
      <c r="D24" s="43">
        <v>2618796</v>
      </c>
      <c r="E24" s="43">
        <v>0</v>
      </c>
      <c r="F24" s="43">
        <v>0</v>
      </c>
      <c r="G24" s="43">
        <v>3578859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6197655</v>
      </c>
      <c r="O24" s="44">
        <f t="shared" si="1"/>
        <v>362.56318006318008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1376783</v>
      </c>
      <c r="E25" s="29">
        <f t="shared" si="7"/>
        <v>0</v>
      </c>
      <c r="F25" s="29">
        <f t="shared" si="7"/>
        <v>0</v>
      </c>
      <c r="G25" s="29">
        <f t="shared" si="7"/>
        <v>331873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1708656</v>
      </c>
      <c r="O25" s="41">
        <f t="shared" si="1"/>
        <v>99.956475956475956</v>
      </c>
      <c r="P25" s="9"/>
    </row>
    <row r="26" spans="1:119">
      <c r="A26" s="12"/>
      <c r="B26" s="42">
        <v>572</v>
      </c>
      <c r="C26" s="19" t="s">
        <v>67</v>
      </c>
      <c r="D26" s="43">
        <v>1376783</v>
      </c>
      <c r="E26" s="43">
        <v>0</v>
      </c>
      <c r="F26" s="43">
        <v>0</v>
      </c>
      <c r="G26" s="43">
        <v>331873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1708656</v>
      </c>
      <c r="O26" s="44">
        <f t="shared" si="1"/>
        <v>99.956475956475956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5834216</v>
      </c>
      <c r="E27" s="29">
        <f t="shared" si="8"/>
        <v>638272</v>
      </c>
      <c r="F27" s="29">
        <f t="shared" si="8"/>
        <v>0</v>
      </c>
      <c r="G27" s="29">
        <f t="shared" si="8"/>
        <v>35278</v>
      </c>
      <c r="H27" s="29">
        <f t="shared" si="8"/>
        <v>0</v>
      </c>
      <c r="I27" s="29">
        <f t="shared" si="8"/>
        <v>1062144</v>
      </c>
      <c r="J27" s="29">
        <f t="shared" si="8"/>
        <v>375000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7944910</v>
      </c>
      <c r="O27" s="41">
        <f t="shared" si="1"/>
        <v>464.77769977769975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5834216</v>
      </c>
      <c r="E28" s="43">
        <v>638272</v>
      </c>
      <c r="F28" s="43">
        <v>0</v>
      </c>
      <c r="G28" s="43">
        <v>35278</v>
      </c>
      <c r="H28" s="43">
        <v>0</v>
      </c>
      <c r="I28" s="43">
        <v>1062144</v>
      </c>
      <c r="J28" s="43">
        <v>375000</v>
      </c>
      <c r="K28" s="43">
        <v>0</v>
      </c>
      <c r="L28" s="43">
        <v>0</v>
      </c>
      <c r="M28" s="43">
        <v>0</v>
      </c>
      <c r="N28" s="43">
        <f t="shared" si="4"/>
        <v>7944910</v>
      </c>
      <c r="O28" s="44">
        <f t="shared" si="1"/>
        <v>464.77769977769975</v>
      </c>
      <c r="P28" s="9"/>
    </row>
    <row r="29" spans="1:119" ht="16.5" thickBot="1">
      <c r="A29" s="13" t="s">
        <v>10</v>
      </c>
      <c r="B29" s="21"/>
      <c r="C29" s="20"/>
      <c r="D29" s="14">
        <f>SUM(D5,D15,D20,D23,D25,D27)</f>
        <v>25522741</v>
      </c>
      <c r="E29" s="14">
        <f t="shared" ref="E29:M29" si="9">SUM(E5,E15,E20,E23,E25,E27)</f>
        <v>8260289</v>
      </c>
      <c r="F29" s="14">
        <f t="shared" si="9"/>
        <v>2034652</v>
      </c>
      <c r="G29" s="14">
        <f t="shared" si="9"/>
        <v>7798992</v>
      </c>
      <c r="H29" s="14">
        <f t="shared" si="9"/>
        <v>0</v>
      </c>
      <c r="I29" s="14">
        <f t="shared" si="9"/>
        <v>38176592</v>
      </c>
      <c r="J29" s="14">
        <f t="shared" si="9"/>
        <v>1232755</v>
      </c>
      <c r="K29" s="14">
        <f t="shared" si="9"/>
        <v>547486</v>
      </c>
      <c r="L29" s="14">
        <f t="shared" si="9"/>
        <v>0</v>
      </c>
      <c r="M29" s="14">
        <f t="shared" si="9"/>
        <v>155467</v>
      </c>
      <c r="N29" s="14">
        <f t="shared" si="4"/>
        <v>83728974</v>
      </c>
      <c r="O29" s="35">
        <f t="shared" si="1"/>
        <v>4898.1498771498773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80</v>
      </c>
      <c r="M31" s="163"/>
      <c r="N31" s="163"/>
      <c r="O31" s="39">
        <v>17094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5052666</v>
      </c>
      <c r="E5" s="24">
        <f t="shared" ref="E5:M5" si="0">SUM(E6:E14)</f>
        <v>0</v>
      </c>
      <c r="F5" s="24">
        <f t="shared" si="0"/>
        <v>2071360</v>
      </c>
      <c r="G5" s="24">
        <f t="shared" si="0"/>
        <v>481026</v>
      </c>
      <c r="H5" s="24">
        <f t="shared" si="0"/>
        <v>0</v>
      </c>
      <c r="I5" s="24">
        <f t="shared" si="0"/>
        <v>0</v>
      </c>
      <c r="J5" s="24">
        <f t="shared" si="0"/>
        <v>1065937</v>
      </c>
      <c r="K5" s="24">
        <f t="shared" si="0"/>
        <v>635415</v>
      </c>
      <c r="L5" s="24">
        <f t="shared" si="0"/>
        <v>0</v>
      </c>
      <c r="M5" s="24">
        <f t="shared" si="0"/>
        <v>0</v>
      </c>
      <c r="N5" s="25">
        <f>SUM(D5:M5)</f>
        <v>9306404</v>
      </c>
      <c r="O5" s="30">
        <f t="shared" ref="O5:O29" si="1">(N5/O$31)</f>
        <v>546.27870392110822</v>
      </c>
      <c r="P5" s="6"/>
    </row>
    <row r="6" spans="1:133">
      <c r="A6" s="12"/>
      <c r="B6" s="42">
        <v>511</v>
      </c>
      <c r="C6" s="19" t="s">
        <v>19</v>
      </c>
      <c r="D6" s="43">
        <v>105031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105031</v>
      </c>
      <c r="O6" s="44">
        <f t="shared" si="1"/>
        <v>6.1652383188541915</v>
      </c>
      <c r="P6" s="9"/>
    </row>
    <row r="7" spans="1:133">
      <c r="A7" s="12"/>
      <c r="B7" s="42">
        <v>512</v>
      </c>
      <c r="C7" s="19" t="s">
        <v>20</v>
      </c>
      <c r="D7" s="43">
        <v>849713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849713</v>
      </c>
      <c r="O7" s="44">
        <f t="shared" si="1"/>
        <v>49.877494717069737</v>
      </c>
      <c r="P7" s="9"/>
    </row>
    <row r="8" spans="1:133">
      <c r="A8" s="12"/>
      <c r="B8" s="42">
        <v>513</v>
      </c>
      <c r="C8" s="19" t="s">
        <v>21</v>
      </c>
      <c r="D8" s="43">
        <v>751253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751253</v>
      </c>
      <c r="O8" s="44">
        <f t="shared" si="1"/>
        <v>44.097969006809109</v>
      </c>
      <c r="P8" s="9"/>
    </row>
    <row r="9" spans="1:133">
      <c r="A9" s="12"/>
      <c r="B9" s="42">
        <v>514</v>
      </c>
      <c r="C9" s="19" t="s">
        <v>22</v>
      </c>
      <c r="D9" s="43">
        <v>416085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416085</v>
      </c>
      <c r="O9" s="44">
        <f t="shared" si="1"/>
        <v>24.423867104954216</v>
      </c>
      <c r="P9" s="9"/>
    </row>
    <row r="10" spans="1:133">
      <c r="A10" s="12"/>
      <c r="B10" s="42">
        <v>515</v>
      </c>
      <c r="C10" s="19" t="s">
        <v>23</v>
      </c>
      <c r="D10" s="43">
        <v>431691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431691</v>
      </c>
      <c r="O10" s="44">
        <f t="shared" si="1"/>
        <v>25.339927212960788</v>
      </c>
      <c r="P10" s="9"/>
    </row>
    <row r="11" spans="1:133">
      <c r="A11" s="12"/>
      <c r="B11" s="42">
        <v>516</v>
      </c>
      <c r="C11" s="19" t="s">
        <v>51</v>
      </c>
      <c r="D11" s="43">
        <v>579902</v>
      </c>
      <c r="E11" s="43">
        <v>0</v>
      </c>
      <c r="F11" s="43">
        <v>0</v>
      </c>
      <c r="G11" s="43">
        <v>481026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1060928</v>
      </c>
      <c r="O11" s="44">
        <f t="shared" si="1"/>
        <v>62.275651561399393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2071360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2071360</v>
      </c>
      <c r="O12" s="44">
        <f t="shared" si="1"/>
        <v>121.58722704860295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635415</v>
      </c>
      <c r="L13" s="43">
        <v>0</v>
      </c>
      <c r="M13" s="43">
        <v>0</v>
      </c>
      <c r="N13" s="43">
        <f t="shared" si="2"/>
        <v>635415</v>
      </c>
      <c r="O13" s="44">
        <f t="shared" si="1"/>
        <v>37.298368161540267</v>
      </c>
      <c r="P13" s="9"/>
    </row>
    <row r="14" spans="1:133">
      <c r="A14" s="12"/>
      <c r="B14" s="42">
        <v>519</v>
      </c>
      <c r="C14" s="19" t="s">
        <v>62</v>
      </c>
      <c r="D14" s="43">
        <v>1918991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1065937</v>
      </c>
      <c r="K14" s="43">
        <v>0</v>
      </c>
      <c r="L14" s="43">
        <v>0</v>
      </c>
      <c r="M14" s="43">
        <v>0</v>
      </c>
      <c r="N14" s="43">
        <f t="shared" si="2"/>
        <v>2984928</v>
      </c>
      <c r="O14" s="44">
        <f t="shared" si="1"/>
        <v>175.2129607889176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SUM(D16:D19)</f>
        <v>12348149</v>
      </c>
      <c r="E15" s="29">
        <f t="shared" si="3"/>
        <v>3860836</v>
      </c>
      <c r="F15" s="29">
        <f t="shared" si="3"/>
        <v>0</v>
      </c>
      <c r="G15" s="29">
        <f t="shared" si="3"/>
        <v>862063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9" si="4">SUM(D15:M15)</f>
        <v>17071048</v>
      </c>
      <c r="O15" s="41">
        <f t="shared" si="1"/>
        <v>1002.0572904437662</v>
      </c>
      <c r="P15" s="10"/>
    </row>
    <row r="16" spans="1:133">
      <c r="A16" s="12"/>
      <c r="B16" s="42">
        <v>521</v>
      </c>
      <c r="C16" s="19" t="s">
        <v>28</v>
      </c>
      <c r="D16" s="43">
        <v>5740360</v>
      </c>
      <c r="E16" s="43">
        <v>0</v>
      </c>
      <c r="F16" s="43">
        <v>0</v>
      </c>
      <c r="G16" s="43">
        <v>186421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5926781</v>
      </c>
      <c r="O16" s="44">
        <f t="shared" si="1"/>
        <v>347.89745245362764</v>
      </c>
      <c r="P16" s="9"/>
    </row>
    <row r="17" spans="1:119">
      <c r="A17" s="12"/>
      <c r="B17" s="42">
        <v>522</v>
      </c>
      <c r="C17" s="19" t="s">
        <v>29</v>
      </c>
      <c r="D17" s="43">
        <v>6213876</v>
      </c>
      <c r="E17" s="43">
        <v>29417</v>
      </c>
      <c r="F17" s="43">
        <v>0</v>
      </c>
      <c r="G17" s="43">
        <v>614143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6857436</v>
      </c>
      <c r="O17" s="44">
        <f t="shared" si="1"/>
        <v>402.52617985442595</v>
      </c>
      <c r="P17" s="9"/>
    </row>
    <row r="18" spans="1:119">
      <c r="A18" s="12"/>
      <c r="B18" s="42">
        <v>524</v>
      </c>
      <c r="C18" s="19" t="s">
        <v>30</v>
      </c>
      <c r="D18" s="43">
        <v>393913</v>
      </c>
      <c r="E18" s="43">
        <v>1708702</v>
      </c>
      <c r="F18" s="43">
        <v>0</v>
      </c>
      <c r="G18" s="43">
        <v>61499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2164114</v>
      </c>
      <c r="O18" s="44">
        <f t="shared" si="1"/>
        <v>127.03181498004227</v>
      </c>
      <c r="P18" s="9"/>
    </row>
    <row r="19" spans="1:119">
      <c r="A19" s="12"/>
      <c r="B19" s="42">
        <v>525</v>
      </c>
      <c r="C19" s="19" t="s">
        <v>31</v>
      </c>
      <c r="D19" s="43">
        <v>0</v>
      </c>
      <c r="E19" s="43">
        <v>2122717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2122717</v>
      </c>
      <c r="O19" s="44">
        <f t="shared" si="1"/>
        <v>124.60184315567035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SUM(D21:D22)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37190071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50541</v>
      </c>
      <c r="N20" s="40">
        <f t="shared" si="4"/>
        <v>37240612</v>
      </c>
      <c r="O20" s="41">
        <f t="shared" si="1"/>
        <v>2185.9950692650855</v>
      </c>
      <c r="P20" s="10"/>
    </row>
    <row r="21" spans="1:119">
      <c r="A21" s="12"/>
      <c r="B21" s="42">
        <v>536</v>
      </c>
      <c r="C21" s="19" t="s">
        <v>63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37190071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37190071</v>
      </c>
      <c r="O21" s="44">
        <f t="shared" si="1"/>
        <v>2183.0283517257571</v>
      </c>
      <c r="P21" s="9"/>
    </row>
    <row r="22" spans="1:119">
      <c r="A22" s="12"/>
      <c r="B22" s="42">
        <v>537</v>
      </c>
      <c r="C22" s="19" t="s">
        <v>64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50541</v>
      </c>
      <c r="N22" s="43">
        <f t="shared" si="4"/>
        <v>50541</v>
      </c>
      <c r="O22" s="44">
        <f t="shared" si="1"/>
        <v>2.966717539328481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2571329</v>
      </c>
      <c r="E23" s="29">
        <f t="shared" si="6"/>
        <v>0</v>
      </c>
      <c r="F23" s="29">
        <f t="shared" si="6"/>
        <v>0</v>
      </c>
      <c r="G23" s="29">
        <f t="shared" si="6"/>
        <v>2321852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4893181</v>
      </c>
      <c r="O23" s="41">
        <f t="shared" si="1"/>
        <v>287.22593331768019</v>
      </c>
      <c r="P23" s="10"/>
    </row>
    <row r="24" spans="1:119">
      <c r="A24" s="12"/>
      <c r="B24" s="42">
        <v>541</v>
      </c>
      <c r="C24" s="19" t="s">
        <v>66</v>
      </c>
      <c r="D24" s="43">
        <v>2571329</v>
      </c>
      <c r="E24" s="43">
        <v>0</v>
      </c>
      <c r="F24" s="43">
        <v>0</v>
      </c>
      <c r="G24" s="43">
        <v>2321852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4893181</v>
      </c>
      <c r="O24" s="44">
        <f t="shared" si="1"/>
        <v>287.22593331768019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1235917</v>
      </c>
      <c r="E25" s="29">
        <f t="shared" si="7"/>
        <v>0</v>
      </c>
      <c r="F25" s="29">
        <f t="shared" si="7"/>
        <v>0</v>
      </c>
      <c r="G25" s="29">
        <f t="shared" si="7"/>
        <v>2728116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3964033</v>
      </c>
      <c r="O25" s="41">
        <f t="shared" si="1"/>
        <v>232.68566564921343</v>
      </c>
      <c r="P25" s="9"/>
    </row>
    <row r="26" spans="1:119">
      <c r="A26" s="12"/>
      <c r="B26" s="42">
        <v>572</v>
      </c>
      <c r="C26" s="19" t="s">
        <v>67</v>
      </c>
      <c r="D26" s="43">
        <v>1235917</v>
      </c>
      <c r="E26" s="43">
        <v>0</v>
      </c>
      <c r="F26" s="43">
        <v>0</v>
      </c>
      <c r="G26" s="43">
        <v>2728116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3964033</v>
      </c>
      <c r="O26" s="44">
        <f t="shared" si="1"/>
        <v>232.68566564921343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5119700</v>
      </c>
      <c r="E27" s="29">
        <f t="shared" si="8"/>
        <v>295654</v>
      </c>
      <c r="F27" s="29">
        <f t="shared" si="8"/>
        <v>36541</v>
      </c>
      <c r="G27" s="29">
        <f t="shared" si="8"/>
        <v>552060</v>
      </c>
      <c r="H27" s="29">
        <f t="shared" si="8"/>
        <v>0</v>
      </c>
      <c r="I27" s="29">
        <f t="shared" si="8"/>
        <v>151522</v>
      </c>
      <c r="J27" s="29">
        <f t="shared" si="8"/>
        <v>1624880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7780357</v>
      </c>
      <c r="O27" s="41">
        <f t="shared" si="1"/>
        <v>456.70092744775769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5119700</v>
      </c>
      <c r="E28" s="43">
        <v>295654</v>
      </c>
      <c r="F28" s="43">
        <v>36541</v>
      </c>
      <c r="G28" s="43">
        <v>552060</v>
      </c>
      <c r="H28" s="43">
        <v>0</v>
      </c>
      <c r="I28" s="43">
        <v>151522</v>
      </c>
      <c r="J28" s="43">
        <v>1624880</v>
      </c>
      <c r="K28" s="43">
        <v>0</v>
      </c>
      <c r="L28" s="43">
        <v>0</v>
      </c>
      <c r="M28" s="43">
        <v>0</v>
      </c>
      <c r="N28" s="43">
        <f t="shared" si="4"/>
        <v>7780357</v>
      </c>
      <c r="O28" s="44">
        <f t="shared" si="1"/>
        <v>456.70092744775769</v>
      </c>
      <c r="P28" s="9"/>
    </row>
    <row r="29" spans="1:119" ht="16.5" thickBot="1">
      <c r="A29" s="13" t="s">
        <v>10</v>
      </c>
      <c r="B29" s="21"/>
      <c r="C29" s="20"/>
      <c r="D29" s="14">
        <f>SUM(D5,D15,D20,D23,D25,D27)</f>
        <v>26327761</v>
      </c>
      <c r="E29" s="14">
        <f t="shared" ref="E29:M29" si="9">SUM(E5,E15,E20,E23,E25,E27)</f>
        <v>4156490</v>
      </c>
      <c r="F29" s="14">
        <f t="shared" si="9"/>
        <v>2107901</v>
      </c>
      <c r="G29" s="14">
        <f t="shared" si="9"/>
        <v>6945117</v>
      </c>
      <c r="H29" s="14">
        <f t="shared" si="9"/>
        <v>0</v>
      </c>
      <c r="I29" s="14">
        <f t="shared" si="9"/>
        <v>37341593</v>
      </c>
      <c r="J29" s="14">
        <f t="shared" si="9"/>
        <v>2690817</v>
      </c>
      <c r="K29" s="14">
        <f t="shared" si="9"/>
        <v>635415</v>
      </c>
      <c r="L29" s="14">
        <f t="shared" si="9"/>
        <v>0</v>
      </c>
      <c r="M29" s="14">
        <f t="shared" si="9"/>
        <v>50541</v>
      </c>
      <c r="N29" s="14">
        <f t="shared" si="4"/>
        <v>80255635</v>
      </c>
      <c r="O29" s="35">
        <f t="shared" si="1"/>
        <v>4710.9435900446115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76</v>
      </c>
      <c r="M31" s="163"/>
      <c r="N31" s="163"/>
      <c r="O31" s="39">
        <v>17036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3755196</v>
      </c>
      <c r="E5" s="24">
        <f t="shared" ref="E5:M5" si="0">SUM(E6:E14)</f>
        <v>0</v>
      </c>
      <c r="F5" s="24">
        <f t="shared" si="0"/>
        <v>4691430</v>
      </c>
      <c r="G5" s="24">
        <f t="shared" si="0"/>
        <v>266643</v>
      </c>
      <c r="H5" s="24">
        <f t="shared" si="0"/>
        <v>0</v>
      </c>
      <c r="I5" s="24">
        <f t="shared" si="0"/>
        <v>0</v>
      </c>
      <c r="J5" s="24">
        <f t="shared" si="0"/>
        <v>1895702</v>
      </c>
      <c r="K5" s="24">
        <f t="shared" si="0"/>
        <v>590043</v>
      </c>
      <c r="L5" s="24">
        <f t="shared" si="0"/>
        <v>0</v>
      </c>
      <c r="M5" s="24">
        <f t="shared" si="0"/>
        <v>0</v>
      </c>
      <c r="N5" s="25">
        <f>SUM(D5:M5)</f>
        <v>11199014</v>
      </c>
      <c r="O5" s="30">
        <f t="shared" ref="O5:O28" si="1">(N5/O$30)</f>
        <v>661.48930891907855</v>
      </c>
      <c r="P5" s="6"/>
    </row>
    <row r="6" spans="1:133">
      <c r="A6" s="12"/>
      <c r="B6" s="42">
        <v>511</v>
      </c>
      <c r="C6" s="19" t="s">
        <v>19</v>
      </c>
      <c r="D6" s="43">
        <v>104438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104438</v>
      </c>
      <c r="O6" s="44">
        <f t="shared" si="1"/>
        <v>6.1688127584170109</v>
      </c>
      <c r="P6" s="9"/>
    </row>
    <row r="7" spans="1:133">
      <c r="A7" s="12"/>
      <c r="B7" s="42">
        <v>512</v>
      </c>
      <c r="C7" s="19" t="s">
        <v>20</v>
      </c>
      <c r="D7" s="43">
        <v>705945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705945</v>
      </c>
      <c r="O7" s="44">
        <f t="shared" si="1"/>
        <v>41.697873597164794</v>
      </c>
      <c r="P7" s="9"/>
    </row>
    <row r="8" spans="1:133">
      <c r="A8" s="12"/>
      <c r="B8" s="42">
        <v>513</v>
      </c>
      <c r="C8" s="19" t="s">
        <v>21</v>
      </c>
      <c r="D8" s="43">
        <v>839460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839460</v>
      </c>
      <c r="O8" s="44">
        <f t="shared" si="1"/>
        <v>49.584170112226815</v>
      </c>
      <c r="P8" s="9"/>
    </row>
    <row r="9" spans="1:133">
      <c r="A9" s="12"/>
      <c r="B9" s="42">
        <v>514</v>
      </c>
      <c r="C9" s="19" t="s">
        <v>22</v>
      </c>
      <c r="D9" s="43">
        <v>369129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369129</v>
      </c>
      <c r="O9" s="44">
        <f t="shared" si="1"/>
        <v>21.803248670998229</v>
      </c>
      <c r="P9" s="9"/>
    </row>
    <row r="10" spans="1:133">
      <c r="A10" s="12"/>
      <c r="B10" s="42">
        <v>515</v>
      </c>
      <c r="C10" s="19" t="s">
        <v>23</v>
      </c>
      <c r="D10" s="43">
        <v>367093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367093</v>
      </c>
      <c r="O10" s="44">
        <f t="shared" si="1"/>
        <v>21.682988777318371</v>
      </c>
      <c r="P10" s="9"/>
    </row>
    <row r="11" spans="1:133">
      <c r="A11" s="12"/>
      <c r="B11" s="42">
        <v>516</v>
      </c>
      <c r="C11" s="19" t="s">
        <v>51</v>
      </c>
      <c r="D11" s="43">
        <v>453185</v>
      </c>
      <c r="E11" s="43">
        <v>0</v>
      </c>
      <c r="F11" s="43">
        <v>0</v>
      </c>
      <c r="G11" s="43">
        <v>180398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633583</v>
      </c>
      <c r="O11" s="44">
        <f t="shared" si="1"/>
        <v>37.423685764914353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4691430</v>
      </c>
      <c r="G12" s="43">
        <v>79545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4770975</v>
      </c>
      <c r="O12" s="44">
        <f t="shared" si="1"/>
        <v>281.80596574128765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590043</v>
      </c>
      <c r="L13" s="43">
        <v>0</v>
      </c>
      <c r="M13" s="43">
        <v>0</v>
      </c>
      <c r="N13" s="43">
        <f t="shared" si="2"/>
        <v>590043</v>
      </c>
      <c r="O13" s="44">
        <f t="shared" si="1"/>
        <v>34.851919669226227</v>
      </c>
      <c r="P13" s="9"/>
    </row>
    <row r="14" spans="1:133">
      <c r="A14" s="12"/>
      <c r="B14" s="42">
        <v>519</v>
      </c>
      <c r="C14" s="19" t="s">
        <v>62</v>
      </c>
      <c r="D14" s="43">
        <v>915946</v>
      </c>
      <c r="E14" s="43">
        <v>0</v>
      </c>
      <c r="F14" s="43">
        <v>0</v>
      </c>
      <c r="G14" s="43">
        <v>6700</v>
      </c>
      <c r="H14" s="43">
        <v>0</v>
      </c>
      <c r="I14" s="43">
        <v>0</v>
      </c>
      <c r="J14" s="43">
        <v>1895702</v>
      </c>
      <c r="K14" s="43">
        <v>0</v>
      </c>
      <c r="L14" s="43">
        <v>0</v>
      </c>
      <c r="M14" s="43">
        <v>0</v>
      </c>
      <c r="N14" s="43">
        <f t="shared" si="2"/>
        <v>2818348</v>
      </c>
      <c r="O14" s="44">
        <f t="shared" si="1"/>
        <v>166.47064382752509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SUM(D16:D18)</f>
        <v>12725610</v>
      </c>
      <c r="E15" s="29">
        <f t="shared" si="3"/>
        <v>1477291</v>
      </c>
      <c r="F15" s="29">
        <f t="shared" si="3"/>
        <v>0</v>
      </c>
      <c r="G15" s="29">
        <f t="shared" si="3"/>
        <v>975134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8" si="4">SUM(D15:M15)</f>
        <v>15178035</v>
      </c>
      <c r="O15" s="41">
        <f t="shared" si="1"/>
        <v>896.51712935617252</v>
      </c>
      <c r="P15" s="10"/>
    </row>
    <row r="16" spans="1:133">
      <c r="A16" s="12"/>
      <c r="B16" s="42">
        <v>521</v>
      </c>
      <c r="C16" s="19" t="s">
        <v>28</v>
      </c>
      <c r="D16" s="43">
        <v>6130770</v>
      </c>
      <c r="E16" s="43">
        <v>0</v>
      </c>
      <c r="F16" s="43">
        <v>0</v>
      </c>
      <c r="G16" s="43">
        <v>548484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6679254</v>
      </c>
      <c r="O16" s="44">
        <f t="shared" si="1"/>
        <v>394.52179562906082</v>
      </c>
      <c r="P16" s="9"/>
    </row>
    <row r="17" spans="1:119">
      <c r="A17" s="12"/>
      <c r="B17" s="42">
        <v>522</v>
      </c>
      <c r="C17" s="19" t="s">
        <v>29</v>
      </c>
      <c r="D17" s="43">
        <v>6350895</v>
      </c>
      <c r="E17" s="43">
        <v>19168</v>
      </c>
      <c r="F17" s="43">
        <v>0</v>
      </c>
      <c r="G17" s="43">
        <v>426650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6796713</v>
      </c>
      <c r="O17" s="44">
        <f t="shared" si="1"/>
        <v>401.45971647962199</v>
      </c>
      <c r="P17" s="9"/>
    </row>
    <row r="18" spans="1:119">
      <c r="A18" s="12"/>
      <c r="B18" s="42">
        <v>524</v>
      </c>
      <c r="C18" s="19" t="s">
        <v>30</v>
      </c>
      <c r="D18" s="43">
        <v>243945</v>
      </c>
      <c r="E18" s="43">
        <v>1458123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1702068</v>
      </c>
      <c r="O18" s="44">
        <f t="shared" si="1"/>
        <v>100.53561724748967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11000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37928669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1008958</v>
      </c>
      <c r="N19" s="40">
        <f t="shared" si="4"/>
        <v>38948627</v>
      </c>
      <c r="O19" s="41">
        <f t="shared" si="1"/>
        <v>2300.5686355581806</v>
      </c>
      <c r="P19" s="10"/>
    </row>
    <row r="20" spans="1:119">
      <c r="A20" s="12"/>
      <c r="B20" s="42">
        <v>536</v>
      </c>
      <c r="C20" s="19" t="s">
        <v>63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37928669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37928669</v>
      </c>
      <c r="O20" s="44">
        <f t="shared" si="1"/>
        <v>2240.3230360307148</v>
      </c>
      <c r="P20" s="9"/>
    </row>
    <row r="21" spans="1:119">
      <c r="A21" s="12"/>
      <c r="B21" s="42">
        <v>537</v>
      </c>
      <c r="C21" s="19" t="s">
        <v>64</v>
      </c>
      <c r="D21" s="43">
        <v>0</v>
      </c>
      <c r="E21" s="43">
        <v>11000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1008958</v>
      </c>
      <c r="N21" s="43">
        <f t="shared" si="4"/>
        <v>1019958</v>
      </c>
      <c r="O21" s="44">
        <f t="shared" si="1"/>
        <v>60.245599527466034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2366584</v>
      </c>
      <c r="E22" s="29">
        <f t="shared" si="6"/>
        <v>0</v>
      </c>
      <c r="F22" s="29">
        <f t="shared" si="6"/>
        <v>0</v>
      </c>
      <c r="G22" s="29">
        <f t="shared" si="6"/>
        <v>4132780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6499364</v>
      </c>
      <c r="O22" s="41">
        <f t="shared" si="1"/>
        <v>383.89627879503837</v>
      </c>
      <c r="P22" s="10"/>
    </row>
    <row r="23" spans="1:119">
      <c r="A23" s="12"/>
      <c r="B23" s="42">
        <v>541</v>
      </c>
      <c r="C23" s="19" t="s">
        <v>66</v>
      </c>
      <c r="D23" s="43">
        <v>2366584</v>
      </c>
      <c r="E23" s="43">
        <v>0</v>
      </c>
      <c r="F23" s="43">
        <v>0</v>
      </c>
      <c r="G23" s="43">
        <v>4132780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6499364</v>
      </c>
      <c r="O23" s="44">
        <f t="shared" si="1"/>
        <v>383.89627879503837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837184</v>
      </c>
      <c r="E24" s="29">
        <f t="shared" si="7"/>
        <v>0</v>
      </c>
      <c r="F24" s="29">
        <f t="shared" si="7"/>
        <v>0</v>
      </c>
      <c r="G24" s="29">
        <f t="shared" si="7"/>
        <v>669245</v>
      </c>
      <c r="H24" s="29">
        <f t="shared" si="7"/>
        <v>0</v>
      </c>
      <c r="I24" s="29">
        <f t="shared" si="7"/>
        <v>391963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1898392</v>
      </c>
      <c r="O24" s="41">
        <f t="shared" si="1"/>
        <v>112.13183697578263</v>
      </c>
      <c r="P24" s="9"/>
    </row>
    <row r="25" spans="1:119">
      <c r="A25" s="12"/>
      <c r="B25" s="42">
        <v>572</v>
      </c>
      <c r="C25" s="19" t="s">
        <v>67</v>
      </c>
      <c r="D25" s="43">
        <v>837184</v>
      </c>
      <c r="E25" s="43">
        <v>0</v>
      </c>
      <c r="F25" s="43">
        <v>0</v>
      </c>
      <c r="G25" s="43">
        <v>669245</v>
      </c>
      <c r="H25" s="43">
        <v>0</v>
      </c>
      <c r="I25" s="43">
        <v>391963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1898392</v>
      </c>
      <c r="O25" s="44">
        <f t="shared" si="1"/>
        <v>112.13183697578263</v>
      </c>
      <c r="P25" s="9"/>
    </row>
    <row r="26" spans="1:119" ht="15.75">
      <c r="A26" s="26" t="s">
        <v>68</v>
      </c>
      <c r="B26" s="27"/>
      <c r="C26" s="28"/>
      <c r="D26" s="29">
        <f t="shared" ref="D26:M26" si="8">SUM(D27:D27)</f>
        <v>5473611</v>
      </c>
      <c r="E26" s="29">
        <f t="shared" si="8"/>
        <v>12500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63204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5549315</v>
      </c>
      <c r="O26" s="41">
        <f t="shared" si="1"/>
        <v>327.77997637330185</v>
      </c>
      <c r="P26" s="9"/>
    </row>
    <row r="27" spans="1:119" ht="15.75" thickBot="1">
      <c r="A27" s="12"/>
      <c r="B27" s="42">
        <v>581</v>
      </c>
      <c r="C27" s="19" t="s">
        <v>69</v>
      </c>
      <c r="D27" s="43">
        <v>5473611</v>
      </c>
      <c r="E27" s="43">
        <v>12500</v>
      </c>
      <c r="F27" s="43">
        <v>0</v>
      </c>
      <c r="G27" s="43">
        <v>0</v>
      </c>
      <c r="H27" s="43">
        <v>0</v>
      </c>
      <c r="I27" s="43">
        <v>63204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5549315</v>
      </c>
      <c r="O27" s="44">
        <f t="shared" si="1"/>
        <v>327.77997637330185</v>
      </c>
      <c r="P27" s="9"/>
    </row>
    <row r="28" spans="1:119" ht="16.5" thickBot="1">
      <c r="A28" s="13" t="s">
        <v>10</v>
      </c>
      <c r="B28" s="21"/>
      <c r="C28" s="20"/>
      <c r="D28" s="14">
        <f>SUM(D5,D15,D19,D22,D24,D26)</f>
        <v>25158185</v>
      </c>
      <c r="E28" s="14">
        <f t="shared" ref="E28:M28" si="9">SUM(E5,E15,E19,E22,E24,E26)</f>
        <v>1500791</v>
      </c>
      <c r="F28" s="14">
        <f t="shared" si="9"/>
        <v>4691430</v>
      </c>
      <c r="G28" s="14">
        <f t="shared" si="9"/>
        <v>6043802</v>
      </c>
      <c r="H28" s="14">
        <f t="shared" si="9"/>
        <v>0</v>
      </c>
      <c r="I28" s="14">
        <f t="shared" si="9"/>
        <v>38383836</v>
      </c>
      <c r="J28" s="14">
        <f t="shared" si="9"/>
        <v>1895702</v>
      </c>
      <c r="K28" s="14">
        <f t="shared" si="9"/>
        <v>590043</v>
      </c>
      <c r="L28" s="14">
        <f t="shared" si="9"/>
        <v>0</v>
      </c>
      <c r="M28" s="14">
        <f t="shared" si="9"/>
        <v>1008958</v>
      </c>
      <c r="N28" s="14">
        <f t="shared" si="4"/>
        <v>79272747</v>
      </c>
      <c r="O28" s="35">
        <f t="shared" si="1"/>
        <v>4682.3831659775542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78</v>
      </c>
      <c r="M30" s="163"/>
      <c r="N30" s="163"/>
      <c r="O30" s="39">
        <v>16930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3924959</v>
      </c>
      <c r="E5" s="24">
        <f t="shared" ref="E5:M5" si="0">SUM(E6:E14)</f>
        <v>0</v>
      </c>
      <c r="F5" s="24">
        <f t="shared" si="0"/>
        <v>1774051</v>
      </c>
      <c r="G5" s="24">
        <f t="shared" si="0"/>
        <v>91967</v>
      </c>
      <c r="H5" s="24">
        <f t="shared" si="0"/>
        <v>0</v>
      </c>
      <c r="I5" s="24">
        <f t="shared" si="0"/>
        <v>0</v>
      </c>
      <c r="J5" s="24">
        <f t="shared" si="0"/>
        <v>832115</v>
      </c>
      <c r="K5" s="24">
        <f t="shared" si="0"/>
        <v>504582</v>
      </c>
      <c r="L5" s="24">
        <f t="shared" si="0"/>
        <v>0</v>
      </c>
      <c r="M5" s="24">
        <f t="shared" si="0"/>
        <v>0</v>
      </c>
      <c r="N5" s="25">
        <f>SUM(D5:M5)</f>
        <v>7127674</v>
      </c>
      <c r="O5" s="30">
        <f t="shared" ref="O5:O28" si="1">(N5/O$30)</f>
        <v>426.09241989478716</v>
      </c>
      <c r="P5" s="6"/>
    </row>
    <row r="6" spans="1:133">
      <c r="A6" s="12"/>
      <c r="B6" s="42">
        <v>511</v>
      </c>
      <c r="C6" s="19" t="s">
        <v>19</v>
      </c>
      <c r="D6" s="43">
        <v>125031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125031</v>
      </c>
      <c r="O6" s="44">
        <f t="shared" si="1"/>
        <v>7.4743543758967004</v>
      </c>
      <c r="P6" s="9"/>
    </row>
    <row r="7" spans="1:133">
      <c r="A7" s="12"/>
      <c r="B7" s="42">
        <v>512</v>
      </c>
      <c r="C7" s="19" t="s">
        <v>20</v>
      </c>
      <c r="D7" s="43">
        <v>735633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735633</v>
      </c>
      <c r="O7" s="44">
        <f t="shared" si="1"/>
        <v>43.976147776183645</v>
      </c>
      <c r="P7" s="9"/>
    </row>
    <row r="8" spans="1:133">
      <c r="A8" s="12"/>
      <c r="B8" s="42">
        <v>513</v>
      </c>
      <c r="C8" s="19" t="s">
        <v>21</v>
      </c>
      <c r="D8" s="43">
        <v>880393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880393</v>
      </c>
      <c r="O8" s="44">
        <f t="shared" si="1"/>
        <v>52.629901960784316</v>
      </c>
      <c r="P8" s="9"/>
    </row>
    <row r="9" spans="1:133">
      <c r="A9" s="12"/>
      <c r="B9" s="42">
        <v>514</v>
      </c>
      <c r="C9" s="19" t="s">
        <v>22</v>
      </c>
      <c r="D9" s="43">
        <v>465418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465418</v>
      </c>
      <c r="O9" s="44">
        <f t="shared" si="1"/>
        <v>27.8226924916308</v>
      </c>
      <c r="P9" s="9"/>
    </row>
    <row r="10" spans="1:133">
      <c r="A10" s="12"/>
      <c r="B10" s="42">
        <v>515</v>
      </c>
      <c r="C10" s="19" t="s">
        <v>23</v>
      </c>
      <c r="D10" s="43">
        <v>341662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341662</v>
      </c>
      <c r="O10" s="44">
        <f t="shared" si="1"/>
        <v>20.424557627929222</v>
      </c>
      <c r="P10" s="9"/>
    </row>
    <row r="11" spans="1:133">
      <c r="A11" s="12"/>
      <c r="B11" s="42">
        <v>516</v>
      </c>
      <c r="C11" s="19" t="s">
        <v>51</v>
      </c>
      <c r="D11" s="43">
        <v>450333</v>
      </c>
      <c r="E11" s="43">
        <v>0</v>
      </c>
      <c r="F11" s="43">
        <v>0</v>
      </c>
      <c r="G11" s="43">
        <v>91967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542300</v>
      </c>
      <c r="O11" s="44">
        <f t="shared" si="1"/>
        <v>32.418699186991873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1774051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1774051</v>
      </c>
      <c r="O12" s="44">
        <f t="shared" si="1"/>
        <v>106.05278574844571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504582</v>
      </c>
      <c r="L13" s="43">
        <v>0</v>
      </c>
      <c r="M13" s="43">
        <v>0</v>
      </c>
      <c r="N13" s="43">
        <f t="shared" si="2"/>
        <v>504582</v>
      </c>
      <c r="O13" s="44">
        <f t="shared" si="1"/>
        <v>30.163916786226686</v>
      </c>
      <c r="P13" s="9"/>
    </row>
    <row r="14" spans="1:133">
      <c r="A14" s="12"/>
      <c r="B14" s="42">
        <v>519</v>
      </c>
      <c r="C14" s="19" t="s">
        <v>62</v>
      </c>
      <c r="D14" s="43">
        <v>926489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832115</v>
      </c>
      <c r="K14" s="43">
        <v>0</v>
      </c>
      <c r="L14" s="43">
        <v>0</v>
      </c>
      <c r="M14" s="43">
        <v>0</v>
      </c>
      <c r="N14" s="43">
        <f t="shared" si="2"/>
        <v>1758604</v>
      </c>
      <c r="O14" s="44">
        <f t="shared" si="1"/>
        <v>105.12936394069823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SUM(D16:D18)</f>
        <v>12534973</v>
      </c>
      <c r="E15" s="29">
        <f t="shared" si="3"/>
        <v>1309455</v>
      </c>
      <c r="F15" s="29">
        <f t="shared" si="3"/>
        <v>0</v>
      </c>
      <c r="G15" s="29">
        <f t="shared" si="3"/>
        <v>519581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8" si="4">SUM(D15:M15)</f>
        <v>14364009</v>
      </c>
      <c r="O15" s="41">
        <f t="shared" si="1"/>
        <v>858.68059540889521</v>
      </c>
      <c r="P15" s="10"/>
    </row>
    <row r="16" spans="1:133">
      <c r="A16" s="12"/>
      <c r="B16" s="42">
        <v>521</v>
      </c>
      <c r="C16" s="19" t="s">
        <v>28</v>
      </c>
      <c r="D16" s="43">
        <v>5361828</v>
      </c>
      <c r="E16" s="43">
        <v>0</v>
      </c>
      <c r="F16" s="43">
        <v>0</v>
      </c>
      <c r="G16" s="43">
        <v>362794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5724622</v>
      </c>
      <c r="O16" s="44">
        <f t="shared" si="1"/>
        <v>342.21795791487324</v>
      </c>
      <c r="P16" s="9"/>
    </row>
    <row r="17" spans="1:119">
      <c r="A17" s="12"/>
      <c r="B17" s="42">
        <v>522</v>
      </c>
      <c r="C17" s="19" t="s">
        <v>29</v>
      </c>
      <c r="D17" s="43">
        <v>6899547</v>
      </c>
      <c r="E17" s="43">
        <v>11345</v>
      </c>
      <c r="F17" s="43">
        <v>0</v>
      </c>
      <c r="G17" s="43">
        <v>156787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7067679</v>
      </c>
      <c r="O17" s="44">
        <f t="shared" si="1"/>
        <v>422.50591822094691</v>
      </c>
      <c r="P17" s="9"/>
    </row>
    <row r="18" spans="1:119">
      <c r="A18" s="12"/>
      <c r="B18" s="42">
        <v>524</v>
      </c>
      <c r="C18" s="19" t="s">
        <v>30</v>
      </c>
      <c r="D18" s="43">
        <v>273598</v>
      </c>
      <c r="E18" s="43">
        <v>1298110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1571708</v>
      </c>
      <c r="O18" s="44">
        <f t="shared" si="1"/>
        <v>93.95671927307508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SUM(D20:D21)</f>
        <v>0</v>
      </c>
      <c r="E19" s="29">
        <f t="shared" si="5"/>
        <v>483231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37850276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108444</v>
      </c>
      <c r="N19" s="40">
        <f t="shared" si="4"/>
        <v>38441951</v>
      </c>
      <c r="O19" s="41">
        <f t="shared" si="1"/>
        <v>2298.0601984696318</v>
      </c>
      <c r="P19" s="10"/>
    </row>
    <row r="20" spans="1:119">
      <c r="A20" s="12"/>
      <c r="B20" s="42">
        <v>536</v>
      </c>
      <c r="C20" s="19" t="s">
        <v>63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37850276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37850276</v>
      </c>
      <c r="O20" s="44">
        <f t="shared" si="1"/>
        <v>2262.6898613103776</v>
      </c>
      <c r="P20" s="9"/>
    </row>
    <row r="21" spans="1:119">
      <c r="A21" s="12"/>
      <c r="B21" s="42">
        <v>537</v>
      </c>
      <c r="C21" s="19" t="s">
        <v>64</v>
      </c>
      <c r="D21" s="43">
        <v>0</v>
      </c>
      <c r="E21" s="43">
        <v>483231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108444</v>
      </c>
      <c r="N21" s="43">
        <f t="shared" si="4"/>
        <v>591675</v>
      </c>
      <c r="O21" s="44">
        <f t="shared" si="1"/>
        <v>35.370337159253943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2397638</v>
      </c>
      <c r="E22" s="29">
        <f t="shared" si="6"/>
        <v>0</v>
      </c>
      <c r="F22" s="29">
        <f t="shared" si="6"/>
        <v>0</v>
      </c>
      <c r="G22" s="29">
        <f t="shared" si="6"/>
        <v>7944490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10342128</v>
      </c>
      <c r="O22" s="41">
        <f t="shared" si="1"/>
        <v>618.25251076040172</v>
      </c>
      <c r="P22" s="10"/>
    </row>
    <row r="23" spans="1:119">
      <c r="A23" s="12"/>
      <c r="B23" s="42">
        <v>541</v>
      </c>
      <c r="C23" s="19" t="s">
        <v>66</v>
      </c>
      <c r="D23" s="43">
        <v>2397638</v>
      </c>
      <c r="E23" s="43">
        <v>0</v>
      </c>
      <c r="F23" s="43">
        <v>0</v>
      </c>
      <c r="G23" s="43">
        <v>7944490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10342128</v>
      </c>
      <c r="O23" s="44">
        <f t="shared" si="1"/>
        <v>618.25251076040172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802469</v>
      </c>
      <c r="E24" s="29">
        <f t="shared" si="7"/>
        <v>0</v>
      </c>
      <c r="F24" s="29">
        <f t="shared" si="7"/>
        <v>0</v>
      </c>
      <c r="G24" s="29">
        <f t="shared" si="7"/>
        <v>288969</v>
      </c>
      <c r="H24" s="29">
        <f t="shared" si="7"/>
        <v>0</v>
      </c>
      <c r="I24" s="29">
        <f t="shared" si="7"/>
        <v>405520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1496958</v>
      </c>
      <c r="O24" s="41">
        <f t="shared" si="1"/>
        <v>89.488163558106166</v>
      </c>
      <c r="P24" s="9"/>
    </row>
    <row r="25" spans="1:119">
      <c r="A25" s="12"/>
      <c r="B25" s="42">
        <v>572</v>
      </c>
      <c r="C25" s="19" t="s">
        <v>67</v>
      </c>
      <c r="D25" s="43">
        <v>802469</v>
      </c>
      <c r="E25" s="43">
        <v>0</v>
      </c>
      <c r="F25" s="43">
        <v>0</v>
      </c>
      <c r="G25" s="43">
        <v>288969</v>
      </c>
      <c r="H25" s="43">
        <v>0</v>
      </c>
      <c r="I25" s="43">
        <v>405520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1496958</v>
      </c>
      <c r="O25" s="44">
        <f t="shared" si="1"/>
        <v>89.488163558106166</v>
      </c>
      <c r="P25" s="9"/>
    </row>
    <row r="26" spans="1:119" ht="15.75">
      <c r="A26" s="26" t="s">
        <v>68</v>
      </c>
      <c r="B26" s="27"/>
      <c r="C26" s="28"/>
      <c r="D26" s="29">
        <f t="shared" ref="D26:M26" si="8">SUM(D27:D27)</f>
        <v>4598471</v>
      </c>
      <c r="E26" s="29">
        <f t="shared" si="8"/>
        <v>65000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4663471</v>
      </c>
      <c r="O26" s="41">
        <f t="shared" si="1"/>
        <v>278.78234098517459</v>
      </c>
      <c r="P26" s="9"/>
    </row>
    <row r="27" spans="1:119" ht="15.75" thickBot="1">
      <c r="A27" s="12"/>
      <c r="B27" s="42">
        <v>581</v>
      </c>
      <c r="C27" s="19" t="s">
        <v>69</v>
      </c>
      <c r="D27" s="43">
        <v>4598471</v>
      </c>
      <c r="E27" s="43">
        <v>65000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4663471</v>
      </c>
      <c r="O27" s="44">
        <f t="shared" si="1"/>
        <v>278.78234098517459</v>
      </c>
      <c r="P27" s="9"/>
    </row>
    <row r="28" spans="1:119" ht="16.5" thickBot="1">
      <c r="A28" s="13" t="s">
        <v>10</v>
      </c>
      <c r="B28" s="21"/>
      <c r="C28" s="20"/>
      <c r="D28" s="14">
        <f>SUM(D5,D15,D19,D22,D24,D26)</f>
        <v>24258510</v>
      </c>
      <c r="E28" s="14">
        <f t="shared" ref="E28:M28" si="9">SUM(E5,E15,E19,E22,E24,E26)</f>
        <v>1857686</v>
      </c>
      <c r="F28" s="14">
        <f t="shared" si="9"/>
        <v>1774051</v>
      </c>
      <c r="G28" s="14">
        <f t="shared" si="9"/>
        <v>8845007</v>
      </c>
      <c r="H28" s="14">
        <f t="shared" si="9"/>
        <v>0</v>
      </c>
      <c r="I28" s="14">
        <f t="shared" si="9"/>
        <v>38255796</v>
      </c>
      <c r="J28" s="14">
        <f t="shared" si="9"/>
        <v>832115</v>
      </c>
      <c r="K28" s="14">
        <f t="shared" si="9"/>
        <v>504582</v>
      </c>
      <c r="L28" s="14">
        <f t="shared" si="9"/>
        <v>0</v>
      </c>
      <c r="M28" s="14">
        <f t="shared" si="9"/>
        <v>108444</v>
      </c>
      <c r="N28" s="14">
        <f t="shared" si="4"/>
        <v>76436191</v>
      </c>
      <c r="O28" s="35">
        <f t="shared" si="1"/>
        <v>4569.3562290769969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72</v>
      </c>
      <c r="M30" s="163"/>
      <c r="N30" s="163"/>
      <c r="O30" s="39">
        <v>16728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2024-12-06T21:02:33Z</cp:lastPrinted>
  <dcterms:created xsi:type="dcterms:W3CDTF">2000-08-31T21:26:31Z</dcterms:created>
  <dcterms:modified xsi:type="dcterms:W3CDTF">2024-12-06T21:02:40Z</dcterms:modified>
</cp:coreProperties>
</file>