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7" documentId="11_A668547FB1E5C948C9C849370741EFBC213A1DC5" xr6:coauthVersionLast="47" xr6:coauthVersionMax="47" xr10:uidLastSave="{D05E6E3F-A55C-437B-A50A-1308765E6E1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'2008'!$A$1:$O$70</definedName>
    <definedName name="_xlnm.Print_Area" localSheetId="14">'2009'!$A$1:$O$69</definedName>
    <definedName name="_xlnm.Print_Area" localSheetId="13">'2010'!$A$1:$O$76</definedName>
    <definedName name="_xlnm.Print_Area" localSheetId="12">'2011'!$A$1:$O$72</definedName>
    <definedName name="_xlnm.Print_Area" localSheetId="11">'2012'!$A$1:$O$69</definedName>
    <definedName name="_xlnm.Print_Area" localSheetId="10">'2013'!$A$1:$O$69</definedName>
    <definedName name="_xlnm.Print_Area" localSheetId="9">'2014'!$A$1:$O$72</definedName>
    <definedName name="_xlnm.Print_Area" localSheetId="8">'2015'!$A$1:$O$71</definedName>
    <definedName name="_xlnm.Print_Area" localSheetId="7">'2016'!$A$1:$O$68</definedName>
    <definedName name="_xlnm.Print_Area" localSheetId="6">'2017'!$A$1:$O$67</definedName>
    <definedName name="_xlnm.Print_Area" localSheetId="5">'2018'!$A$1:$O$67</definedName>
    <definedName name="_xlnm.Print_Area" localSheetId="4">'2019'!$A$1:$O$72</definedName>
    <definedName name="_xlnm.Print_Area" localSheetId="3">'2020'!$A$1:$O$72</definedName>
    <definedName name="_xlnm.Print_Area" localSheetId="2">'2021'!$A$1:$P$71</definedName>
    <definedName name="_xlnm.Print_Area" localSheetId="1">'2022'!$A$1:$P$74</definedName>
    <definedName name="_xlnm.Print_Area" localSheetId="0">'2023'!$A$1:$P$69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48" l="1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3" i="48" l="1"/>
  <c r="P63" i="48" s="1"/>
  <c r="O5" i="48"/>
  <c r="P5" i="48" s="1"/>
  <c r="O55" i="48"/>
  <c r="P55" i="48" s="1"/>
  <c r="F65" i="48"/>
  <c r="O45" i="48"/>
  <c r="P45" i="48" s="1"/>
  <c r="O26" i="48"/>
  <c r="P26" i="48" s="1"/>
  <c r="O12" i="48"/>
  <c r="P12" i="48" s="1"/>
  <c r="E65" i="48"/>
  <c r="H65" i="48"/>
  <c r="I65" i="48"/>
  <c r="L65" i="48"/>
  <c r="M65" i="48"/>
  <c r="K65" i="48"/>
  <c r="G65" i="48"/>
  <c r="J65" i="48"/>
  <c r="D65" i="48"/>
  <c r="N65" i="48"/>
  <c r="O51" i="48"/>
  <c r="P51" i="48" s="1"/>
  <c r="O67" i="47"/>
  <c r="P67" i="47" s="1"/>
  <c r="O57" i="47"/>
  <c r="P57" i="47" s="1"/>
  <c r="O53" i="47"/>
  <c r="P53" i="47" s="1"/>
  <c r="O46" i="47"/>
  <c r="P46" i="47" s="1"/>
  <c r="O26" i="47"/>
  <c r="P26" i="47" s="1"/>
  <c r="K70" i="47"/>
  <c r="N70" i="47"/>
  <c r="H70" i="47"/>
  <c r="I70" i="47"/>
  <c r="J70" i="47"/>
  <c r="D70" i="47"/>
  <c r="M70" i="47"/>
  <c r="E70" i="47"/>
  <c r="G70" i="47"/>
  <c r="L70" i="47"/>
  <c r="F70" i="47"/>
  <c r="O12" i="47"/>
  <c r="P12" i="47" s="1"/>
  <c r="O5" i="47"/>
  <c r="P5" i="47" s="1"/>
  <c r="N23" i="45"/>
  <c r="O23" i="45" s="1"/>
  <c r="N22" i="45"/>
  <c r="O22" i="45" s="1"/>
  <c r="O66" i="46"/>
  <c r="P66" i="46" s="1"/>
  <c r="N65" i="46"/>
  <c r="M65" i="46"/>
  <c r="L65" i="46"/>
  <c r="K65" i="46"/>
  <c r="J65" i="46"/>
  <c r="I65" i="46"/>
  <c r="H65" i="46"/>
  <c r="G65" i="46"/>
  <c r="F65" i="46"/>
  <c r="E65" i="46"/>
  <c r="D65" i="46"/>
  <c r="O65" i="46" s="1"/>
  <c r="P65" i="46" s="1"/>
  <c r="O64" i="46"/>
  <c r="P64" i="46"/>
  <c r="O63" i="46"/>
  <c r="P63" i="46"/>
  <c r="O62" i="46"/>
  <c r="P62" i="46"/>
  <c r="O61" i="46"/>
  <c r="P61" i="46"/>
  <c r="O60" i="46"/>
  <c r="P60" i="46" s="1"/>
  <c r="O59" i="46"/>
  <c r="P59" i="46" s="1"/>
  <c r="O58" i="46"/>
  <c r="P58" i="46" s="1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6" i="46" s="1"/>
  <c r="P56" i="46" s="1"/>
  <c r="O55" i="46"/>
  <c r="P55" i="46" s="1"/>
  <c r="O54" i="46"/>
  <c r="P54" i="46" s="1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 s="1"/>
  <c r="O50" i="46"/>
  <c r="P50" i="46" s="1"/>
  <c r="O49" i="46"/>
  <c r="P49" i="46"/>
  <c r="O48" i="46"/>
  <c r="P48" i="46"/>
  <c r="O47" i="46"/>
  <c r="P47" i="46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 s="1"/>
  <c r="N26" i="46"/>
  <c r="N67" i="46" s="1"/>
  <c r="M26" i="46"/>
  <c r="M67" i="46" s="1"/>
  <c r="L26" i="46"/>
  <c r="L67" i="46" s="1"/>
  <c r="K26" i="46"/>
  <c r="J26" i="46"/>
  <c r="I26" i="46"/>
  <c r="H26" i="46"/>
  <c r="G26" i="46"/>
  <c r="F26" i="46"/>
  <c r="E26" i="46"/>
  <c r="O26" i="46" s="1"/>
  <c r="P26" i="46" s="1"/>
  <c r="D26" i="46"/>
  <c r="O25" i="46"/>
  <c r="P25" i="46"/>
  <c r="O24" i="46"/>
  <c r="P24" i="46"/>
  <c r="O23" i="46"/>
  <c r="P23" i="46" s="1"/>
  <c r="O22" i="46"/>
  <c r="P22" i="46" s="1"/>
  <c r="O21" i="46"/>
  <c r="P21" i="46"/>
  <c r="O20" i="46"/>
  <c r="P20" i="46"/>
  <c r="O19" i="46"/>
  <c r="P19" i="46"/>
  <c r="O18" i="46"/>
  <c r="P18" i="46"/>
  <c r="O17" i="46"/>
  <c r="P17" i="46" s="1"/>
  <c r="O16" i="46"/>
  <c r="P16" i="46"/>
  <c r="O15" i="46"/>
  <c r="P15" i="46" s="1"/>
  <c r="O14" i="46"/>
  <c r="P14" i="46"/>
  <c r="N13" i="46"/>
  <c r="M13" i="46"/>
  <c r="L13" i="46"/>
  <c r="K13" i="46"/>
  <c r="J13" i="46"/>
  <c r="I13" i="46"/>
  <c r="H13" i="46"/>
  <c r="G13" i="46"/>
  <c r="F13" i="46"/>
  <c r="F67" i="46" s="1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I67" i="46" s="1"/>
  <c r="H5" i="46"/>
  <c r="G5" i="46"/>
  <c r="F5" i="46"/>
  <c r="E5" i="46"/>
  <c r="E67" i="46" s="1"/>
  <c r="D5" i="46"/>
  <c r="D67" i="46" s="1"/>
  <c r="N67" i="45"/>
  <c r="O67" i="45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 s="1"/>
  <c r="N63" i="45"/>
  <c r="O63" i="45"/>
  <c r="N62" i="45"/>
  <c r="O62" i="45"/>
  <c r="N61" i="45"/>
  <c r="O61" i="45" s="1"/>
  <c r="N60" i="45"/>
  <c r="O60" i="45"/>
  <c r="N59" i="45"/>
  <c r="O59" i="45"/>
  <c r="M58" i="45"/>
  <c r="L58" i="45"/>
  <c r="K58" i="45"/>
  <c r="J58" i="45"/>
  <c r="N58" i="45" s="1"/>
  <c r="O58" i="45" s="1"/>
  <c r="I58" i="45"/>
  <c r="H58" i="45"/>
  <c r="G58" i="45"/>
  <c r="F58" i="45"/>
  <c r="E58" i="45"/>
  <c r="D58" i="45"/>
  <c r="N57" i="45"/>
  <c r="O57" i="45" s="1"/>
  <c r="N56" i="45"/>
  <c r="O56" i="45" s="1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 s="1"/>
  <c r="N51" i="45"/>
  <c r="O51" i="45"/>
  <c r="N50" i="45"/>
  <c r="O50" i="45" s="1"/>
  <c r="N49" i="45"/>
  <c r="O49" i="45" s="1"/>
  <c r="N48" i="45"/>
  <c r="O48" i="45"/>
  <c r="M47" i="45"/>
  <c r="L47" i="45"/>
  <c r="K47" i="45"/>
  <c r="J47" i="45"/>
  <c r="I47" i="45"/>
  <c r="H47" i="45"/>
  <c r="H68" i="45" s="1"/>
  <c r="G47" i="45"/>
  <c r="G68" i="45" s="1"/>
  <c r="F47" i="45"/>
  <c r="F68" i="45" s="1"/>
  <c r="E47" i="45"/>
  <c r="D47" i="45"/>
  <c r="N47" i="45" s="1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7" i="44"/>
  <c r="O67" i="44" s="1"/>
  <c r="N66" i="44"/>
  <c r="O66" i="44" s="1"/>
  <c r="M65" i="44"/>
  <c r="L65" i="44"/>
  <c r="K65" i="44"/>
  <c r="J65" i="44"/>
  <c r="I65" i="44"/>
  <c r="I68" i="44" s="1"/>
  <c r="H65" i="44"/>
  <c r="N65" i="44" s="1"/>
  <c r="O65" i="44" s="1"/>
  <c r="G65" i="44"/>
  <c r="F65" i="44"/>
  <c r="E65" i="44"/>
  <c r="D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M57" i="44"/>
  <c r="L57" i="44"/>
  <c r="K57" i="44"/>
  <c r="J57" i="44"/>
  <c r="I57" i="44"/>
  <c r="H57" i="44"/>
  <c r="G57" i="44"/>
  <c r="F57" i="44"/>
  <c r="E57" i="44"/>
  <c r="N57" i="44" s="1"/>
  <c r="O57" i="44" s="1"/>
  <c r="D57" i="44"/>
  <c r="N56" i="44"/>
  <c r="O56" i="44" s="1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3" i="44" s="1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M68" i="44" s="1"/>
  <c r="L13" i="44"/>
  <c r="L68" i="44" s="1"/>
  <c r="K13" i="44"/>
  <c r="K68" i="44" s="1"/>
  <c r="J13" i="44"/>
  <c r="I13" i="44"/>
  <c r="H13" i="44"/>
  <c r="H68" i="44" s="1"/>
  <c r="G13" i="44"/>
  <c r="F13" i="44"/>
  <c r="F68" i="44" s="1"/>
  <c r="E13" i="44"/>
  <c r="N13" i="44" s="1"/>
  <c r="O13" i="44" s="1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J68" i="44" s="1"/>
  <c r="I5" i="44"/>
  <c r="H5" i="44"/>
  <c r="G5" i="44"/>
  <c r="F5" i="44"/>
  <c r="E5" i="44"/>
  <c r="E68" i="44" s="1"/>
  <c r="D5" i="44"/>
  <c r="N5" i="44" s="1"/>
  <c r="O5" i="44" s="1"/>
  <c r="N62" i="43"/>
  <c r="O62" i="43" s="1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M52" i="43"/>
  <c r="L52" i="43"/>
  <c r="K52" i="43"/>
  <c r="N52" i="43" s="1"/>
  <c r="O52" i="43" s="1"/>
  <c r="J52" i="43"/>
  <c r="I52" i="43"/>
  <c r="H52" i="43"/>
  <c r="G52" i="43"/>
  <c r="F52" i="43"/>
  <c r="E52" i="43"/>
  <c r="D52" i="43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H63" i="43" s="1"/>
  <c r="G13" i="43"/>
  <c r="F13" i="43"/>
  <c r="F63" i="43" s="1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63" i="43" s="1"/>
  <c r="K5" i="43"/>
  <c r="K63" i="43" s="1"/>
  <c r="J5" i="43"/>
  <c r="J63" i="43" s="1"/>
  <c r="I5" i="43"/>
  <c r="I63" i="43" s="1"/>
  <c r="H5" i="43"/>
  <c r="G5" i="43"/>
  <c r="F5" i="43"/>
  <c r="E5" i="43"/>
  <c r="E63" i="43" s="1"/>
  <c r="D5" i="43"/>
  <c r="D63" i="43" s="1"/>
  <c r="N62" i="42"/>
  <c r="O62" i="42" s="1"/>
  <c r="M61" i="42"/>
  <c r="L61" i="42"/>
  <c r="K61" i="42"/>
  <c r="J61" i="42"/>
  <c r="I61" i="42"/>
  <c r="H61" i="42"/>
  <c r="G61" i="42"/>
  <c r="F61" i="42"/>
  <c r="E61" i="42"/>
  <c r="D61" i="42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M53" i="42"/>
  <c r="L53" i="42"/>
  <c r="K53" i="42"/>
  <c r="N53" i="42" s="1"/>
  <c r="O53" i="42" s="1"/>
  <c r="J53" i="42"/>
  <c r="I53" i="42"/>
  <c r="H53" i="42"/>
  <c r="G53" i="42"/>
  <c r="F53" i="42"/>
  <c r="E53" i="42"/>
  <c r="D53" i="42"/>
  <c r="N52" i="42"/>
  <c r="O52" i="42" s="1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9" i="42" s="1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L63" i="42" s="1"/>
  <c r="K13" i="42"/>
  <c r="J13" i="42"/>
  <c r="J63" i="42" s="1"/>
  <c r="I13" i="42"/>
  <c r="H13" i="42"/>
  <c r="H63" i="42" s="1"/>
  <c r="G13" i="42"/>
  <c r="N13" i="42" s="1"/>
  <c r="O13" i="42" s="1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63" i="42" s="1"/>
  <c r="L5" i="42"/>
  <c r="K5" i="42"/>
  <c r="K63" i="42" s="1"/>
  <c r="J5" i="42"/>
  <c r="I5" i="42"/>
  <c r="H5" i="42"/>
  <c r="G5" i="42"/>
  <c r="G63" i="42" s="1"/>
  <c r="F5" i="42"/>
  <c r="E5" i="42"/>
  <c r="E63" i="42" s="1"/>
  <c r="D5" i="42"/>
  <c r="D63" i="42" s="1"/>
  <c r="N63" i="42" s="1"/>
  <c r="O63" i="42" s="1"/>
  <c r="N63" i="41"/>
  <c r="O63" i="41" s="1"/>
  <c r="M62" i="41"/>
  <c r="L62" i="41"/>
  <c r="K62" i="41"/>
  <c r="J62" i="41"/>
  <c r="I62" i="41"/>
  <c r="H62" i="41"/>
  <c r="G62" i="41"/>
  <c r="F62" i="41"/>
  <c r="E62" i="41"/>
  <c r="D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M53" i="41"/>
  <c r="N53" i="41" s="1"/>
  <c r="O53" i="41" s="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M49" i="41"/>
  <c r="L49" i="41"/>
  <c r="K49" i="41"/>
  <c r="J49" i="41"/>
  <c r="I49" i="41"/>
  <c r="H49" i="41"/>
  <c r="G49" i="41"/>
  <c r="F49" i="41"/>
  <c r="N49" i="41" s="1"/>
  <c r="O49" i="41" s="1"/>
  <c r="E49" i="41"/>
  <c r="D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D64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N26" i="41" s="1"/>
  <c r="O26" i="41" s="1"/>
  <c r="F26" i="41"/>
  <c r="E26" i="41"/>
  <c r="D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64" i="41" s="1"/>
  <c r="L5" i="41"/>
  <c r="L64" i="41" s="1"/>
  <c r="K5" i="41"/>
  <c r="K64" i="41" s="1"/>
  <c r="J5" i="41"/>
  <c r="J64" i="41" s="1"/>
  <c r="I5" i="41"/>
  <c r="H5" i="41"/>
  <c r="H64" i="41" s="1"/>
  <c r="G5" i="41"/>
  <c r="F5" i="41"/>
  <c r="N5" i="41" s="1"/>
  <c r="O5" i="41" s="1"/>
  <c r="E5" i="41"/>
  <c r="D5" i="41"/>
  <c r="N66" i="40"/>
  <c r="O66" i="40" s="1"/>
  <c r="N65" i="40"/>
  <c r="O65" i="40" s="1"/>
  <c r="N64" i="40"/>
  <c r="O64" i="40" s="1"/>
  <c r="M63" i="40"/>
  <c r="L63" i="40"/>
  <c r="K63" i="40"/>
  <c r="J63" i="40"/>
  <c r="I63" i="40"/>
  <c r="H63" i="40"/>
  <c r="G63" i="40"/>
  <c r="F63" i="40"/>
  <c r="E63" i="40"/>
  <c r="D63" i="40"/>
  <c r="N63" i="40" s="1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M54" i="40"/>
  <c r="L54" i="40"/>
  <c r="K54" i="40"/>
  <c r="J54" i="40"/>
  <c r="I54" i="40"/>
  <c r="H54" i="40"/>
  <c r="G54" i="40"/>
  <c r="F54" i="40"/>
  <c r="F67" i="40" s="1"/>
  <c r="E54" i="40"/>
  <c r="D54" i="40"/>
  <c r="N53" i="40"/>
  <c r="O53" i="40" s="1"/>
  <c r="N52" i="40"/>
  <c r="O52" i="40" s="1"/>
  <c r="N51" i="40"/>
  <c r="O51" i="40" s="1"/>
  <c r="M50" i="40"/>
  <c r="L50" i="40"/>
  <c r="K50" i="40"/>
  <c r="J50" i="40"/>
  <c r="N50" i="40" s="1"/>
  <c r="O50" i="40" s="1"/>
  <c r="I50" i="40"/>
  <c r="H50" i="40"/>
  <c r="G50" i="40"/>
  <c r="F50" i="40"/>
  <c r="E50" i="40"/>
  <c r="D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J67" i="40" s="1"/>
  <c r="I42" i="40"/>
  <c r="H42" i="40"/>
  <c r="H67" i="40" s="1"/>
  <c r="G42" i="40"/>
  <c r="N42" i="40" s="1"/>
  <c r="O42" i="40" s="1"/>
  <c r="F42" i="40"/>
  <c r="E42" i="40"/>
  <c r="D42" i="40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N26" i="40" s="1"/>
  <c r="O26" i="40" s="1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67" i="40" s="1"/>
  <c r="L5" i="40"/>
  <c r="L67" i="40" s="1"/>
  <c r="K5" i="40"/>
  <c r="K67" i="40" s="1"/>
  <c r="J5" i="40"/>
  <c r="I5" i="40"/>
  <c r="H5" i="40"/>
  <c r="G5" i="40"/>
  <c r="F5" i="40"/>
  <c r="E5" i="40"/>
  <c r="D5" i="40"/>
  <c r="N5" i="40" s="1"/>
  <c r="O5" i="40" s="1"/>
  <c r="N67" i="39"/>
  <c r="O67" i="39" s="1"/>
  <c r="N66" i="39"/>
  <c r="O66" i="39" s="1"/>
  <c r="N65" i="39"/>
  <c r="O65" i="39" s="1"/>
  <c r="M64" i="39"/>
  <c r="L64" i="39"/>
  <c r="K64" i="39"/>
  <c r="J64" i="39"/>
  <c r="I64" i="39"/>
  <c r="H64" i="39"/>
  <c r="G64" i="39"/>
  <c r="G68" i="39" s="1"/>
  <c r="F64" i="39"/>
  <c r="E64" i="39"/>
  <c r="D64" i="39"/>
  <c r="N64" i="39" s="1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M56" i="39"/>
  <c r="L56" i="39"/>
  <c r="K56" i="39"/>
  <c r="J56" i="39"/>
  <c r="I56" i="39"/>
  <c r="H56" i="39"/>
  <c r="G56" i="39"/>
  <c r="F56" i="39"/>
  <c r="E56" i="39"/>
  <c r="E68" i="39" s="1"/>
  <c r="D56" i="39"/>
  <c r="N56" i="39" s="1"/>
  <c r="O56" i="39" s="1"/>
  <c r="N55" i="39"/>
  <c r="O55" i="39" s="1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2" i="39" s="1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M44" i="39"/>
  <c r="L44" i="39"/>
  <c r="L68" i="39" s="1"/>
  <c r="K44" i="39"/>
  <c r="K68" i="39" s="1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N14" i="39"/>
  <c r="O14" i="39" s="1"/>
  <c r="M13" i="39"/>
  <c r="M68" i="39" s="1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68" i="39" s="1"/>
  <c r="I5" i="39"/>
  <c r="H5" i="39"/>
  <c r="H68" i="39" s="1"/>
  <c r="G5" i="39"/>
  <c r="F5" i="39"/>
  <c r="F68" i="39" s="1"/>
  <c r="E5" i="39"/>
  <c r="D5" i="39"/>
  <c r="N5" i="39" s="1"/>
  <c r="O5" i="39" s="1"/>
  <c r="N64" i="38"/>
  <c r="O64" i="38" s="1"/>
  <c r="N63" i="38"/>
  <c r="O63" i="38" s="1"/>
  <c r="M62" i="38"/>
  <c r="L62" i="38"/>
  <c r="K62" i="38"/>
  <c r="J62" i="38"/>
  <c r="I62" i="38"/>
  <c r="N62" i="38" s="1"/>
  <c r="O62" i="38" s="1"/>
  <c r="H62" i="38"/>
  <c r="G62" i="38"/>
  <c r="F62" i="38"/>
  <c r="E62" i="38"/>
  <c r="D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M54" i="38"/>
  <c r="M65" i="38" s="1"/>
  <c r="L54" i="38"/>
  <c r="K54" i="38"/>
  <c r="J54" i="38"/>
  <c r="J65" i="38" s="1"/>
  <c r="I54" i="38"/>
  <c r="H54" i="38"/>
  <c r="G54" i="38"/>
  <c r="F54" i="38"/>
  <c r="N54" i="38" s="1"/>
  <c r="O54" i="38" s="1"/>
  <c r="E54" i="38"/>
  <c r="D54" i="38"/>
  <c r="N53" i="38"/>
  <c r="O53" i="38" s="1"/>
  <c r="N52" i="38"/>
  <c r="O52" i="38" s="1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L65" i="38" s="1"/>
  <c r="K13" i="38"/>
  <c r="K65" i="38" s="1"/>
  <c r="J13" i="38"/>
  <c r="I13" i="38"/>
  <c r="I65" i="38" s="1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65" i="38" s="1"/>
  <c r="G5" i="38"/>
  <c r="F5" i="38"/>
  <c r="F65" i="38" s="1"/>
  <c r="E5" i="38"/>
  <c r="E65" i="38" s="1"/>
  <c r="D5" i="38"/>
  <c r="N5" i="38" s="1"/>
  <c r="O5" i="38" s="1"/>
  <c r="N65" i="37"/>
  <c r="O65" i="37" s="1"/>
  <c r="N64" i="37"/>
  <c r="O64" i="37" s="1"/>
  <c r="N63" i="37"/>
  <c r="O63" i="37" s="1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N61" i="37" s="1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N41" i="37" s="1"/>
  <c r="O41" i="37" s="1"/>
  <c r="D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N33" i="37" s="1"/>
  <c r="O33" i="37" s="1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H66" i="37" s="1"/>
  <c r="G14" i="37"/>
  <c r="F14" i="37"/>
  <c r="E14" i="37"/>
  <c r="D14" i="37"/>
  <c r="N13" i="37"/>
  <c r="O13" i="37"/>
  <c r="N12" i="37"/>
  <c r="O12" i="37"/>
  <c r="M11" i="37"/>
  <c r="M66" i="37" s="1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I66" i="37" s="1"/>
  <c r="H5" i="37"/>
  <c r="G5" i="37"/>
  <c r="F5" i="37"/>
  <c r="E5" i="37"/>
  <c r="D5" i="37"/>
  <c r="N64" i="36"/>
  <c r="O64" i="36" s="1"/>
  <c r="N63" i="36"/>
  <c r="O63" i="36" s="1"/>
  <c r="M62" i="36"/>
  <c r="L62" i="36"/>
  <c r="K62" i="36"/>
  <c r="J62" i="36"/>
  <c r="I62" i="36"/>
  <c r="H62" i="36"/>
  <c r="G62" i="36"/>
  <c r="F62" i="36"/>
  <c r="E62" i="36"/>
  <c r="D62" i="36"/>
  <c r="N62" i="36" s="1"/>
  <c r="O62" i="36" s="1"/>
  <c r="N61" i="36"/>
  <c r="O61" i="36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/>
  <c r="M54" i="36"/>
  <c r="L54" i="36"/>
  <c r="K54" i="36"/>
  <c r="K65" i="36" s="1"/>
  <c r="J54" i="36"/>
  <c r="I54" i="36"/>
  <c r="H54" i="36"/>
  <c r="G54" i="36"/>
  <c r="F54" i="36"/>
  <c r="E54" i="36"/>
  <c r="D54" i="36"/>
  <c r="D65" i="36" s="1"/>
  <c r="N53" i="36"/>
  <c r="O53" i="36" s="1"/>
  <c r="N52" i="36"/>
  <c r="O52" i="36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/>
  <c r="N47" i="36"/>
  <c r="O47" i="36" s="1"/>
  <c r="N46" i="36"/>
  <c r="O46" i="36" s="1"/>
  <c r="N45" i="36"/>
  <c r="O45" i="36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/>
  <c r="N29" i="36"/>
  <c r="O29" i="36" s="1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/>
  <c r="N21" i="36"/>
  <c r="O21" i="36" s="1"/>
  <c r="N20" i="36"/>
  <c r="O20" i="36"/>
  <c r="N19" i="36"/>
  <c r="O19" i="36" s="1"/>
  <c r="N18" i="36"/>
  <c r="O18" i="36" s="1"/>
  <c r="N17" i="36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F65" i="36" s="1"/>
  <c r="E5" i="36"/>
  <c r="D5" i="36"/>
  <c r="N67" i="35"/>
  <c r="O67" i="35"/>
  <c r="N66" i="35"/>
  <c r="O66" i="35" s="1"/>
  <c r="N65" i="35"/>
  <c r="O65" i="35" s="1"/>
  <c r="N64" i="35"/>
  <c r="O64" i="35"/>
  <c r="N63" i="35"/>
  <c r="O63" i="35" s="1"/>
  <c r="M62" i="35"/>
  <c r="L62" i="35"/>
  <c r="K62" i="35"/>
  <c r="J62" i="35"/>
  <c r="I62" i="35"/>
  <c r="H62" i="35"/>
  <c r="G62" i="35"/>
  <c r="F62" i="35"/>
  <c r="E62" i="35"/>
  <c r="D62" i="35"/>
  <c r="N62" i="35" s="1"/>
  <c r="O62" i="35" s="1"/>
  <c r="N61" i="35"/>
  <c r="O61" i="35" s="1"/>
  <c r="N60" i="35"/>
  <c r="O60" i="35"/>
  <c r="N59" i="35"/>
  <c r="O59" i="35" s="1"/>
  <c r="N58" i="35"/>
  <c r="O58" i="35" s="1"/>
  <c r="N57" i="35"/>
  <c r="O57" i="35"/>
  <c r="N56" i="35"/>
  <c r="O56" i="35"/>
  <c r="M55" i="35"/>
  <c r="L55" i="35"/>
  <c r="K55" i="35"/>
  <c r="J55" i="35"/>
  <c r="I55" i="35"/>
  <c r="H55" i="35"/>
  <c r="G55" i="35"/>
  <c r="F55" i="35"/>
  <c r="E55" i="35"/>
  <c r="D55" i="35"/>
  <c r="N55" i="35" s="1"/>
  <c r="O55" i="35" s="1"/>
  <c r="N54" i="35"/>
  <c r="O54" i="35" s="1"/>
  <c r="N53" i="35"/>
  <c r="O53" i="35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0" i="35"/>
  <c r="O50" i="35" s="1"/>
  <c r="N49" i="35"/>
  <c r="O49" i="35" s="1"/>
  <c r="N48" i="35"/>
  <c r="O48" i="35"/>
  <c r="N47" i="35"/>
  <c r="O47" i="35" s="1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/>
  <c r="N37" i="35"/>
  <c r="O37" i="35"/>
  <c r="N36" i="35"/>
  <c r="O36" i="35"/>
  <c r="N35" i="35"/>
  <c r="O35" i="35" s="1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G68" i="35" s="1"/>
  <c r="F13" i="35"/>
  <c r="E13" i="35"/>
  <c r="N13" i="35" s="1"/>
  <c r="O13" i="35" s="1"/>
  <c r="D13" i="35"/>
  <c r="N12" i="35"/>
  <c r="O12" i="35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71" i="34"/>
  <c r="O71" i="34" s="1"/>
  <c r="N70" i="34"/>
  <c r="O70" i="34"/>
  <c r="N69" i="34"/>
  <c r="O69" i="34" s="1"/>
  <c r="N68" i="34"/>
  <c r="O68" i="34" s="1"/>
  <c r="N67" i="34"/>
  <c r="O67" i="34"/>
  <c r="M66" i="34"/>
  <c r="L66" i="34"/>
  <c r="K66" i="34"/>
  <c r="J66" i="34"/>
  <c r="I66" i="34"/>
  <c r="H66" i="34"/>
  <c r="G66" i="34"/>
  <c r="F66" i="34"/>
  <c r="E66" i="34"/>
  <c r="D66" i="34"/>
  <c r="N65" i="34"/>
  <c r="O65" i="34" s="1"/>
  <c r="N64" i="34"/>
  <c r="O64" i="34" s="1"/>
  <c r="N63" i="34"/>
  <c r="O63" i="34"/>
  <c r="N62" i="34"/>
  <c r="O62" i="34" s="1"/>
  <c r="N61" i="34"/>
  <c r="O61" i="34" s="1"/>
  <c r="N60" i="34"/>
  <c r="O60" i="34"/>
  <c r="M59" i="34"/>
  <c r="L59" i="34"/>
  <c r="K59" i="34"/>
  <c r="J59" i="34"/>
  <c r="I59" i="34"/>
  <c r="H59" i="34"/>
  <c r="G59" i="34"/>
  <c r="F59" i="34"/>
  <c r="E59" i="34"/>
  <c r="D59" i="34"/>
  <c r="N58" i="34"/>
  <c r="O58" i="34"/>
  <c r="N57" i="34"/>
  <c r="O57" i="34"/>
  <c r="N56" i="34"/>
  <c r="O56" i="34" s="1"/>
  <c r="N55" i="34"/>
  <c r="O55" i="34"/>
  <c r="M54" i="34"/>
  <c r="L54" i="34"/>
  <c r="K54" i="34"/>
  <c r="J54" i="34"/>
  <c r="I54" i="34"/>
  <c r="H54" i="34"/>
  <c r="G54" i="34"/>
  <c r="F54" i="34"/>
  <c r="E54" i="34"/>
  <c r="D54" i="34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M47" i="34"/>
  <c r="L47" i="34"/>
  <c r="K47" i="34"/>
  <c r="J47" i="34"/>
  <c r="I47" i="34"/>
  <c r="H47" i="34"/>
  <c r="G47" i="34"/>
  <c r="F47" i="34"/>
  <c r="E47" i="34"/>
  <c r="D47" i="34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F72" i="34" s="1"/>
  <c r="E27" i="34"/>
  <c r="D27" i="34"/>
  <c r="N27" i="34" s="1"/>
  <c r="O27" i="34" s="1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I72" i="34" s="1"/>
  <c r="H13" i="34"/>
  <c r="G13" i="34"/>
  <c r="F13" i="34"/>
  <c r="E13" i="34"/>
  <c r="D13" i="34"/>
  <c r="N12" i="34"/>
  <c r="O12" i="34"/>
  <c r="N11" i="34"/>
  <c r="O11" i="34"/>
  <c r="N10" i="34"/>
  <c r="O10" i="34"/>
  <c r="N9" i="34"/>
  <c r="O9" i="34" s="1"/>
  <c r="N8" i="34"/>
  <c r="O8" i="34"/>
  <c r="N7" i="34"/>
  <c r="O7" i="34" s="1"/>
  <c r="N6" i="34"/>
  <c r="O6" i="34"/>
  <c r="M5" i="34"/>
  <c r="M72" i="34" s="1"/>
  <c r="L5" i="34"/>
  <c r="K5" i="34"/>
  <c r="K72" i="34" s="1"/>
  <c r="J5" i="34"/>
  <c r="I5" i="34"/>
  <c r="H5" i="34"/>
  <c r="G5" i="34"/>
  <c r="F5" i="34"/>
  <c r="E5" i="34"/>
  <c r="D5" i="34"/>
  <c r="N62" i="33"/>
  <c r="O62" i="33" s="1"/>
  <c r="N63" i="33"/>
  <c r="O63" i="33" s="1"/>
  <c r="N64" i="33"/>
  <c r="O64" i="33" s="1"/>
  <c r="N41" i="33"/>
  <c r="O41" i="33"/>
  <c r="N42" i="33"/>
  <c r="O42" i="33"/>
  <c r="N43" i="33"/>
  <c r="O43" i="33"/>
  <c r="N44" i="33"/>
  <c r="O44" i="33" s="1"/>
  <c r="N45" i="33"/>
  <c r="O45" i="33" s="1"/>
  <c r="N46" i="33"/>
  <c r="O46" i="33" s="1"/>
  <c r="N47" i="33"/>
  <c r="O47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/>
  <c r="N37" i="33"/>
  <c r="O37" i="33" s="1"/>
  <c r="N38" i="33"/>
  <c r="O38" i="33" s="1"/>
  <c r="N39" i="33"/>
  <c r="O39" i="33" s="1"/>
  <c r="N8" i="33"/>
  <c r="O8" i="33" s="1"/>
  <c r="E40" i="33"/>
  <c r="F40" i="33"/>
  <c r="G40" i="33"/>
  <c r="H40" i="33"/>
  <c r="I40" i="33"/>
  <c r="J40" i="33"/>
  <c r="K40" i="33"/>
  <c r="L40" i="33"/>
  <c r="M40" i="33"/>
  <c r="D40" i="33"/>
  <c r="E24" i="33"/>
  <c r="F24" i="33"/>
  <c r="G24" i="33"/>
  <c r="H24" i="33"/>
  <c r="I24" i="33"/>
  <c r="J24" i="33"/>
  <c r="K24" i="33"/>
  <c r="L24" i="33"/>
  <c r="M24" i="33"/>
  <c r="D24" i="33"/>
  <c r="E12" i="33"/>
  <c r="F12" i="33"/>
  <c r="G12" i="33"/>
  <c r="H12" i="33"/>
  <c r="I12" i="33"/>
  <c r="J12" i="33"/>
  <c r="K12" i="33"/>
  <c r="K65" i="33" s="1"/>
  <c r="L12" i="33"/>
  <c r="M12" i="33"/>
  <c r="D12" i="33"/>
  <c r="E5" i="33"/>
  <c r="E65" i="33" s="1"/>
  <c r="F5" i="33"/>
  <c r="F65" i="33" s="1"/>
  <c r="G5" i="33"/>
  <c r="G65" i="33" s="1"/>
  <c r="H5" i="33"/>
  <c r="I5" i="33"/>
  <c r="J5" i="33"/>
  <c r="K5" i="33"/>
  <c r="L5" i="33"/>
  <c r="M5" i="33"/>
  <c r="D5" i="33"/>
  <c r="E60" i="33"/>
  <c r="F60" i="33"/>
  <c r="G60" i="33"/>
  <c r="H60" i="33"/>
  <c r="I60" i="33"/>
  <c r="J60" i="33"/>
  <c r="K60" i="33"/>
  <c r="L60" i="33"/>
  <c r="M60" i="33"/>
  <c r="D60" i="33"/>
  <c r="N61" i="33"/>
  <c r="O61" i="33" s="1"/>
  <c r="N55" i="33"/>
  <c r="O55" i="33"/>
  <c r="N56" i="33"/>
  <c r="O56" i="33"/>
  <c r="N57" i="33"/>
  <c r="O57" i="33" s="1"/>
  <c r="N58" i="33"/>
  <c r="O58" i="33" s="1"/>
  <c r="N59" i="33"/>
  <c r="O59" i="33"/>
  <c r="N54" i="33"/>
  <c r="O54" i="33" s="1"/>
  <c r="E53" i="33"/>
  <c r="F53" i="33"/>
  <c r="G53" i="33"/>
  <c r="H53" i="33"/>
  <c r="I53" i="33"/>
  <c r="J53" i="33"/>
  <c r="K53" i="33"/>
  <c r="L53" i="33"/>
  <c r="M53" i="33"/>
  <c r="D53" i="33"/>
  <c r="N53" i="33" s="1"/>
  <c r="O53" i="33" s="1"/>
  <c r="E48" i="33"/>
  <c r="F48" i="33"/>
  <c r="G48" i="33"/>
  <c r="H48" i="33"/>
  <c r="I48" i="33"/>
  <c r="J48" i="33"/>
  <c r="K48" i="33"/>
  <c r="L48" i="33"/>
  <c r="M48" i="33"/>
  <c r="D48" i="33"/>
  <c r="N50" i="33"/>
  <c r="O50" i="33" s="1"/>
  <c r="N51" i="33"/>
  <c r="O51" i="33" s="1"/>
  <c r="N52" i="33"/>
  <c r="O52" i="33" s="1"/>
  <c r="N49" i="33"/>
  <c r="O49" i="33" s="1"/>
  <c r="N15" i="33"/>
  <c r="O15" i="33"/>
  <c r="N16" i="33"/>
  <c r="O16" i="33" s="1"/>
  <c r="N17" i="33"/>
  <c r="O17" i="33" s="1"/>
  <c r="N18" i="33"/>
  <c r="O18" i="33" s="1"/>
  <c r="N19" i="33"/>
  <c r="O19" i="33"/>
  <c r="N20" i="33"/>
  <c r="O20" i="33" s="1"/>
  <c r="N21" i="33"/>
  <c r="O21" i="33"/>
  <c r="N14" i="33"/>
  <c r="O14" i="33" s="1"/>
  <c r="N22" i="33"/>
  <c r="O22" i="33"/>
  <c r="N23" i="33"/>
  <c r="O23" i="33"/>
  <c r="N7" i="33"/>
  <c r="O7" i="33" s="1"/>
  <c r="N9" i="33"/>
  <c r="O9" i="33"/>
  <c r="N10" i="33"/>
  <c r="O10" i="33" s="1"/>
  <c r="N11" i="33"/>
  <c r="O11" i="33" s="1"/>
  <c r="N6" i="33"/>
  <c r="O6" i="33" s="1"/>
  <c r="N13" i="33"/>
  <c r="O13" i="33"/>
  <c r="J65" i="36"/>
  <c r="F66" i="37"/>
  <c r="J66" i="37"/>
  <c r="N27" i="38"/>
  <c r="O27" i="38" s="1"/>
  <c r="D65" i="38"/>
  <c r="I68" i="39"/>
  <c r="N27" i="39"/>
  <c r="O27" i="39" s="1"/>
  <c r="N54" i="40"/>
  <c r="O54" i="40"/>
  <c r="D67" i="40"/>
  <c r="I67" i="40"/>
  <c r="N13" i="40"/>
  <c r="O13" i="40" s="1"/>
  <c r="E67" i="40"/>
  <c r="N62" i="41"/>
  <c r="O62" i="41"/>
  <c r="E64" i="41"/>
  <c r="G64" i="41"/>
  <c r="N61" i="42"/>
  <c r="O61" i="42" s="1"/>
  <c r="F63" i="42"/>
  <c r="I63" i="42"/>
  <c r="N42" i="42"/>
  <c r="O42" i="42" s="1"/>
  <c r="N60" i="43"/>
  <c r="O60" i="43"/>
  <c r="N41" i="43"/>
  <c r="O41" i="43"/>
  <c r="G63" i="43"/>
  <c r="N26" i="43"/>
  <c r="O26" i="43" s="1"/>
  <c r="N45" i="44"/>
  <c r="O45" i="44" s="1"/>
  <c r="G68" i="44"/>
  <c r="N27" i="44"/>
  <c r="O27" i="44" s="1"/>
  <c r="O52" i="46"/>
  <c r="P52" i="46"/>
  <c r="H67" i="46"/>
  <c r="J67" i="46"/>
  <c r="O13" i="46"/>
  <c r="P13" i="46"/>
  <c r="K67" i="46"/>
  <c r="N13" i="45"/>
  <c r="O13" i="45"/>
  <c r="O65" i="48" l="1"/>
  <c r="P65" i="48" s="1"/>
  <c r="H65" i="36"/>
  <c r="D68" i="45"/>
  <c r="J65" i="33"/>
  <c r="D68" i="39"/>
  <c r="N68" i="39" s="1"/>
  <c r="O68" i="39" s="1"/>
  <c r="N44" i="39"/>
  <c r="O44" i="39" s="1"/>
  <c r="N5" i="36"/>
  <c r="O5" i="36" s="1"/>
  <c r="N54" i="36"/>
  <c r="O54" i="36" s="1"/>
  <c r="D68" i="35"/>
  <c r="N13" i="36"/>
  <c r="O13" i="36" s="1"/>
  <c r="M68" i="35"/>
  <c r="N41" i="36"/>
  <c r="O41" i="36" s="1"/>
  <c r="M63" i="43"/>
  <c r="N63" i="43" s="1"/>
  <c r="O63" i="43" s="1"/>
  <c r="N5" i="35"/>
  <c r="O5" i="35" s="1"/>
  <c r="I68" i="35"/>
  <c r="N68" i="35" s="1"/>
  <c r="O68" i="35" s="1"/>
  <c r="N5" i="45"/>
  <c r="O5" i="45" s="1"/>
  <c r="N12" i="33"/>
  <c r="O12" i="33" s="1"/>
  <c r="G67" i="46"/>
  <c r="O67" i="46" s="1"/>
  <c r="P67" i="46" s="1"/>
  <c r="I64" i="41"/>
  <c r="L72" i="34"/>
  <c r="N42" i="38"/>
  <c r="O42" i="38" s="1"/>
  <c r="O5" i="46"/>
  <c r="P5" i="46" s="1"/>
  <c r="N5" i="34"/>
  <c r="O5" i="34" s="1"/>
  <c r="F68" i="35"/>
  <c r="M65" i="36"/>
  <c r="N25" i="36"/>
  <c r="O25" i="36" s="1"/>
  <c r="N11" i="37"/>
  <c r="O11" i="37" s="1"/>
  <c r="H65" i="33"/>
  <c r="L66" i="37"/>
  <c r="N24" i="33"/>
  <c r="O24" i="33" s="1"/>
  <c r="G67" i="40"/>
  <c r="N67" i="40" s="1"/>
  <c r="O67" i="40" s="1"/>
  <c r="N14" i="37"/>
  <c r="O14" i="37" s="1"/>
  <c r="N5" i="42"/>
  <c r="O5" i="42" s="1"/>
  <c r="I68" i="45"/>
  <c r="N41" i="41"/>
  <c r="O41" i="41" s="1"/>
  <c r="N49" i="36"/>
  <c r="O49" i="36" s="1"/>
  <c r="N50" i="38"/>
  <c r="O50" i="38" s="1"/>
  <c r="N51" i="35"/>
  <c r="O51" i="35" s="1"/>
  <c r="N60" i="33"/>
  <c r="O60" i="33" s="1"/>
  <c r="N66" i="34"/>
  <c r="O66" i="34" s="1"/>
  <c r="J68" i="45"/>
  <c r="I65" i="33"/>
  <c r="F64" i="41"/>
  <c r="N64" i="41" s="1"/>
  <c r="O64" i="41" s="1"/>
  <c r="L65" i="33"/>
  <c r="D68" i="44"/>
  <c r="N68" i="44" s="1"/>
  <c r="O68" i="44" s="1"/>
  <c r="N5" i="43"/>
  <c r="O5" i="43" s="1"/>
  <c r="G72" i="34"/>
  <c r="N13" i="34"/>
  <c r="O13" i="34" s="1"/>
  <c r="J68" i="35"/>
  <c r="N44" i="35"/>
  <c r="O44" i="35" s="1"/>
  <c r="N59" i="34"/>
  <c r="O59" i="34" s="1"/>
  <c r="I65" i="36"/>
  <c r="N5" i="37"/>
  <c r="O5" i="37" s="1"/>
  <c r="K68" i="45"/>
  <c r="H72" i="34"/>
  <c r="H68" i="35"/>
  <c r="K66" i="37"/>
  <c r="N48" i="33"/>
  <c r="O48" i="33" s="1"/>
  <c r="N5" i="33"/>
  <c r="O5" i="33" s="1"/>
  <c r="N54" i="34"/>
  <c r="O54" i="34" s="1"/>
  <c r="L68" i="35"/>
  <c r="K68" i="35"/>
  <c r="N27" i="35"/>
  <c r="O27" i="35" s="1"/>
  <c r="N40" i="33"/>
  <c r="O40" i="33" s="1"/>
  <c r="M65" i="33"/>
  <c r="M68" i="45"/>
  <c r="J72" i="34"/>
  <c r="N47" i="34"/>
  <c r="O47" i="34" s="1"/>
  <c r="L65" i="36"/>
  <c r="O70" i="47"/>
  <c r="P70" i="47" s="1"/>
  <c r="N13" i="43"/>
  <c r="O13" i="43" s="1"/>
  <c r="D66" i="37"/>
  <c r="E65" i="36"/>
  <c r="N65" i="36" s="1"/>
  <c r="O65" i="36" s="1"/>
  <c r="G65" i="36"/>
  <c r="D72" i="34"/>
  <c r="E68" i="35"/>
  <c r="O45" i="46"/>
  <c r="P45" i="46" s="1"/>
  <c r="D65" i="33"/>
  <c r="N54" i="45"/>
  <c r="O54" i="45" s="1"/>
  <c r="N66" i="45"/>
  <c r="O66" i="45" s="1"/>
  <c r="L68" i="45"/>
  <c r="G65" i="38"/>
  <c r="N65" i="38" s="1"/>
  <c r="O65" i="38" s="1"/>
  <c r="E66" i="37"/>
  <c r="E72" i="34"/>
  <c r="E68" i="45"/>
  <c r="G66" i="37"/>
  <c r="N72" i="34" l="1"/>
  <c r="O72" i="34" s="1"/>
  <c r="N65" i="33"/>
  <c r="O65" i="33" s="1"/>
  <c r="N66" i="37"/>
  <c r="O66" i="37" s="1"/>
  <c r="N68" i="45"/>
  <c r="O68" i="45" s="1"/>
</calcChain>
</file>

<file path=xl/sharedStrings.xml><?xml version="1.0" encoding="utf-8"?>
<sst xmlns="http://schemas.openxmlformats.org/spreadsheetml/2006/main" count="1323" uniqueCount="182">
  <si>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</si>
  <si>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</si>
  <si>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</si>
  <si>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</si>
  <si>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</si>
  <si>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</si>
  <si>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</si>
  <si>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</si>
  <si>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</si>
  <si>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</si>
  <si>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</si>
  <si>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</si>
  <si>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</si>
  <si>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</si>
  <si>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</si>
  <si>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Impact Fees - Residential - Public Safety</t>
  </si>
  <si>
    <t>Impact Fees - Commercial - Public Safety</t>
  </si>
  <si>
    <t>Impact Fees - Residential - Physical Environment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</si>
  <si>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</si>
  <si>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</si>
  <si>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</si>
  <si>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</si>
  <si>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Impact Fees - Commercial - Other</t>
  </si>
  <si>
    <t>Special Assessments - Capital Improvement</t>
  </si>
  <si>
    <t>Other Permits, Fees, and Special Assessments</t>
  </si>
  <si>
    <t>Intergovernmental Revenue</t>
  </si>
  <si>
    <t>Federal Grant - Economic Environment</t>
  </si>
  <si>
    <t>Federal Grant - Culture / Recreation</t>
  </si>
  <si>
    <t>Federal Grant - Physical Environment - Sewer / Wastewater</t>
  </si>
  <si>
    <t>State Grant - Physical Environment - Stormwater Management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</si>
  <si>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</si>
  <si>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</si>
  <si>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</si>
  <si>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</si>
  <si>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</si>
  <si>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</si>
  <si>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</si>
  <si>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</si>
  <si>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State Shared Revenues - Culture / Recreation</t>
  </si>
  <si>
    <t>Grants from Other Local Units - General Government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</si>
  <si>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</si>
  <si>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</si>
  <si>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</si>
  <si>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</si>
  <si>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</si>
  <si>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</si>
  <si>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</si>
  <si>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</si>
  <si>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Fees Remitted to County from Supervisor of Elections</t>
  </si>
  <si>
    <t>Public Safety - Fire Protection</t>
  </si>
  <si>
    <t>Public Safety - Emergency Management Service Fees / Charges</t>
  </si>
  <si>
    <t>Physical Environment - Sewer / Wastewater Utility</t>
  </si>
  <si>
    <t>Physical Environment - Other Physical Environment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</si>
  <si>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</si>
  <si>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</si>
  <si>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</si>
  <si>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</si>
  <si>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</si>
  <si>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</si>
  <si>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</si>
  <si>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</si>
  <si>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</si>
  <si>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</si>
  <si>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</si>
  <si>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</si>
  <si>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</si>
  <si>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</si>
  <si>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</si>
  <si>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</si>
  <si>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</si>
  <si>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</si>
  <si>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</si>
  <si>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</si>
  <si>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</si>
  <si>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</si>
  <si>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</si>
  <si>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</si>
  <si>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</si>
  <si>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Contributions from Enterprise Operations</t>
  </si>
  <si>
    <t>Marathon Revenues Reported by Account Code and Fund Type</t>
  </si>
  <si>
    <t>Local Fiscal Year Ended September 30, 2010</t>
  </si>
  <si>
    <t>Second Local Option Fuel Tax (1 to 5 Cents)</t>
  </si>
  <si>
    <t>Fire Insurance Premium Tax for Firefighters' Pension</t>
  </si>
  <si>
    <t>Impact Fees - Commercial - Physical Environment</t>
  </si>
  <si>
    <t>Impact Fees - Commercial - Culture / Recreation</t>
  </si>
  <si>
    <t>State Grant - Physical Environment - Other Physical Environment</t>
  </si>
  <si>
    <t>State Grant - Other</t>
  </si>
  <si>
    <t>State Shared Revenues - Public Safety - Firefighter Supplemental Compensation</t>
  </si>
  <si>
    <t>Payments from Other Local Units in Lieu of Taxes</t>
  </si>
  <si>
    <t>Public Safety - Protective Inspection Fees</t>
  </si>
  <si>
    <t>Public Safety - Other Public Safety Charges and Fees</t>
  </si>
  <si>
    <t>Other Miscellaneous Revenues - Settlements</t>
  </si>
  <si>
    <t>Proceeds of General Capital Asset Dispositions - Sales</t>
  </si>
  <si>
    <t>2010 Municipal Census Population:</t>
  </si>
  <si>
    <t>Local Fiscal Year Ended September 30, 2011</t>
  </si>
  <si>
    <t>Impact Fees - Commercial - Human Services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</si>
  <si>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</si>
  <si>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</si>
  <si>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</si>
  <si>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State Grant - Physical Environment - Electric Supply System</t>
  </si>
  <si>
    <t>Physical Environment - Garbage / Solid Waste</t>
  </si>
  <si>
    <t>Pension Fund Contributions</t>
  </si>
  <si>
    <t>2012 Municipal Population:</t>
  </si>
  <si>
    <t>Local Fiscal Year Ended September 30, 2008</t>
  </si>
  <si>
    <t>Permits and Franchise Fees</t>
  </si>
  <si>
    <t>Other Permits and Fees</t>
  </si>
  <si>
    <t>Federal Grant - Public Safety</t>
  </si>
  <si>
    <t>State Grant - Physical Environment - Sewer / Wastewater</t>
  </si>
  <si>
    <t>Grants from Other Local Units - Physical Environment</t>
  </si>
  <si>
    <t>Transportation (User Fees) - Other Transportation Charges</t>
  </si>
  <si>
    <t>Court-Ordered Judgments and Fines - As Decided by Circuit Court Criminal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</si>
  <si>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</si>
  <si>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</si>
  <si>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</si>
  <si>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</si>
  <si>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</si>
  <si>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Sale of Surplus Materials and Scrap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</si>
  <si>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</si>
  <si>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</si>
  <si>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</si>
  <si>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</si>
  <si>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</si>
  <si>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</si>
  <si>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</si>
  <si>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</si>
  <si>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Fees Remitted to County from Supervisor of Elections</t>
  </si>
  <si>
    <t>Culture / Recreation - Special Events</t>
  </si>
  <si>
    <t>Sales - Disposition of Fixed Assets</t>
  </si>
  <si>
    <t>2013 Municipal Population:</t>
  </si>
  <si>
    <t>Local Fiscal Year Ended September 30, 2014</t>
  </si>
  <si>
    <t>Proceeds - Debt Proceeds</t>
  </si>
  <si>
    <t>2014 Municipal Population:</t>
  </si>
  <si>
    <t>Local Fiscal Year Ended September 30, 2015</t>
  </si>
  <si>
    <t>Proprietary Non-Operating - Capital Contributions from Other Public Source</t>
  </si>
  <si>
    <t>2015 Municipal Population:</t>
  </si>
  <si>
    <t>Local Fiscal Year Ended September 30, 2016</t>
  </si>
  <si>
    <t>Sales - Sale of Surplus Materials and Scrap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</si>
  <si>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</si>
  <si>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</si>
  <si>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</si>
  <si>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</si>
  <si>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</si>
  <si>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</si>
  <si>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</si>
  <si>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</si>
  <si>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Physical Environment - Other Physical Environment</t>
  </si>
  <si>
    <t>Grants from Other Local Units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</si>
  <si>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</si>
  <si>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</si>
  <si>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</si>
  <si>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</si>
  <si>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</si>
  <si>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</si>
  <si>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</si>
  <si>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</si>
  <si>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</si>
  <si>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</si>
  <si>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</si>
  <si>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Special Assessments - Charges for Public Services</t>
  </si>
  <si>
    <t>Inspection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</si>
  <si>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</si>
  <si>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</si>
  <si>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</si>
  <si>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</si>
  <si>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Licenses</t>
  </si>
  <si>
    <t>2021 Municipal Population:</t>
  </si>
  <si>
    <t>Local Fiscal Year Ended September 30, 2022</t>
  </si>
  <si>
    <t>Permits - Other</t>
  </si>
  <si>
    <t>Vessel Registration Fee</t>
  </si>
  <si>
    <t>Federal Grant - American Rescue Plan Act Funds</t>
  </si>
  <si>
    <t>Federal Grant - Human Services - Public Assistance</t>
  </si>
  <si>
    <t>State Grant - Public Safety</t>
  </si>
  <si>
    <t>State Shared Revenues - Other</t>
  </si>
  <si>
    <t>State Payments in Lieu of Taxes</t>
  </si>
  <si>
    <t>General Government - Other General Government Charges and Fees</t>
  </si>
  <si>
    <t>Public Safety - Ambulance Fees</t>
  </si>
  <si>
    <t>2022 Municipal Population:</t>
  </si>
  <si>
    <t>State Shared Revenues - Transportation - Fuel Tax Refunds and Credits</t>
  </si>
  <si>
    <t>Proceeds - Leases - Financial Agreements</t>
  </si>
  <si>
    <t>Local Fiscal Year Ended September 30, 2023</t>
  </si>
  <si>
    <t>State Grant - Human Services - Public Welfare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</si>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</sst>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747A0-FF3E-458B-9BA6-D266DDE2EBEC}">
  <sheetPr>
    <pageSetUpPr fitToPage="1"/>
  </sheetPr>
  <dimension ref="A1:ED6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70</v>
      </c>
      <c r="B3" s="108"/>
      <c r="C3" s="109"/>
      <c r="D3" s="113" t="s">
        <v>41</v>
      </c>
      <c r="E3" s="114"/>
      <c r="F3" s="114"/>
      <c r="G3" s="114"/>
      <c r="H3" s="115"/>
      <c r="I3" s="113" t="s">
        <v>42</v>
      </c>
      <c r="J3" s="115"/>
      <c r="K3" s="113" t="s">
        <v>44</v>
      </c>
      <c r="L3" s="114"/>
      <c r="M3" s="115"/>
      <c r="N3" s="49"/>
      <c r="O3" s="50"/>
      <c r="P3" s="116" t="s">
        <v>149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71</v>
      </c>
      <c r="F4" s="52" t="s">
        <v>72</v>
      </c>
      <c r="G4" s="52" t="s">
        <v>73</v>
      </c>
      <c r="H4" s="52" t="s">
        <v>5</v>
      </c>
      <c r="I4" s="52" t="s">
        <v>6</v>
      </c>
      <c r="J4" s="53" t="s">
        <v>74</v>
      </c>
      <c r="K4" s="53" t="s">
        <v>7</v>
      </c>
      <c r="L4" s="53" t="s">
        <v>8</v>
      </c>
      <c r="M4" s="53" t="s">
        <v>150</v>
      </c>
      <c r="N4" s="53" t="s">
        <v>9</v>
      </c>
      <c r="O4" s="53" t="s">
        <v>151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152</v>
      </c>
      <c r="B5" s="57"/>
      <c r="C5" s="57"/>
      <c r="D5" s="58">
        <f>SUM(D6:D11)</f>
        <v>10440458</v>
      </c>
      <c r="E5" s="58">
        <f>SUM(E6:E11)</f>
        <v>460736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10901194</v>
      </c>
      <c r="P5" s="60">
        <f>(O5/P$67)</f>
        <v>1084.0487271280826</v>
      </c>
      <c r="Q5" s="61"/>
    </row>
    <row r="6" spans="1:134">
      <c r="A6" s="63"/>
      <c r="B6" s="64">
        <v>311</v>
      </c>
      <c r="C6" s="65" t="s">
        <v>2</v>
      </c>
      <c r="D6" s="66">
        <v>9564742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9564742</v>
      </c>
      <c r="P6" s="67">
        <f>(O6/P$67)</f>
        <v>951.14777247414474</v>
      </c>
      <c r="Q6" s="68"/>
    </row>
    <row r="7" spans="1:134">
      <c r="A7" s="63"/>
      <c r="B7" s="64">
        <v>312.41000000000003</v>
      </c>
      <c r="C7" s="65" t="s">
        <v>153</v>
      </c>
      <c r="D7" s="66">
        <v>0</v>
      </c>
      <c r="E7" s="66">
        <v>166190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166190</v>
      </c>
      <c r="P7" s="67">
        <f>(O7/P$67)</f>
        <v>16.526451869530629</v>
      </c>
      <c r="Q7" s="68"/>
    </row>
    <row r="8" spans="1:134">
      <c r="A8" s="63"/>
      <c r="B8" s="64">
        <v>312.43</v>
      </c>
      <c r="C8" s="65" t="s">
        <v>154</v>
      </c>
      <c r="D8" s="66">
        <v>0</v>
      </c>
      <c r="E8" s="66">
        <v>294546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294546</v>
      </c>
      <c r="P8" s="67">
        <f>(O8/P$67)</f>
        <v>29.29057279236277</v>
      </c>
      <c r="Q8" s="68"/>
    </row>
    <row r="9" spans="1:134">
      <c r="A9" s="63"/>
      <c r="B9" s="64">
        <v>312.51</v>
      </c>
      <c r="C9" s="65" t="s">
        <v>77</v>
      </c>
      <c r="D9" s="66">
        <v>225861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225861</v>
      </c>
      <c r="P9" s="67">
        <f>(O9/P$67)</f>
        <v>22.460322195704059</v>
      </c>
      <c r="Q9" s="68"/>
    </row>
    <row r="10" spans="1:134">
      <c r="A10" s="63"/>
      <c r="B10" s="64">
        <v>315.10000000000002</v>
      </c>
      <c r="C10" s="65" t="s">
        <v>156</v>
      </c>
      <c r="D10" s="66">
        <v>597349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597349</v>
      </c>
      <c r="P10" s="67">
        <f>(O10/P$67)</f>
        <v>59.402247414478921</v>
      </c>
      <c r="Q10" s="68"/>
    </row>
    <row r="11" spans="1:134">
      <c r="A11" s="63"/>
      <c r="B11" s="64">
        <v>316</v>
      </c>
      <c r="C11" s="65" t="s">
        <v>120</v>
      </c>
      <c r="D11" s="66">
        <v>52506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52506</v>
      </c>
      <c r="P11" s="67">
        <f>(O11/P$67)</f>
        <v>5.221360381861575</v>
      </c>
      <c r="Q11" s="68"/>
    </row>
    <row r="12" spans="1:134" ht="15.75">
      <c r="A12" s="69" t="s">
        <v>14</v>
      </c>
      <c r="B12" s="70"/>
      <c r="C12" s="71"/>
      <c r="D12" s="72">
        <f>SUM(D13:D25)</f>
        <v>1551023</v>
      </c>
      <c r="E12" s="72">
        <f>SUM(E13:E25)</f>
        <v>2023151</v>
      </c>
      <c r="F12" s="72">
        <f>SUM(F13:F25)</f>
        <v>0</v>
      </c>
      <c r="G12" s="72">
        <f>SUM(G13:G25)</f>
        <v>0</v>
      </c>
      <c r="H12" s="72">
        <f>SUM(H13:H25)</f>
        <v>0</v>
      </c>
      <c r="I12" s="72">
        <f>SUM(I13:I25)</f>
        <v>5051102</v>
      </c>
      <c r="J12" s="72">
        <f>SUM(J13:J25)</f>
        <v>0</v>
      </c>
      <c r="K12" s="72">
        <f>SUM(K13:K25)</f>
        <v>0</v>
      </c>
      <c r="L12" s="72">
        <f>SUM(L13:L25)</f>
        <v>0</v>
      </c>
      <c r="M12" s="72">
        <f>SUM(M13:M25)</f>
        <v>0</v>
      </c>
      <c r="N12" s="72">
        <f>SUM(N13:N25)</f>
        <v>0</v>
      </c>
      <c r="O12" s="73">
        <f>SUM(D12:N12)</f>
        <v>8625276</v>
      </c>
      <c r="P12" s="74">
        <f>(O12/P$67)</f>
        <v>857.72434367541769</v>
      </c>
      <c r="Q12" s="75"/>
    </row>
    <row r="13" spans="1:134">
      <c r="A13" s="63"/>
      <c r="B13" s="64">
        <v>322</v>
      </c>
      <c r="C13" s="65" t="s">
        <v>157</v>
      </c>
      <c r="D13" s="66">
        <v>0</v>
      </c>
      <c r="E13" s="66">
        <v>1382066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1382066</v>
      </c>
      <c r="P13" s="67">
        <f>(O13/P$67)</f>
        <v>137.43695306284806</v>
      </c>
      <c r="Q13" s="68"/>
    </row>
    <row r="14" spans="1:134">
      <c r="A14" s="63"/>
      <c r="B14" s="64">
        <v>322.89999999999998</v>
      </c>
      <c r="C14" s="65" t="s">
        <v>167</v>
      </c>
      <c r="D14" s="66">
        <v>1551023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5" si="1">SUM(D14:N14)</f>
        <v>1551023</v>
      </c>
      <c r="P14" s="67">
        <f>(O14/P$67)</f>
        <v>154.23856404136833</v>
      </c>
      <c r="Q14" s="68"/>
    </row>
    <row r="15" spans="1:134">
      <c r="A15" s="63"/>
      <c r="B15" s="64">
        <v>324.11</v>
      </c>
      <c r="C15" s="65" t="s">
        <v>15</v>
      </c>
      <c r="D15" s="66">
        <v>0</v>
      </c>
      <c r="E15" s="66">
        <v>92915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92915</v>
      </c>
      <c r="P15" s="67">
        <f>(O15/P$67)</f>
        <v>9.2397573587907722</v>
      </c>
      <c r="Q15" s="68"/>
    </row>
    <row r="16" spans="1:134">
      <c r="A16" s="63"/>
      <c r="B16" s="64">
        <v>324.12</v>
      </c>
      <c r="C16" s="65" t="s">
        <v>16</v>
      </c>
      <c r="D16" s="66">
        <v>0</v>
      </c>
      <c r="E16" s="66">
        <v>1066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1066</v>
      </c>
      <c r="P16" s="67">
        <f>(O16/P$67)</f>
        <v>0.10600636435958631</v>
      </c>
      <c r="Q16" s="68"/>
    </row>
    <row r="17" spans="1:17">
      <c r="A17" s="63"/>
      <c r="B17" s="64">
        <v>324.20999999999998</v>
      </c>
      <c r="C17" s="65" t="s">
        <v>17</v>
      </c>
      <c r="D17" s="66">
        <v>0</v>
      </c>
      <c r="E17" s="66">
        <v>3642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3642</v>
      </c>
      <c r="P17" s="67">
        <f>(O17/P$67)</f>
        <v>0.36217183770883055</v>
      </c>
      <c r="Q17" s="68"/>
    </row>
    <row r="18" spans="1:17">
      <c r="A18" s="63"/>
      <c r="B18" s="64">
        <v>324.22000000000003</v>
      </c>
      <c r="C18" s="65" t="s">
        <v>83</v>
      </c>
      <c r="D18" s="66">
        <v>0</v>
      </c>
      <c r="E18" s="66">
        <v>692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692</v>
      </c>
      <c r="P18" s="67">
        <f>(O18/P$67)</f>
        <v>6.8814638027048528E-2</v>
      </c>
      <c r="Q18" s="68"/>
    </row>
    <row r="19" spans="1:17">
      <c r="A19" s="63"/>
      <c r="B19" s="64">
        <v>324.31</v>
      </c>
      <c r="C19" s="65" t="s">
        <v>18</v>
      </c>
      <c r="D19" s="66">
        <v>0</v>
      </c>
      <c r="E19" s="66">
        <v>144073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144073</v>
      </c>
      <c r="P19" s="67">
        <f>(O19/P$67)</f>
        <v>14.327068416865552</v>
      </c>
      <c r="Q19" s="68"/>
    </row>
    <row r="20" spans="1:17">
      <c r="A20" s="63"/>
      <c r="B20" s="64">
        <v>324.32</v>
      </c>
      <c r="C20" s="65" t="s">
        <v>19</v>
      </c>
      <c r="D20" s="66">
        <v>0</v>
      </c>
      <c r="E20" s="66">
        <v>19037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19037</v>
      </c>
      <c r="P20" s="67">
        <f>(O20/P$67)</f>
        <v>1.8930986475735878</v>
      </c>
      <c r="Q20" s="68"/>
    </row>
    <row r="21" spans="1:17">
      <c r="A21" s="63"/>
      <c r="B21" s="64">
        <v>324.61</v>
      </c>
      <c r="C21" s="65" t="s">
        <v>20</v>
      </c>
      <c r="D21" s="66">
        <v>0</v>
      </c>
      <c r="E21" s="66">
        <v>81479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81479</v>
      </c>
      <c r="P21" s="67">
        <f>(O21/P$67)</f>
        <v>8.1025258552108195</v>
      </c>
      <c r="Q21" s="68"/>
    </row>
    <row r="22" spans="1:17">
      <c r="A22" s="63"/>
      <c r="B22" s="64">
        <v>324.91000000000003</v>
      </c>
      <c r="C22" s="65" t="s">
        <v>21</v>
      </c>
      <c r="D22" s="66">
        <v>0</v>
      </c>
      <c r="E22" s="66">
        <v>66899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66899</v>
      </c>
      <c r="P22" s="67">
        <f>(O22/P$67)</f>
        <v>6.6526451869530625</v>
      </c>
      <c r="Q22" s="68"/>
    </row>
    <row r="23" spans="1:17">
      <c r="A23" s="63"/>
      <c r="B23" s="64">
        <v>324.92</v>
      </c>
      <c r="C23" s="65" t="s">
        <v>22</v>
      </c>
      <c r="D23" s="66">
        <v>0</v>
      </c>
      <c r="E23" s="66">
        <v>1356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1356</v>
      </c>
      <c r="P23" s="67">
        <f>(O23/P$67)</f>
        <v>0.13484486873508353</v>
      </c>
      <c r="Q23" s="68"/>
    </row>
    <row r="24" spans="1:17">
      <c r="A24" s="63"/>
      <c r="B24" s="64">
        <v>325.2</v>
      </c>
      <c r="C24" s="65" t="s">
        <v>158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5051102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5051102</v>
      </c>
      <c r="P24" s="67">
        <f>(O24/P$67)</f>
        <v>502.29733492442324</v>
      </c>
      <c r="Q24" s="68"/>
    </row>
    <row r="25" spans="1:17">
      <c r="A25" s="63"/>
      <c r="B25" s="64">
        <v>329.5</v>
      </c>
      <c r="C25" s="65" t="s">
        <v>160</v>
      </c>
      <c r="D25" s="66">
        <v>0</v>
      </c>
      <c r="E25" s="66">
        <v>229926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229926</v>
      </c>
      <c r="P25" s="67">
        <f>(O25/P$67)</f>
        <v>22.8645584725537</v>
      </c>
      <c r="Q25" s="68"/>
    </row>
    <row r="26" spans="1:17" ht="15.75">
      <c r="A26" s="69" t="s">
        <v>161</v>
      </c>
      <c r="B26" s="70"/>
      <c r="C26" s="71"/>
      <c r="D26" s="72">
        <f>SUM(D27:D44)</f>
        <v>3277285</v>
      </c>
      <c r="E26" s="72">
        <f>SUM(E27:E44)</f>
        <v>1261210</v>
      </c>
      <c r="F26" s="72">
        <f>SUM(F27:F44)</f>
        <v>0</v>
      </c>
      <c r="G26" s="72">
        <f>SUM(G27:G44)</f>
        <v>6386943</v>
      </c>
      <c r="H26" s="72">
        <f>SUM(H27:H44)</f>
        <v>0</v>
      </c>
      <c r="I26" s="72">
        <f>SUM(I27:I44)</f>
        <v>2681609</v>
      </c>
      <c r="J26" s="72">
        <f>SUM(J27:J44)</f>
        <v>0</v>
      </c>
      <c r="K26" s="72">
        <f>SUM(K27:K44)</f>
        <v>0</v>
      </c>
      <c r="L26" s="72">
        <f>SUM(L27:L44)</f>
        <v>0</v>
      </c>
      <c r="M26" s="72">
        <f>SUM(M27:M44)</f>
        <v>0</v>
      </c>
      <c r="N26" s="72">
        <f>SUM(N27:N44)</f>
        <v>0</v>
      </c>
      <c r="O26" s="73">
        <f>SUM(D26:N26)</f>
        <v>13607047</v>
      </c>
      <c r="P26" s="74">
        <f>(O26/P$67)</f>
        <v>1353.1271877486079</v>
      </c>
      <c r="Q26" s="75"/>
    </row>
    <row r="27" spans="1:17">
      <c r="A27" s="63"/>
      <c r="B27" s="64">
        <v>331.35</v>
      </c>
      <c r="C27" s="65" t="s">
        <v>28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2660982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38" si="2">SUM(D27:N27)</f>
        <v>2660982</v>
      </c>
      <c r="P27" s="67">
        <f>(O27/P$67)</f>
        <v>264.61634844868735</v>
      </c>
      <c r="Q27" s="68"/>
    </row>
    <row r="28" spans="1:17">
      <c r="A28" s="63"/>
      <c r="B28" s="64">
        <v>331.39</v>
      </c>
      <c r="C28" s="65" t="s">
        <v>145</v>
      </c>
      <c r="D28" s="66">
        <v>0</v>
      </c>
      <c r="E28" s="66">
        <v>1067285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1067285</v>
      </c>
      <c r="P28" s="67">
        <f>(O28/P$67)</f>
        <v>106.13414876690533</v>
      </c>
      <c r="Q28" s="68"/>
    </row>
    <row r="29" spans="1:17">
      <c r="A29" s="63"/>
      <c r="B29" s="64">
        <v>331.51</v>
      </c>
      <c r="C29" s="65" t="s">
        <v>169</v>
      </c>
      <c r="D29" s="66">
        <v>0</v>
      </c>
      <c r="E29" s="66">
        <v>0</v>
      </c>
      <c r="F29" s="66">
        <v>0</v>
      </c>
      <c r="G29" s="66">
        <v>1581791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1581791</v>
      </c>
      <c r="P29" s="67">
        <f>(O29/P$67)</f>
        <v>157.29822991249006</v>
      </c>
      <c r="Q29" s="68"/>
    </row>
    <row r="30" spans="1:17">
      <c r="A30" s="63"/>
      <c r="B30" s="64">
        <v>331.62</v>
      </c>
      <c r="C30" s="65" t="s">
        <v>170</v>
      </c>
      <c r="D30" s="66">
        <v>78518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78518</v>
      </c>
      <c r="P30" s="67">
        <f>(O30/P$67)</f>
        <v>7.8080747812251392</v>
      </c>
      <c r="Q30" s="68"/>
    </row>
    <row r="31" spans="1:17">
      <c r="A31" s="63"/>
      <c r="B31" s="64">
        <v>334.2</v>
      </c>
      <c r="C31" s="65" t="s">
        <v>171</v>
      </c>
      <c r="D31" s="66">
        <v>7274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7274</v>
      </c>
      <c r="P31" s="67">
        <f>(O31/P$67)</f>
        <v>0.72334924423229907</v>
      </c>
      <c r="Q31" s="68"/>
    </row>
    <row r="32" spans="1:17">
      <c r="A32" s="63"/>
      <c r="B32" s="64">
        <v>334.62</v>
      </c>
      <c r="C32" s="65" t="s">
        <v>180</v>
      </c>
      <c r="D32" s="66">
        <v>0</v>
      </c>
      <c r="E32" s="66">
        <v>0</v>
      </c>
      <c r="F32" s="66">
        <v>0</v>
      </c>
      <c r="G32" s="66">
        <v>24750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24750</v>
      </c>
      <c r="P32" s="67">
        <f>(O32/P$67)</f>
        <v>2.4612171837708829</v>
      </c>
      <c r="Q32" s="68"/>
    </row>
    <row r="33" spans="1:17">
      <c r="A33" s="63"/>
      <c r="B33" s="64">
        <v>334.7</v>
      </c>
      <c r="C33" s="65" t="s">
        <v>32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20627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20627</v>
      </c>
      <c r="P33" s="67">
        <f>(O33/P$67)</f>
        <v>2.0512132060461417</v>
      </c>
      <c r="Q33" s="68"/>
    </row>
    <row r="34" spans="1:17">
      <c r="A34" s="63"/>
      <c r="B34" s="64">
        <v>335.125</v>
      </c>
      <c r="C34" s="65" t="s">
        <v>162</v>
      </c>
      <c r="D34" s="66">
        <v>413140</v>
      </c>
      <c r="E34" s="66">
        <v>98938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512078</v>
      </c>
      <c r="P34" s="67">
        <f>(O34/P$67)</f>
        <v>50.922633253778841</v>
      </c>
      <c r="Q34" s="68"/>
    </row>
    <row r="35" spans="1:17">
      <c r="A35" s="63"/>
      <c r="B35" s="64">
        <v>335.14</v>
      </c>
      <c r="C35" s="65" t="s">
        <v>122</v>
      </c>
      <c r="D35" s="66">
        <v>4103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4103</v>
      </c>
      <c r="P35" s="67">
        <f>(O35/P$67)</f>
        <v>0.40801511535401752</v>
      </c>
      <c r="Q35" s="68"/>
    </row>
    <row r="36" spans="1:17">
      <c r="A36" s="63"/>
      <c r="B36" s="64">
        <v>335.15</v>
      </c>
      <c r="C36" s="65" t="s">
        <v>123</v>
      </c>
      <c r="D36" s="66">
        <v>24297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24297</v>
      </c>
      <c r="P36" s="67">
        <f>(O36/P$67)</f>
        <v>2.4161694510739857</v>
      </c>
      <c r="Q36" s="68"/>
    </row>
    <row r="37" spans="1:17">
      <c r="A37" s="63"/>
      <c r="B37" s="64">
        <v>335.18</v>
      </c>
      <c r="C37" s="65" t="s">
        <v>163</v>
      </c>
      <c r="D37" s="66">
        <v>2417711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2417711</v>
      </c>
      <c r="P37" s="67">
        <f>(O37/P$67)</f>
        <v>240.42472155926811</v>
      </c>
      <c r="Q37" s="68"/>
    </row>
    <row r="38" spans="1:17">
      <c r="A38" s="63"/>
      <c r="B38" s="64">
        <v>335.21</v>
      </c>
      <c r="C38" s="65" t="s">
        <v>87</v>
      </c>
      <c r="D38" s="66">
        <v>10111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10111</v>
      </c>
      <c r="P38" s="67">
        <f>(O38/P$67)</f>
        <v>1.0054693715194909</v>
      </c>
      <c r="Q38" s="68"/>
    </row>
    <row r="39" spans="1:17">
      <c r="A39" s="63"/>
      <c r="B39" s="64">
        <v>335.45</v>
      </c>
      <c r="C39" s="65" t="s">
        <v>177</v>
      </c>
      <c r="D39" s="66">
        <v>202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4" si="3">SUM(D39:N39)</f>
        <v>202</v>
      </c>
      <c r="P39" s="67">
        <f>(O39/P$67)</f>
        <v>2.0087509944311854E-2</v>
      </c>
      <c r="Q39" s="68"/>
    </row>
    <row r="40" spans="1:17">
      <c r="A40" s="63"/>
      <c r="B40" s="64">
        <v>335.7</v>
      </c>
      <c r="C40" s="65" t="s">
        <v>38</v>
      </c>
      <c r="D40" s="66">
        <v>0</v>
      </c>
      <c r="E40" s="66">
        <v>0</v>
      </c>
      <c r="F40" s="66">
        <v>0</v>
      </c>
      <c r="G40" s="66">
        <v>44843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44843</v>
      </c>
      <c r="P40" s="67">
        <f>(O40/P$67)</f>
        <v>4.4593277645186955</v>
      </c>
      <c r="Q40" s="68"/>
    </row>
    <row r="41" spans="1:17">
      <c r="A41" s="63"/>
      <c r="B41" s="64">
        <v>335.9</v>
      </c>
      <c r="C41" s="65" t="s">
        <v>172</v>
      </c>
      <c r="D41" s="66">
        <v>0</v>
      </c>
      <c r="E41" s="66">
        <v>0</v>
      </c>
      <c r="F41" s="66">
        <v>0</v>
      </c>
      <c r="G41" s="66">
        <v>4735559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4735559</v>
      </c>
      <c r="P41" s="67">
        <f>(O41/P$67)</f>
        <v>470.91875497215591</v>
      </c>
      <c r="Q41" s="68"/>
    </row>
    <row r="42" spans="1:17">
      <c r="A42" s="63"/>
      <c r="B42" s="64">
        <v>336</v>
      </c>
      <c r="C42" s="65" t="s">
        <v>173</v>
      </c>
      <c r="D42" s="66">
        <v>12064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12064</v>
      </c>
      <c r="P42" s="67">
        <f>(O42/P$67)</f>
        <v>1.1996817820206842</v>
      </c>
      <c r="Q42" s="68"/>
    </row>
    <row r="43" spans="1:17">
      <c r="A43" s="63"/>
      <c r="B43" s="64">
        <v>337.7</v>
      </c>
      <c r="C43" s="65" t="s">
        <v>40</v>
      </c>
      <c r="D43" s="66">
        <v>234865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234865</v>
      </c>
      <c r="P43" s="67">
        <f>(O43/P$67)</f>
        <v>23.355708035003978</v>
      </c>
      <c r="Q43" s="68"/>
    </row>
    <row r="44" spans="1:17">
      <c r="A44" s="63"/>
      <c r="B44" s="64">
        <v>337.9</v>
      </c>
      <c r="C44" s="65" t="s">
        <v>146</v>
      </c>
      <c r="D44" s="66">
        <v>75000</v>
      </c>
      <c r="E44" s="66">
        <v>94987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169987</v>
      </c>
      <c r="P44" s="67">
        <f>(O44/P$67)</f>
        <v>16.904037390612569</v>
      </c>
      <c r="Q44" s="68"/>
    </row>
    <row r="45" spans="1:17" ht="15.75">
      <c r="A45" s="69" t="s">
        <v>45</v>
      </c>
      <c r="B45" s="70"/>
      <c r="C45" s="71"/>
      <c r="D45" s="72">
        <f>SUM(D46:D50)</f>
        <v>1320534</v>
      </c>
      <c r="E45" s="72">
        <f>SUM(E46:E50)</f>
        <v>0</v>
      </c>
      <c r="F45" s="72">
        <f>SUM(F46:F50)</f>
        <v>0</v>
      </c>
      <c r="G45" s="72">
        <f>SUM(G46:G50)</f>
        <v>25000</v>
      </c>
      <c r="H45" s="72">
        <f>SUM(H46:H50)</f>
        <v>0</v>
      </c>
      <c r="I45" s="72">
        <f>SUM(I46:I50)</f>
        <v>8488092</v>
      </c>
      <c r="J45" s="72">
        <f>SUM(J46:J50)</f>
        <v>0</v>
      </c>
      <c r="K45" s="72">
        <f>SUM(K46:K50)</f>
        <v>0</v>
      </c>
      <c r="L45" s="72">
        <f>SUM(L46:L50)</f>
        <v>0</v>
      </c>
      <c r="M45" s="72">
        <f>SUM(M46:M50)</f>
        <v>0</v>
      </c>
      <c r="N45" s="72">
        <f>SUM(N46:N50)</f>
        <v>0</v>
      </c>
      <c r="O45" s="72">
        <f>SUM(D45:N45)</f>
        <v>9833626</v>
      </c>
      <c r="P45" s="74">
        <f>(O45/P$67)</f>
        <v>977.88643595863164</v>
      </c>
      <c r="Q45" s="75"/>
    </row>
    <row r="46" spans="1:17">
      <c r="A46" s="63"/>
      <c r="B46" s="64">
        <v>342.2</v>
      </c>
      <c r="C46" s="65" t="s">
        <v>49</v>
      </c>
      <c r="D46" s="66">
        <v>551800</v>
      </c>
      <c r="E46" s="66">
        <v>0</v>
      </c>
      <c r="F46" s="66">
        <v>0</v>
      </c>
      <c r="G46" s="66">
        <v>25000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50" si="4">SUM(D46:N46)</f>
        <v>576800</v>
      </c>
      <c r="P46" s="67">
        <f>(O46/P$67)</f>
        <v>57.358790771678599</v>
      </c>
      <c r="Q46" s="68"/>
    </row>
    <row r="47" spans="1:17">
      <c r="A47" s="63"/>
      <c r="B47" s="64">
        <v>342.6</v>
      </c>
      <c r="C47" s="65" t="s">
        <v>175</v>
      </c>
      <c r="D47" s="66">
        <v>732789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732789</v>
      </c>
      <c r="P47" s="67">
        <f>(O47/P$67)</f>
        <v>72.870823389021481</v>
      </c>
      <c r="Q47" s="68"/>
    </row>
    <row r="48" spans="1:17">
      <c r="A48" s="63"/>
      <c r="B48" s="64">
        <v>343.5</v>
      </c>
      <c r="C48" s="65" t="s">
        <v>51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7374108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7374108</v>
      </c>
      <c r="P48" s="67">
        <f>(O48/P$67)</f>
        <v>733.30429594272073</v>
      </c>
      <c r="Q48" s="68"/>
    </row>
    <row r="49" spans="1:17">
      <c r="A49" s="63"/>
      <c r="B49" s="64">
        <v>347.2</v>
      </c>
      <c r="C49" s="65" t="s">
        <v>53</v>
      </c>
      <c r="D49" s="66">
        <v>35945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35945</v>
      </c>
      <c r="P49" s="67">
        <f>(O49/P$67)</f>
        <v>3.5744828957836119</v>
      </c>
      <c r="Q49" s="68"/>
    </row>
    <row r="50" spans="1:17">
      <c r="A50" s="63"/>
      <c r="B50" s="64">
        <v>347.5</v>
      </c>
      <c r="C50" s="65" t="s">
        <v>54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1113984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1113984</v>
      </c>
      <c r="P50" s="67">
        <f>(O50/P$67)</f>
        <v>110.77804295942721</v>
      </c>
      <c r="Q50" s="68"/>
    </row>
    <row r="51" spans="1:17" ht="15.75">
      <c r="A51" s="69" t="s">
        <v>46</v>
      </c>
      <c r="B51" s="70"/>
      <c r="C51" s="71"/>
      <c r="D51" s="72">
        <f>SUM(D52:D54)</f>
        <v>1167702</v>
      </c>
      <c r="E51" s="72">
        <f>SUM(E52:E54)</f>
        <v>0</v>
      </c>
      <c r="F51" s="72">
        <f>SUM(F52:F54)</f>
        <v>0</v>
      </c>
      <c r="G51" s="72">
        <f>SUM(G52:G54)</f>
        <v>0</v>
      </c>
      <c r="H51" s="72">
        <f>SUM(H52:H54)</f>
        <v>0</v>
      </c>
      <c r="I51" s="72">
        <f>SUM(I52:I54)</f>
        <v>0</v>
      </c>
      <c r="J51" s="72">
        <f>SUM(J52:J54)</f>
        <v>0</v>
      </c>
      <c r="K51" s="72">
        <f>SUM(K52:K54)</f>
        <v>0</v>
      </c>
      <c r="L51" s="72">
        <f>SUM(L52:L54)</f>
        <v>0</v>
      </c>
      <c r="M51" s="72">
        <f>SUM(M52:M54)</f>
        <v>0</v>
      </c>
      <c r="N51" s="72">
        <f>SUM(N52:N54)</f>
        <v>0</v>
      </c>
      <c r="O51" s="72">
        <f>SUM(D51:N51)</f>
        <v>1167702</v>
      </c>
      <c r="P51" s="74">
        <f>(O51/P$67)</f>
        <v>116.11992840095465</v>
      </c>
      <c r="Q51" s="75"/>
    </row>
    <row r="52" spans="1:17">
      <c r="A52" s="76"/>
      <c r="B52" s="77">
        <v>351.5</v>
      </c>
      <c r="C52" s="78" t="s">
        <v>58</v>
      </c>
      <c r="D52" s="66">
        <v>107015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4" si="5">SUM(D52:N52)</f>
        <v>107015</v>
      </c>
      <c r="P52" s="67">
        <f>(O52/P$67)</f>
        <v>10.641905330151154</v>
      </c>
      <c r="Q52" s="68"/>
    </row>
    <row r="53" spans="1:17">
      <c r="A53" s="76"/>
      <c r="B53" s="77">
        <v>354</v>
      </c>
      <c r="C53" s="78" t="s">
        <v>59</v>
      </c>
      <c r="D53" s="66">
        <v>1051882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1051882</v>
      </c>
      <c r="P53" s="67">
        <f>(O53/P$67)</f>
        <v>104.60242641209229</v>
      </c>
      <c r="Q53" s="68"/>
    </row>
    <row r="54" spans="1:17">
      <c r="A54" s="76"/>
      <c r="B54" s="77">
        <v>359</v>
      </c>
      <c r="C54" s="78" t="s">
        <v>60</v>
      </c>
      <c r="D54" s="66">
        <v>8805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5"/>
        <v>8805</v>
      </c>
      <c r="P54" s="67">
        <f>(O54/P$67)</f>
        <v>0.87559665871121717</v>
      </c>
      <c r="Q54" s="68"/>
    </row>
    <row r="55" spans="1:17" ht="15.75">
      <c r="A55" s="69" t="s">
        <v>3</v>
      </c>
      <c r="B55" s="70"/>
      <c r="C55" s="71"/>
      <c r="D55" s="72">
        <f>SUM(D56:D62)</f>
        <v>541073</v>
      </c>
      <c r="E55" s="72">
        <f>SUM(E56:E62)</f>
        <v>282034</v>
      </c>
      <c r="F55" s="72">
        <f>SUM(F56:F62)</f>
        <v>0</v>
      </c>
      <c r="G55" s="72">
        <f>SUM(G56:G62)</f>
        <v>199981</v>
      </c>
      <c r="H55" s="72">
        <f>SUM(H56:H62)</f>
        <v>0</v>
      </c>
      <c r="I55" s="72">
        <f>SUM(I56:I62)</f>
        <v>371102</v>
      </c>
      <c r="J55" s="72">
        <f>SUM(J56:J62)</f>
        <v>0</v>
      </c>
      <c r="K55" s="72">
        <f>SUM(K56:K62)</f>
        <v>1665226</v>
      </c>
      <c r="L55" s="72">
        <f>SUM(L56:L62)</f>
        <v>0</v>
      </c>
      <c r="M55" s="72">
        <f>SUM(M56:M62)</f>
        <v>0</v>
      </c>
      <c r="N55" s="72">
        <f>SUM(N56:N62)</f>
        <v>0</v>
      </c>
      <c r="O55" s="72">
        <f>SUM(D55:N55)</f>
        <v>3059416</v>
      </c>
      <c r="P55" s="74">
        <f>(O55/P$67)</f>
        <v>304.2378679395386</v>
      </c>
      <c r="Q55" s="75"/>
    </row>
    <row r="56" spans="1:17">
      <c r="A56" s="63"/>
      <c r="B56" s="64">
        <v>361.1</v>
      </c>
      <c r="C56" s="65" t="s">
        <v>61</v>
      </c>
      <c r="D56" s="66">
        <v>497064</v>
      </c>
      <c r="E56" s="66">
        <v>272506</v>
      </c>
      <c r="F56" s="66">
        <v>0</v>
      </c>
      <c r="G56" s="66">
        <v>197331</v>
      </c>
      <c r="H56" s="66">
        <v>0</v>
      </c>
      <c r="I56" s="66">
        <v>335981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>SUM(D56:N56)</f>
        <v>1302882</v>
      </c>
      <c r="P56" s="67">
        <f>(O56/P$67)</f>
        <v>129.56264916467779</v>
      </c>
      <c r="Q56" s="68"/>
    </row>
    <row r="57" spans="1:17">
      <c r="A57" s="63"/>
      <c r="B57" s="64">
        <v>361.3</v>
      </c>
      <c r="C57" s="65" t="s">
        <v>62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994558</v>
      </c>
      <c r="L57" s="66">
        <v>0</v>
      </c>
      <c r="M57" s="66">
        <v>0</v>
      </c>
      <c r="N57" s="66">
        <v>0</v>
      </c>
      <c r="O57" s="66">
        <f t="shared" ref="O57:O64" si="6">SUM(D57:N57)</f>
        <v>994558</v>
      </c>
      <c r="P57" s="67">
        <f>(O57/P$67)</f>
        <v>98.901949085123306</v>
      </c>
      <c r="Q57" s="68"/>
    </row>
    <row r="58" spans="1:17">
      <c r="A58" s="63"/>
      <c r="B58" s="64">
        <v>362</v>
      </c>
      <c r="C58" s="65" t="s">
        <v>63</v>
      </c>
      <c r="D58" s="66">
        <v>10000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10000</v>
      </c>
      <c r="P58" s="67">
        <f>(O58/P$67)</f>
        <v>0.99443118536197295</v>
      </c>
      <c r="Q58" s="68"/>
    </row>
    <row r="59" spans="1:17">
      <c r="A59" s="63"/>
      <c r="B59" s="64">
        <v>366</v>
      </c>
      <c r="C59" s="65" t="s">
        <v>65</v>
      </c>
      <c r="D59" s="66">
        <v>0</v>
      </c>
      <c r="E59" s="66">
        <v>0</v>
      </c>
      <c r="F59" s="66">
        <v>0</v>
      </c>
      <c r="G59" s="66">
        <v>2650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2650</v>
      </c>
      <c r="P59" s="67">
        <f>(O59/P$67)</f>
        <v>0.26352426412092284</v>
      </c>
      <c r="Q59" s="68"/>
    </row>
    <row r="60" spans="1:17">
      <c r="A60" s="63"/>
      <c r="B60" s="64">
        <v>368</v>
      </c>
      <c r="C60" s="65" t="s">
        <v>101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670668</v>
      </c>
      <c r="L60" s="66">
        <v>0</v>
      </c>
      <c r="M60" s="66">
        <v>0</v>
      </c>
      <c r="N60" s="66">
        <v>0</v>
      </c>
      <c r="O60" s="66">
        <f t="shared" si="6"/>
        <v>670668</v>
      </c>
      <c r="P60" s="67">
        <f>(O60/P$67)</f>
        <v>66.693317422434362</v>
      </c>
      <c r="Q60" s="68"/>
    </row>
    <row r="61" spans="1:17">
      <c r="A61" s="63"/>
      <c r="B61" s="64">
        <v>369.3</v>
      </c>
      <c r="C61" s="65" t="s">
        <v>91</v>
      </c>
      <c r="D61" s="66">
        <v>6579</v>
      </c>
      <c r="E61" s="66">
        <v>7028</v>
      </c>
      <c r="F61" s="66">
        <v>0</v>
      </c>
      <c r="G61" s="66">
        <v>0</v>
      </c>
      <c r="H61" s="66">
        <v>0</v>
      </c>
      <c r="I61" s="66">
        <v>35121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>SUM(D61:N61)</f>
        <v>48728</v>
      </c>
      <c r="P61" s="67">
        <f>(O61/P$67)</f>
        <v>4.8456642800318219</v>
      </c>
      <c r="Q61" s="68"/>
    </row>
    <row r="62" spans="1:17">
      <c r="A62" s="63"/>
      <c r="B62" s="64">
        <v>369.9</v>
      </c>
      <c r="C62" s="65" t="s">
        <v>66</v>
      </c>
      <c r="D62" s="66">
        <v>27430</v>
      </c>
      <c r="E62" s="66">
        <v>2500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29930</v>
      </c>
      <c r="P62" s="67">
        <f>(O62/P$67)</f>
        <v>2.9763325377883851</v>
      </c>
      <c r="Q62" s="68"/>
    </row>
    <row r="63" spans="1:17" ht="15.75">
      <c r="A63" s="69" t="s">
        <v>47</v>
      </c>
      <c r="B63" s="70"/>
      <c r="C63" s="71"/>
      <c r="D63" s="72">
        <f>SUM(D64:D64)</f>
        <v>1430691</v>
      </c>
      <c r="E63" s="72">
        <f>SUM(E64:E64)</f>
        <v>3333050</v>
      </c>
      <c r="F63" s="72">
        <f>SUM(F64:F64)</f>
        <v>1525983</v>
      </c>
      <c r="G63" s="72">
        <f>SUM(G64:G64)</f>
        <v>0</v>
      </c>
      <c r="H63" s="72">
        <f>SUM(H64:H64)</f>
        <v>0</v>
      </c>
      <c r="I63" s="72">
        <f>SUM(I64:I64)</f>
        <v>650000</v>
      </c>
      <c r="J63" s="72">
        <f>SUM(J64:J64)</f>
        <v>0</v>
      </c>
      <c r="K63" s="72">
        <f>SUM(K64:K64)</f>
        <v>0</v>
      </c>
      <c r="L63" s="72">
        <f>SUM(L64:L64)</f>
        <v>0</v>
      </c>
      <c r="M63" s="72">
        <f>SUM(M64:M64)</f>
        <v>0</v>
      </c>
      <c r="N63" s="72">
        <f>SUM(N64:N64)</f>
        <v>0</v>
      </c>
      <c r="O63" s="72">
        <f t="shared" si="6"/>
        <v>6939724</v>
      </c>
      <c r="P63" s="74">
        <f>(O63/P$67)</f>
        <v>690.10779634049322</v>
      </c>
      <c r="Q63" s="68"/>
    </row>
    <row r="64" spans="1:17" ht="15.75" thickBot="1">
      <c r="A64" s="63"/>
      <c r="B64" s="64">
        <v>381</v>
      </c>
      <c r="C64" s="65" t="s">
        <v>67</v>
      </c>
      <c r="D64" s="66">
        <v>1430691</v>
      </c>
      <c r="E64" s="66">
        <v>3333050</v>
      </c>
      <c r="F64" s="66">
        <v>1525983</v>
      </c>
      <c r="G64" s="66">
        <v>0</v>
      </c>
      <c r="H64" s="66">
        <v>0</v>
      </c>
      <c r="I64" s="66">
        <v>650000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6939724</v>
      </c>
      <c r="P64" s="67">
        <f>(O64/P$67)</f>
        <v>690.10779634049322</v>
      </c>
      <c r="Q64" s="68"/>
    </row>
    <row r="65" spans="1:120" ht="16.5" thickBot="1">
      <c r="A65" s="79" t="s">
        <v>55</v>
      </c>
      <c r="B65" s="80"/>
      <c r="C65" s="81"/>
      <c r="D65" s="82">
        <f>SUM(D5,D12,D26,D45,D51,D55,D63)</f>
        <v>19728766</v>
      </c>
      <c r="E65" s="82">
        <f>SUM(E5,E12,E26,E45,E51,E55,E63)</f>
        <v>7360181</v>
      </c>
      <c r="F65" s="82">
        <f>SUM(F5,F12,F26,F45,F51,F55,F63)</f>
        <v>1525983</v>
      </c>
      <c r="G65" s="82">
        <f>SUM(G5,G12,G26,G45,G51,G55,G63)</f>
        <v>6611924</v>
      </c>
      <c r="H65" s="82">
        <f>SUM(H5,H12,H26,H45,H51,H55,H63)</f>
        <v>0</v>
      </c>
      <c r="I65" s="82">
        <f>SUM(I5,I12,I26,I45,I51,I55,I63)</f>
        <v>17241905</v>
      </c>
      <c r="J65" s="82">
        <f>SUM(J5,J12,J26,J45,J51,J55,J63)</f>
        <v>0</v>
      </c>
      <c r="K65" s="82">
        <f>SUM(K5,K12,K26,K45,K51,K55,K63)</f>
        <v>1665226</v>
      </c>
      <c r="L65" s="82">
        <f>SUM(L5,L12,L26,L45,L51,L55,L63)</f>
        <v>0</v>
      </c>
      <c r="M65" s="82">
        <f>SUM(M5,M12,M26,M45,M51,M55,M63)</f>
        <v>0</v>
      </c>
      <c r="N65" s="82">
        <f>SUM(N5,N12,N26,N45,N51,N55,N63)</f>
        <v>0</v>
      </c>
      <c r="O65" s="82">
        <f>SUM(D65:N65)</f>
        <v>54133985</v>
      </c>
      <c r="P65" s="83">
        <f>(O65/P$67)</f>
        <v>5383.2522871917263</v>
      </c>
      <c r="Q65" s="61"/>
      <c r="R65" s="84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</row>
    <row r="66" spans="1:120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8"/>
    </row>
    <row r="67" spans="1:120">
      <c r="A67" s="89"/>
      <c r="B67" s="90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4" t="s">
        <v>181</v>
      </c>
      <c r="N67" s="94"/>
      <c r="O67" s="94"/>
      <c r="P67" s="92">
        <v>10056</v>
      </c>
    </row>
    <row r="68" spans="1:120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98" t="s">
        <v>97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4766592</v>
      </c>
      <c r="E5" s="27">
        <f t="shared" si="0"/>
        <v>453789</v>
      </c>
      <c r="F5" s="27">
        <f t="shared" si="0"/>
        <v>0</v>
      </c>
      <c r="G5" s="27">
        <f t="shared" si="0"/>
        <v>2622637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7843018</v>
      </c>
      <c r="O5" s="33">
        <f t="shared" ref="O5:O36" si="1">(N5/O$70)</f>
        <v>930.92201780415428</v>
      </c>
      <c r="P5" s="6"/>
    </row>
    <row r="6" spans="1:133">
      <c r="A6" s="12"/>
      <c r="B6" s="25">
        <v>311</v>
      </c>
      <c r="C6" s="20" t="s">
        <v>2</v>
      </c>
      <c r="D6" s="46">
        <v>3978700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3978700</v>
      </c>
      <c r="O6" s="47">
        <f t="shared" si="1"/>
        <v>472.24925816023739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32.490563798219583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180056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180056</v>
      </c>
      <c r="O8" s="47">
        <f t="shared" si="1"/>
        <v>21.371632047477746</v>
      </c>
      <c r="P8" s="9"/>
    </row>
    <row r="9" spans="1:133">
      <c r="A9" s="12"/>
      <c r="B9" s="25">
        <v>312.51</v>
      </c>
      <c r="C9" s="20" t="s">
        <v>77</v>
      </c>
      <c r="D9" s="46">
        <v>237046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237046</v>
      </c>
      <c r="O9" s="47">
        <f t="shared" si="1"/>
        <v>28.136023738872403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2622637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2622637</v>
      </c>
      <c r="O10" s="47">
        <f t="shared" si="1"/>
        <v>311.29222551928785</v>
      </c>
      <c r="P10" s="9"/>
    </row>
    <row r="11" spans="1:133">
      <c r="A11" s="12"/>
      <c r="B11" s="25">
        <v>315</v>
      </c>
      <c r="C11" s="20" t="s">
        <v>119</v>
      </c>
      <c r="D11" s="46">
        <v>508840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508840</v>
      </c>
      <c r="O11" s="47">
        <f t="shared" si="1"/>
        <v>60.396439169139462</v>
      </c>
      <c r="P11" s="9"/>
    </row>
    <row r="12" spans="1:133">
      <c r="A12" s="12"/>
      <c r="B12" s="25">
        <v>316</v>
      </c>
      <c r="C12" s="20" t="s">
        <v>120</v>
      </c>
      <c r="D12" s="46">
        <v>42006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42006</v>
      </c>
      <c r="O12" s="47">
        <f t="shared" si="1"/>
        <v>4.9858753709198815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SUM(D14:D26)</f>
        <v>924448</v>
      </c>
      <c r="E13" s="32">
        <f t="shared" si="3"/>
        <v>212311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4981052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6117811</v>
      </c>
      <c r="O13" s="45">
        <f t="shared" si="1"/>
        <v>726.14967359050445</v>
      </c>
      <c r="P13" s="10"/>
    </row>
    <row r="14" spans="1:133">
      <c r="A14" s="12"/>
      <c r="B14" s="25">
        <v>322</v>
      </c>
      <c r="C14" s="20" t="s">
        <v>0</v>
      </c>
      <c r="D14" s="46">
        <v>924448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924448</v>
      </c>
      <c r="O14" s="47">
        <f t="shared" si="1"/>
        <v>109.72676557863501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30715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30715</v>
      </c>
      <c r="O15" s="47">
        <f t="shared" si="1"/>
        <v>3.6456973293768544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17755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17755</v>
      </c>
      <c r="O16" s="47">
        <f t="shared" si="1"/>
        <v>2.1074183976261129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1273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1273</v>
      </c>
      <c r="O17" s="47">
        <f t="shared" si="1"/>
        <v>0.15109792284866469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2116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2116</v>
      </c>
      <c r="O18" s="47">
        <f t="shared" si="1"/>
        <v>0.25115727002967358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46979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46979</v>
      </c>
      <c r="O19" s="47">
        <f t="shared" si="1"/>
        <v>5.5761424332344216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35826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35826</v>
      </c>
      <c r="O20" s="47">
        <f t="shared" si="1"/>
        <v>4.2523442136498515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24935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24935</v>
      </c>
      <c r="O21" s="47">
        <f t="shared" si="1"/>
        <v>2.9596439169139468</v>
      </c>
      <c r="P21" s="9"/>
    </row>
    <row r="22" spans="1:16">
      <c r="A22" s="12"/>
      <c r="B22" s="25">
        <v>324.62</v>
      </c>
      <c r="C22" s="20" t="s">
        <v>84</v>
      </c>
      <c r="D22" s="46">
        <v>0</v>
      </c>
      <c r="E22" s="46">
        <v>6908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6908</v>
      </c>
      <c r="O22" s="47">
        <f t="shared" si="1"/>
        <v>0.81994065281899109</v>
      </c>
      <c r="P22" s="9"/>
    </row>
    <row r="23" spans="1:16">
      <c r="A23" s="12"/>
      <c r="B23" s="25">
        <v>324.70999999999998</v>
      </c>
      <c r="C23" s="20" t="s">
        <v>21</v>
      </c>
      <c r="D23" s="46">
        <v>0</v>
      </c>
      <c r="E23" s="46">
        <v>24731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24731</v>
      </c>
      <c r="O23" s="47">
        <f t="shared" si="1"/>
        <v>2.9354302670623147</v>
      </c>
      <c r="P23" s="9"/>
    </row>
    <row r="24" spans="1:16">
      <c r="A24" s="12"/>
      <c r="B24" s="25">
        <v>324.72000000000003</v>
      </c>
      <c r="C24" s="20" t="s">
        <v>22</v>
      </c>
      <c r="D24" s="46">
        <v>0</v>
      </c>
      <c r="E24" s="46">
        <v>13586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13586</v>
      </c>
      <c r="O24" s="47">
        <f t="shared" si="1"/>
        <v>1.6125816023738873</v>
      </c>
      <c r="P24" s="9"/>
    </row>
    <row r="25" spans="1:16">
      <c r="A25" s="12"/>
      <c r="B25" s="25">
        <v>325.10000000000002</v>
      </c>
      <c r="C25" s="20" t="s">
        <v>23</v>
      </c>
      <c r="D25" s="46">
        <v>0</v>
      </c>
      <c r="E25" s="46">
        <v>-12663</v>
      </c>
      <c r="F25" s="46">
        <v>0</v>
      </c>
      <c r="G25" s="46">
        <v>0</v>
      </c>
      <c r="H25" s="46">
        <v>0</v>
      </c>
      <c r="I25" s="46">
        <v>4981052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4968389</v>
      </c>
      <c r="O25" s="47">
        <f t="shared" si="1"/>
        <v>589.719762611276</v>
      </c>
      <c r="P25" s="9"/>
    </row>
    <row r="26" spans="1:16">
      <c r="A26" s="12"/>
      <c r="B26" s="25">
        <v>329</v>
      </c>
      <c r="C26" s="20" t="s">
        <v>24</v>
      </c>
      <c r="D26" s="46">
        <v>0</v>
      </c>
      <c r="E26" s="46">
        <v>20150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20150</v>
      </c>
      <c r="O26" s="47">
        <f t="shared" si="1"/>
        <v>2.3916913946587539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SUM(D28:D43)</f>
        <v>1862493</v>
      </c>
      <c r="E27" s="32">
        <f t="shared" si="5"/>
        <v>960033</v>
      </c>
      <c r="F27" s="32">
        <f t="shared" si="5"/>
        <v>0</v>
      </c>
      <c r="G27" s="32">
        <f t="shared" si="5"/>
        <v>370996</v>
      </c>
      <c r="H27" s="32">
        <f t="shared" si="5"/>
        <v>0</v>
      </c>
      <c r="I27" s="32">
        <f t="shared" si="5"/>
        <v>205469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3398991</v>
      </c>
      <c r="O27" s="45">
        <f t="shared" si="1"/>
        <v>403.44106824925814</v>
      </c>
      <c r="P27" s="10"/>
    </row>
    <row r="28" spans="1:16">
      <c r="A28" s="12"/>
      <c r="B28" s="25">
        <v>331.35</v>
      </c>
      <c r="C28" s="20" t="s">
        <v>28</v>
      </c>
      <c r="D28" s="46">
        <v>0</v>
      </c>
      <c r="E28" s="46">
        <v>64770</v>
      </c>
      <c r="F28" s="46">
        <v>0</v>
      </c>
      <c r="G28" s="46">
        <v>0</v>
      </c>
      <c r="H28" s="46">
        <v>0</v>
      </c>
      <c r="I28" s="46">
        <v>120019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184789</v>
      </c>
      <c r="O28" s="47">
        <f t="shared" si="1"/>
        <v>21.933412462908013</v>
      </c>
      <c r="P28" s="9"/>
    </row>
    <row r="29" spans="1:16">
      <c r="A29" s="12"/>
      <c r="B29" s="25">
        <v>331.5</v>
      </c>
      <c r="C29" s="20" t="s">
        <v>26</v>
      </c>
      <c r="D29" s="46">
        <v>63092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63092</v>
      </c>
      <c r="O29" s="47">
        <f t="shared" si="1"/>
        <v>7.4886646884273</v>
      </c>
      <c r="P29" s="9"/>
    </row>
    <row r="30" spans="1:16">
      <c r="A30" s="12"/>
      <c r="B30" s="25">
        <v>334.39</v>
      </c>
      <c r="C30" s="20" t="s">
        <v>85</v>
      </c>
      <c r="D30" s="46">
        <v>0</v>
      </c>
      <c r="E30" s="46">
        <v>0</v>
      </c>
      <c r="F30" s="46">
        <v>0</v>
      </c>
      <c r="G30" s="46">
        <v>60000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0" si="6">SUM(D30:M30)</f>
        <v>60000</v>
      </c>
      <c r="O30" s="47">
        <f t="shared" si="1"/>
        <v>7.1216617210682491</v>
      </c>
      <c r="P30" s="9"/>
    </row>
    <row r="31" spans="1:16">
      <c r="A31" s="12"/>
      <c r="B31" s="25">
        <v>334.5</v>
      </c>
      <c r="C31" s="20" t="s">
        <v>31</v>
      </c>
      <c r="D31" s="46">
        <v>10515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10515</v>
      </c>
      <c r="O31" s="47">
        <f t="shared" si="1"/>
        <v>1.2480712166172108</v>
      </c>
      <c r="P31" s="9"/>
    </row>
    <row r="32" spans="1:16">
      <c r="A32" s="12"/>
      <c r="B32" s="25">
        <v>334.7</v>
      </c>
      <c r="C32" s="20" t="s">
        <v>32</v>
      </c>
      <c r="D32" s="46">
        <v>0</v>
      </c>
      <c r="E32" s="46">
        <v>48824</v>
      </c>
      <c r="F32" s="46">
        <v>0</v>
      </c>
      <c r="G32" s="46">
        <v>7000</v>
      </c>
      <c r="H32" s="46">
        <v>0</v>
      </c>
      <c r="I32" s="46">
        <v>85450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141274</v>
      </c>
      <c r="O32" s="47">
        <f t="shared" si="1"/>
        <v>16.768427299703266</v>
      </c>
      <c r="P32" s="9"/>
    </row>
    <row r="33" spans="1:16">
      <c r="A33" s="12"/>
      <c r="B33" s="25">
        <v>334.9</v>
      </c>
      <c r="C33" s="20" t="s">
        <v>86</v>
      </c>
      <c r="D33" s="46">
        <v>0</v>
      </c>
      <c r="E33" s="46">
        <v>83998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83998</v>
      </c>
      <c r="O33" s="47">
        <f t="shared" si="1"/>
        <v>9.970089020771514</v>
      </c>
      <c r="P33" s="9"/>
    </row>
    <row r="34" spans="1:16">
      <c r="A34" s="12"/>
      <c r="B34" s="25">
        <v>335.12</v>
      </c>
      <c r="C34" s="20" t="s">
        <v>121</v>
      </c>
      <c r="D34" s="46">
        <v>245254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245254</v>
      </c>
      <c r="O34" s="47">
        <f t="shared" si="1"/>
        <v>29.110267062314541</v>
      </c>
      <c r="P34" s="9"/>
    </row>
    <row r="35" spans="1:16">
      <c r="A35" s="12"/>
      <c r="B35" s="25">
        <v>335.14</v>
      </c>
      <c r="C35" s="20" t="s">
        <v>122</v>
      </c>
      <c r="D35" s="46">
        <v>4270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4270</v>
      </c>
      <c r="O35" s="47">
        <f t="shared" si="1"/>
        <v>0.50682492581602379</v>
      </c>
      <c r="P35" s="9"/>
    </row>
    <row r="36" spans="1:16">
      <c r="A36" s="12"/>
      <c r="B36" s="25">
        <v>335.15</v>
      </c>
      <c r="C36" s="20" t="s">
        <v>123</v>
      </c>
      <c r="D36" s="46">
        <v>13479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13479</v>
      </c>
      <c r="O36" s="47">
        <f t="shared" si="1"/>
        <v>1.5998813056379821</v>
      </c>
      <c r="P36" s="9"/>
    </row>
    <row r="37" spans="1:16">
      <c r="A37" s="12"/>
      <c r="B37" s="25">
        <v>335.18</v>
      </c>
      <c r="C37" s="20" t="s">
        <v>124</v>
      </c>
      <c r="D37" s="46">
        <v>1398617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1398617</v>
      </c>
      <c r="O37" s="47">
        <f t="shared" ref="O37:O68" si="7">(N37/O$70)</f>
        <v>166.00795252225518</v>
      </c>
      <c r="P37" s="9"/>
    </row>
    <row r="38" spans="1:16">
      <c r="A38" s="12"/>
      <c r="B38" s="25">
        <v>335.21</v>
      </c>
      <c r="C38" s="20" t="s">
        <v>87</v>
      </c>
      <c r="D38" s="46">
        <v>7823</v>
      </c>
      <c r="E38" s="46">
        <v>94987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102810</v>
      </c>
      <c r="O38" s="47">
        <f t="shared" si="7"/>
        <v>12.202967359050445</v>
      </c>
      <c r="P38" s="9"/>
    </row>
    <row r="39" spans="1:16">
      <c r="A39" s="12"/>
      <c r="B39" s="25">
        <v>335.49</v>
      </c>
      <c r="C39" s="20" t="s">
        <v>37</v>
      </c>
      <c r="D39" s="46">
        <v>0</v>
      </c>
      <c r="E39" s="46">
        <v>667454</v>
      </c>
      <c r="F39" s="46">
        <v>0</v>
      </c>
      <c r="G39" s="46">
        <v>3000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670454</v>
      </c>
      <c r="O39" s="47">
        <f t="shared" si="7"/>
        <v>79.579109792284868</v>
      </c>
      <c r="P39" s="9"/>
    </row>
    <row r="40" spans="1:16">
      <c r="A40" s="12"/>
      <c r="B40" s="25">
        <v>335.7</v>
      </c>
      <c r="C40" s="20" t="s">
        <v>38</v>
      </c>
      <c r="D40" s="46">
        <v>0</v>
      </c>
      <c r="E40" s="46">
        <v>0</v>
      </c>
      <c r="F40" s="46">
        <v>0</v>
      </c>
      <c r="G40" s="46">
        <v>36471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36471</v>
      </c>
      <c r="O40" s="47">
        <f t="shared" si="7"/>
        <v>4.3289020771513353</v>
      </c>
      <c r="P40" s="9"/>
    </row>
    <row r="41" spans="1:16">
      <c r="A41" s="12"/>
      <c r="B41" s="25">
        <v>337.1</v>
      </c>
      <c r="C41" s="20" t="s">
        <v>39</v>
      </c>
      <c r="D41" s="46">
        <v>0</v>
      </c>
      <c r="E41" s="46">
        <v>0</v>
      </c>
      <c r="F41" s="46">
        <v>0</v>
      </c>
      <c r="G41" s="46">
        <v>25000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25000</v>
      </c>
      <c r="O41" s="47">
        <f t="shared" si="7"/>
        <v>2.9673590504451037</v>
      </c>
      <c r="P41" s="9"/>
    </row>
    <row r="42" spans="1:16">
      <c r="A42" s="12"/>
      <c r="B42" s="25">
        <v>337.7</v>
      </c>
      <c r="C42" s="20" t="s">
        <v>40</v>
      </c>
      <c r="D42" s="46">
        <v>108021</v>
      </c>
      <c r="E42" s="46">
        <v>0</v>
      </c>
      <c r="F42" s="46">
        <v>0</v>
      </c>
      <c r="G42" s="46">
        <v>239525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347546</v>
      </c>
      <c r="O42" s="47">
        <f t="shared" si="7"/>
        <v>41.251750741839764</v>
      </c>
      <c r="P42" s="9"/>
    </row>
    <row r="43" spans="1:16">
      <c r="A43" s="12"/>
      <c r="B43" s="25">
        <v>339</v>
      </c>
      <c r="C43" s="20" t="s">
        <v>88</v>
      </c>
      <c r="D43" s="46">
        <v>11422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11422</v>
      </c>
      <c r="O43" s="47">
        <f t="shared" si="7"/>
        <v>1.3557270029673592</v>
      </c>
      <c r="P43" s="9"/>
    </row>
    <row r="44" spans="1:16" ht="15.75">
      <c r="A44" s="29" t="s">
        <v>45</v>
      </c>
      <c r="B44" s="30"/>
      <c r="C44" s="31"/>
      <c r="D44" s="32">
        <f t="shared" ref="D44:M44" si="8">SUM(D45:D51)</f>
        <v>840113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6817638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7657751</v>
      </c>
      <c r="O44" s="45">
        <f t="shared" si="7"/>
        <v>908.93186943620174</v>
      </c>
      <c r="P44" s="10"/>
    </row>
    <row r="45" spans="1:16">
      <c r="A45" s="12"/>
      <c r="B45" s="25">
        <v>341.55</v>
      </c>
      <c r="C45" s="20" t="s">
        <v>125</v>
      </c>
      <c r="D45" s="46">
        <v>1620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9">SUM(D45:M45)</f>
        <v>1620</v>
      </c>
      <c r="O45" s="47">
        <f t="shared" si="7"/>
        <v>0.19228486646884274</v>
      </c>
      <c r="P45" s="9"/>
    </row>
    <row r="46" spans="1:16">
      <c r="A46" s="12"/>
      <c r="B46" s="25">
        <v>342.2</v>
      </c>
      <c r="C46" s="20" t="s">
        <v>49</v>
      </c>
      <c r="D46" s="46">
        <v>500200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500200</v>
      </c>
      <c r="O46" s="47">
        <f t="shared" si="7"/>
        <v>59.370919881305639</v>
      </c>
      <c r="P46" s="9"/>
    </row>
    <row r="47" spans="1:16">
      <c r="A47" s="12"/>
      <c r="B47" s="25">
        <v>342.4</v>
      </c>
      <c r="C47" s="20" t="s">
        <v>50</v>
      </c>
      <c r="D47" s="46">
        <v>288759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288759</v>
      </c>
      <c r="O47" s="47">
        <f t="shared" si="7"/>
        <v>34.274065281899112</v>
      </c>
      <c r="P47" s="9"/>
    </row>
    <row r="48" spans="1:16">
      <c r="A48" s="12"/>
      <c r="B48" s="25">
        <v>343.5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5989281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5989281</v>
      </c>
      <c r="O48" s="47">
        <f t="shared" si="7"/>
        <v>710.89388724035609</v>
      </c>
      <c r="P48" s="9"/>
    </row>
    <row r="49" spans="1:16">
      <c r="A49" s="12"/>
      <c r="B49" s="25">
        <v>347.2</v>
      </c>
      <c r="C49" s="20" t="s">
        <v>53</v>
      </c>
      <c r="D49" s="46">
        <v>48939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48939</v>
      </c>
      <c r="O49" s="47">
        <f t="shared" si="7"/>
        <v>5.8087833827893176</v>
      </c>
      <c r="P49" s="9"/>
    </row>
    <row r="50" spans="1:16">
      <c r="A50" s="12"/>
      <c r="B50" s="25">
        <v>347.4</v>
      </c>
      <c r="C50" s="20" t="s">
        <v>126</v>
      </c>
      <c r="D50" s="46">
        <v>595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595</v>
      </c>
      <c r="O50" s="47">
        <f t="shared" si="7"/>
        <v>7.0623145400593473E-2</v>
      </c>
      <c r="P50" s="9"/>
    </row>
    <row r="51" spans="1:16">
      <c r="A51" s="12"/>
      <c r="B51" s="25">
        <v>347.5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828357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828357</v>
      </c>
      <c r="O51" s="47">
        <f t="shared" si="7"/>
        <v>98.321305637982192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SUM(D53:D55)</f>
        <v>169149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169149</v>
      </c>
      <c r="O52" s="45">
        <f t="shared" si="7"/>
        <v>20.077032640949554</v>
      </c>
      <c r="P52" s="10"/>
    </row>
    <row r="53" spans="1:16">
      <c r="A53" s="13"/>
      <c r="B53" s="39">
        <v>351.5</v>
      </c>
      <c r="C53" s="21" t="s">
        <v>58</v>
      </c>
      <c r="D53" s="46">
        <v>50262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50262</v>
      </c>
      <c r="O53" s="47">
        <f t="shared" si="7"/>
        <v>5.9658160237388724</v>
      </c>
      <c r="P53" s="9"/>
    </row>
    <row r="54" spans="1:16">
      <c r="A54" s="13"/>
      <c r="B54" s="39">
        <v>354</v>
      </c>
      <c r="C54" s="21" t="s">
        <v>59</v>
      </c>
      <c r="D54" s="46">
        <v>114386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114386</v>
      </c>
      <c r="O54" s="47">
        <f t="shared" si="7"/>
        <v>13.576973293768546</v>
      </c>
      <c r="P54" s="9"/>
    </row>
    <row r="55" spans="1:16">
      <c r="A55" s="13"/>
      <c r="B55" s="39">
        <v>359</v>
      </c>
      <c r="C55" s="21" t="s">
        <v>60</v>
      </c>
      <c r="D55" s="46">
        <v>4501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4501</v>
      </c>
      <c r="O55" s="47">
        <f t="shared" si="7"/>
        <v>0.53424332344213654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SUM(D57:D63)</f>
        <v>37704</v>
      </c>
      <c r="E56" s="32">
        <f t="shared" si="12"/>
        <v>8559</v>
      </c>
      <c r="F56" s="32">
        <f t="shared" si="12"/>
        <v>0</v>
      </c>
      <c r="G56" s="32">
        <f t="shared" si="12"/>
        <v>14751</v>
      </c>
      <c r="H56" s="32">
        <f t="shared" si="12"/>
        <v>0</v>
      </c>
      <c r="I56" s="32">
        <f t="shared" si="12"/>
        <v>-97417</v>
      </c>
      <c r="J56" s="32">
        <f t="shared" si="12"/>
        <v>0</v>
      </c>
      <c r="K56" s="32">
        <f t="shared" si="12"/>
        <v>738880</v>
      </c>
      <c r="L56" s="32">
        <f t="shared" si="12"/>
        <v>0</v>
      </c>
      <c r="M56" s="32">
        <f t="shared" si="12"/>
        <v>0</v>
      </c>
      <c r="N56" s="32">
        <f t="shared" si="11"/>
        <v>702477</v>
      </c>
      <c r="O56" s="45">
        <f t="shared" si="7"/>
        <v>83.380059347181003</v>
      </c>
      <c r="P56" s="10"/>
    </row>
    <row r="57" spans="1:16">
      <c r="A57" s="12"/>
      <c r="B57" s="25">
        <v>361.1</v>
      </c>
      <c r="C57" s="20" t="s">
        <v>61</v>
      </c>
      <c r="D57" s="46">
        <v>4358</v>
      </c>
      <c r="E57" s="46">
        <v>2979</v>
      </c>
      <c r="F57" s="46">
        <v>0</v>
      </c>
      <c r="G57" s="46">
        <v>8797</v>
      </c>
      <c r="H57" s="46">
        <v>0</v>
      </c>
      <c r="I57" s="46">
        <v>33250</v>
      </c>
      <c r="J57" s="46">
        <v>0</v>
      </c>
      <c r="K57" s="46">
        <v>417331</v>
      </c>
      <c r="L57" s="46">
        <v>0</v>
      </c>
      <c r="M57" s="46">
        <v>0</v>
      </c>
      <c r="N57" s="46">
        <f t="shared" si="11"/>
        <v>466715</v>
      </c>
      <c r="O57" s="47">
        <f t="shared" si="7"/>
        <v>55.396439169139462</v>
      </c>
      <c r="P57" s="9"/>
    </row>
    <row r="58" spans="1:16">
      <c r="A58" s="12"/>
      <c r="B58" s="25">
        <v>361.3</v>
      </c>
      <c r="C58" s="20" t="s">
        <v>62</v>
      </c>
      <c r="D58" s="46">
        <v>-1139</v>
      </c>
      <c r="E58" s="46">
        <v>-532</v>
      </c>
      <c r="F58" s="46">
        <v>0</v>
      </c>
      <c r="G58" s="46">
        <v>-71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3">SUM(D58:M58)</f>
        <v>-1742</v>
      </c>
      <c r="O58" s="47">
        <f t="shared" si="7"/>
        <v>-0.20676557863501482</v>
      </c>
      <c r="P58" s="9"/>
    </row>
    <row r="59" spans="1:16">
      <c r="A59" s="12"/>
      <c r="B59" s="25">
        <v>362</v>
      </c>
      <c r="C59" s="20" t="s">
        <v>63</v>
      </c>
      <c r="D59" s="46">
        <v>8800</v>
      </c>
      <c r="E59" s="46">
        <v>5798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14598</v>
      </c>
      <c r="O59" s="47">
        <f t="shared" si="7"/>
        <v>1.7327002967359051</v>
      </c>
      <c r="P59" s="9"/>
    </row>
    <row r="60" spans="1:16">
      <c r="A60" s="12"/>
      <c r="B60" s="25">
        <v>364</v>
      </c>
      <c r="C60" s="20" t="s">
        <v>127</v>
      </c>
      <c r="D60" s="46">
        <v>2400</v>
      </c>
      <c r="E60" s="46">
        <v>0</v>
      </c>
      <c r="F60" s="46">
        <v>0</v>
      </c>
      <c r="G60" s="46">
        <v>0</v>
      </c>
      <c r="H60" s="46">
        <v>0</v>
      </c>
      <c r="I60" s="46">
        <v>-131640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-129240</v>
      </c>
      <c r="O60" s="47">
        <f t="shared" si="7"/>
        <v>-15.340059347181009</v>
      </c>
      <c r="P60" s="9"/>
    </row>
    <row r="61" spans="1:16">
      <c r="A61" s="12"/>
      <c r="B61" s="25">
        <v>366</v>
      </c>
      <c r="C61" s="20" t="s">
        <v>65</v>
      </c>
      <c r="D61" s="46">
        <v>150</v>
      </c>
      <c r="E61" s="46">
        <v>0</v>
      </c>
      <c r="F61" s="46">
        <v>0</v>
      </c>
      <c r="G61" s="46">
        <v>6025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6175</v>
      </c>
      <c r="O61" s="47">
        <f t="shared" si="7"/>
        <v>0.73293768545994065</v>
      </c>
      <c r="P61" s="9"/>
    </row>
    <row r="62" spans="1:16">
      <c r="A62" s="12"/>
      <c r="B62" s="25">
        <v>368</v>
      </c>
      <c r="C62" s="20" t="s">
        <v>101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321549</v>
      </c>
      <c r="L62" s="46">
        <v>0</v>
      </c>
      <c r="M62" s="46">
        <v>0</v>
      </c>
      <c r="N62" s="46">
        <f t="shared" si="13"/>
        <v>321549</v>
      </c>
      <c r="O62" s="47">
        <f t="shared" si="7"/>
        <v>38.166053412462908</v>
      </c>
      <c r="P62" s="9"/>
    </row>
    <row r="63" spans="1:16">
      <c r="A63" s="12"/>
      <c r="B63" s="25">
        <v>369.9</v>
      </c>
      <c r="C63" s="20" t="s">
        <v>66</v>
      </c>
      <c r="D63" s="46">
        <v>23135</v>
      </c>
      <c r="E63" s="46">
        <v>314</v>
      </c>
      <c r="F63" s="46">
        <v>0</v>
      </c>
      <c r="G63" s="46">
        <v>0</v>
      </c>
      <c r="H63" s="46">
        <v>0</v>
      </c>
      <c r="I63" s="46">
        <v>973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24422</v>
      </c>
      <c r="O63" s="47">
        <f t="shared" si="7"/>
        <v>2.8987537091988131</v>
      </c>
      <c r="P63" s="9"/>
    </row>
    <row r="64" spans="1:16" ht="15.75">
      <c r="A64" s="29" t="s">
        <v>47</v>
      </c>
      <c r="B64" s="30"/>
      <c r="C64" s="31"/>
      <c r="D64" s="32">
        <f t="shared" ref="D64:M64" si="14">SUM(D65:D67)</f>
        <v>562264</v>
      </c>
      <c r="E64" s="32">
        <f t="shared" si="14"/>
        <v>0</v>
      </c>
      <c r="F64" s="32">
        <f t="shared" si="14"/>
        <v>5342466</v>
      </c>
      <c r="G64" s="32">
        <f t="shared" si="14"/>
        <v>6202918</v>
      </c>
      <c r="H64" s="32">
        <f t="shared" si="14"/>
        <v>0</v>
      </c>
      <c r="I64" s="32">
        <f t="shared" si="14"/>
        <v>650000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12757648</v>
      </c>
      <c r="O64" s="45">
        <f t="shared" si="7"/>
        <v>1514.2608902077152</v>
      </c>
      <c r="P64" s="9"/>
    </row>
    <row r="65" spans="1:119">
      <c r="A65" s="12"/>
      <c r="B65" s="25">
        <v>381</v>
      </c>
      <c r="C65" s="20" t="s">
        <v>67</v>
      </c>
      <c r="D65" s="46">
        <v>262264</v>
      </c>
      <c r="E65" s="46">
        <v>0</v>
      </c>
      <c r="F65" s="46">
        <v>1066173</v>
      </c>
      <c r="G65" s="46">
        <v>144211</v>
      </c>
      <c r="H65" s="46">
        <v>0</v>
      </c>
      <c r="I65" s="46">
        <v>650000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2122648</v>
      </c>
      <c r="O65" s="47">
        <f t="shared" si="7"/>
        <v>251.94635014836794</v>
      </c>
      <c r="P65" s="9"/>
    </row>
    <row r="66" spans="1:119">
      <c r="A66" s="12"/>
      <c r="B66" s="25">
        <v>382</v>
      </c>
      <c r="C66" s="20" t="s">
        <v>78</v>
      </c>
      <c r="D66" s="46">
        <v>300000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300000</v>
      </c>
      <c r="O66" s="47">
        <f t="shared" si="7"/>
        <v>35.608308605341243</v>
      </c>
      <c r="P66" s="9"/>
    </row>
    <row r="67" spans="1:119" ht="15.75" thickBot="1">
      <c r="A67" s="12"/>
      <c r="B67" s="25">
        <v>384</v>
      </c>
      <c r="C67" s="20" t="s">
        <v>130</v>
      </c>
      <c r="D67" s="46">
        <v>0</v>
      </c>
      <c r="E67" s="46">
        <v>0</v>
      </c>
      <c r="F67" s="46">
        <v>4276293</v>
      </c>
      <c r="G67" s="46">
        <v>6058707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10335000</v>
      </c>
      <c r="O67" s="47">
        <f t="shared" si="7"/>
        <v>1226.706231454006</v>
      </c>
      <c r="P67" s="9"/>
    </row>
    <row r="68" spans="1:119" ht="16.5" thickBot="1">
      <c r="A68" s="14" t="s">
        <v>55</v>
      </c>
      <c r="B68" s="23"/>
      <c r="C68" s="22"/>
      <c r="D68" s="15">
        <f t="shared" ref="D68:M68" si="15">SUM(D5,D13,D27,D44,D52,D56,D64)</f>
        <v>9162763</v>
      </c>
      <c r="E68" s="15">
        <f t="shared" si="15"/>
        <v>1634692</v>
      </c>
      <c r="F68" s="15">
        <f t="shared" si="15"/>
        <v>5342466</v>
      </c>
      <c r="G68" s="15">
        <f t="shared" si="15"/>
        <v>9211302</v>
      </c>
      <c r="H68" s="15">
        <f t="shared" si="15"/>
        <v>0</v>
      </c>
      <c r="I68" s="15">
        <f t="shared" si="15"/>
        <v>12556742</v>
      </c>
      <c r="J68" s="15">
        <f t="shared" si="15"/>
        <v>0</v>
      </c>
      <c r="K68" s="15">
        <f t="shared" si="15"/>
        <v>738880</v>
      </c>
      <c r="L68" s="15">
        <f t="shared" si="15"/>
        <v>0</v>
      </c>
      <c r="M68" s="15">
        <f t="shared" si="15"/>
        <v>0</v>
      </c>
      <c r="N68" s="15">
        <f>SUM(D68:M68)</f>
        <v>38646845</v>
      </c>
      <c r="O68" s="38">
        <f t="shared" si="7"/>
        <v>4587.1626112759641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131</v>
      </c>
      <c r="M70" s="118"/>
      <c r="N70" s="118"/>
      <c r="O70" s="43">
        <v>8425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97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4592509</v>
      </c>
      <c r="E5" s="27">
        <f t="shared" si="0"/>
        <v>430117</v>
      </c>
      <c r="F5" s="27">
        <f t="shared" si="0"/>
        <v>0</v>
      </c>
      <c r="G5" s="27">
        <f t="shared" si="0"/>
        <v>2410693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7433319</v>
      </c>
      <c r="O5" s="33">
        <f t="shared" ref="O5:O36" si="1">(N5/O$67)</f>
        <v>882.92184344934083</v>
      </c>
      <c r="P5" s="6"/>
    </row>
    <row r="6" spans="1:133">
      <c r="A6" s="12"/>
      <c r="B6" s="25">
        <v>311</v>
      </c>
      <c r="C6" s="20" t="s">
        <v>2</v>
      </c>
      <c r="D6" s="46">
        <v>3777989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3777989</v>
      </c>
      <c r="O6" s="47">
        <f t="shared" si="1"/>
        <v>448.74557548402424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32.513718968998695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156384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156384</v>
      </c>
      <c r="O8" s="47">
        <f t="shared" si="1"/>
        <v>18.575127687373797</v>
      </c>
      <c r="P8" s="9"/>
    </row>
    <row r="9" spans="1:133">
      <c r="A9" s="12"/>
      <c r="B9" s="25">
        <v>312.51</v>
      </c>
      <c r="C9" s="20" t="s">
        <v>77</v>
      </c>
      <c r="D9" s="46">
        <v>220400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220400</v>
      </c>
      <c r="O9" s="47">
        <f t="shared" si="1"/>
        <v>26.178881102268679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2410693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2410693</v>
      </c>
      <c r="O10" s="47">
        <f t="shared" si="1"/>
        <v>286.33958902482482</v>
      </c>
      <c r="P10" s="9"/>
    </row>
    <row r="11" spans="1:133">
      <c r="A11" s="12"/>
      <c r="B11" s="25">
        <v>315</v>
      </c>
      <c r="C11" s="20" t="s">
        <v>119</v>
      </c>
      <c r="D11" s="46">
        <v>554701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554701</v>
      </c>
      <c r="O11" s="47">
        <f t="shared" si="1"/>
        <v>65.886803658391727</v>
      </c>
      <c r="P11" s="9"/>
    </row>
    <row r="12" spans="1:133">
      <c r="A12" s="12"/>
      <c r="B12" s="25">
        <v>316</v>
      </c>
      <c r="C12" s="20" t="s">
        <v>120</v>
      </c>
      <c r="D12" s="46">
        <v>39419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39419</v>
      </c>
      <c r="O12" s="47">
        <f t="shared" si="1"/>
        <v>4.682147523458843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SUM(D14:D26)</f>
        <v>888030</v>
      </c>
      <c r="E13" s="32">
        <f t="shared" si="3"/>
        <v>136543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5546634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6571207</v>
      </c>
      <c r="O13" s="45">
        <f t="shared" si="1"/>
        <v>780.52108326404561</v>
      </c>
      <c r="P13" s="10"/>
    </row>
    <row r="14" spans="1:133">
      <c r="A14" s="12"/>
      <c r="B14" s="25">
        <v>322</v>
      </c>
      <c r="C14" s="20" t="s">
        <v>0</v>
      </c>
      <c r="D14" s="46">
        <v>888030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888030</v>
      </c>
      <c r="O14" s="47">
        <f t="shared" si="1"/>
        <v>105.47927307281149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18918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18918</v>
      </c>
      <c r="O15" s="47">
        <f t="shared" si="1"/>
        <v>2.2470602209288515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8041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8041</v>
      </c>
      <c r="O16" s="47">
        <f t="shared" si="1"/>
        <v>0.95510155600427604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1452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1452</v>
      </c>
      <c r="O17" s="47">
        <f t="shared" si="1"/>
        <v>0.17246703884071743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2012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2012</v>
      </c>
      <c r="O18" s="47">
        <f t="shared" si="1"/>
        <v>0.23898325216771588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28612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28612</v>
      </c>
      <c r="O19" s="47">
        <f t="shared" si="1"/>
        <v>3.3985033852001427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22227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22227</v>
      </c>
      <c r="O20" s="47">
        <f t="shared" si="1"/>
        <v>2.6400997743199905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14908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14908</v>
      </c>
      <c r="O21" s="47">
        <f t="shared" si="1"/>
        <v>1.7707566219265947</v>
      </c>
      <c r="P21" s="9"/>
    </row>
    <row r="22" spans="1:16">
      <c r="A22" s="12"/>
      <c r="B22" s="25">
        <v>324.62</v>
      </c>
      <c r="C22" s="20" t="s">
        <v>84</v>
      </c>
      <c r="D22" s="46">
        <v>0</v>
      </c>
      <c r="E22" s="46">
        <v>6448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6448</v>
      </c>
      <c r="O22" s="47">
        <f t="shared" si="1"/>
        <v>0.76588668487943934</v>
      </c>
      <c r="P22" s="9"/>
    </row>
    <row r="23" spans="1:16">
      <c r="A23" s="12"/>
      <c r="B23" s="25">
        <v>324.70999999999998</v>
      </c>
      <c r="C23" s="20" t="s">
        <v>21</v>
      </c>
      <c r="D23" s="46">
        <v>0</v>
      </c>
      <c r="E23" s="46">
        <v>13987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13987</v>
      </c>
      <c r="O23" s="47">
        <f t="shared" si="1"/>
        <v>1.6613612067941561</v>
      </c>
      <c r="P23" s="9"/>
    </row>
    <row r="24" spans="1:16">
      <c r="A24" s="12"/>
      <c r="B24" s="25">
        <v>324.72000000000003</v>
      </c>
      <c r="C24" s="20" t="s">
        <v>22</v>
      </c>
      <c r="D24" s="46">
        <v>0</v>
      </c>
      <c r="E24" s="46">
        <v>6705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6705</v>
      </c>
      <c r="O24" s="47">
        <f t="shared" si="1"/>
        <v>0.79641287563843688</v>
      </c>
      <c r="P24" s="9"/>
    </row>
    <row r="25" spans="1:16">
      <c r="A25" s="12"/>
      <c r="B25" s="25">
        <v>325.10000000000002</v>
      </c>
      <c r="C25" s="20" t="s">
        <v>23</v>
      </c>
      <c r="D25" s="46">
        <v>0</v>
      </c>
      <c r="E25" s="46">
        <v>12308</v>
      </c>
      <c r="F25" s="46">
        <v>0</v>
      </c>
      <c r="G25" s="46">
        <v>0</v>
      </c>
      <c r="H25" s="46">
        <v>0</v>
      </c>
      <c r="I25" s="46">
        <v>5546634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5558942</v>
      </c>
      <c r="O25" s="47">
        <f t="shared" si="1"/>
        <v>660.28530704359184</v>
      </c>
      <c r="P25" s="9"/>
    </row>
    <row r="26" spans="1:16">
      <c r="A26" s="12"/>
      <c r="B26" s="25">
        <v>329</v>
      </c>
      <c r="C26" s="20" t="s">
        <v>24</v>
      </c>
      <c r="D26" s="46">
        <v>0</v>
      </c>
      <c r="E26" s="46">
        <v>925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925</v>
      </c>
      <c r="O26" s="47">
        <f t="shared" si="1"/>
        <v>0.10987053094191709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SUM(D28:D41)</f>
        <v>1796993</v>
      </c>
      <c r="E27" s="32">
        <f t="shared" si="5"/>
        <v>342728</v>
      </c>
      <c r="F27" s="32">
        <f t="shared" si="5"/>
        <v>0</v>
      </c>
      <c r="G27" s="32">
        <f t="shared" si="5"/>
        <v>66644</v>
      </c>
      <c r="H27" s="32">
        <f t="shared" si="5"/>
        <v>0</v>
      </c>
      <c r="I27" s="32">
        <f t="shared" si="5"/>
        <v>132154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2338519</v>
      </c>
      <c r="O27" s="45">
        <f t="shared" si="1"/>
        <v>277.76683691649839</v>
      </c>
      <c r="P27" s="10"/>
    </row>
    <row r="28" spans="1:16">
      <c r="A28" s="12"/>
      <c r="B28" s="25">
        <v>331.35</v>
      </c>
      <c r="C28" s="20" t="s">
        <v>28</v>
      </c>
      <c r="D28" s="46">
        <v>0</v>
      </c>
      <c r="E28" s="46">
        <v>129852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129852</v>
      </c>
      <c r="O28" s="47">
        <f t="shared" si="1"/>
        <v>15.423684523102507</v>
      </c>
      <c r="P28" s="9"/>
    </row>
    <row r="29" spans="1:16">
      <c r="A29" s="12"/>
      <c r="B29" s="25">
        <v>331.5</v>
      </c>
      <c r="C29" s="20" t="s">
        <v>26</v>
      </c>
      <c r="D29" s="46">
        <v>77274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77274</v>
      </c>
      <c r="O29" s="47">
        <f t="shared" si="1"/>
        <v>9.1785247654115683</v>
      </c>
      <c r="P29" s="9"/>
    </row>
    <row r="30" spans="1:16">
      <c r="A30" s="12"/>
      <c r="B30" s="25">
        <v>334.5</v>
      </c>
      <c r="C30" s="20" t="s">
        <v>31</v>
      </c>
      <c r="D30" s="46">
        <v>12879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12879</v>
      </c>
      <c r="O30" s="47">
        <f t="shared" si="1"/>
        <v>1.5297541275685949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32824</v>
      </c>
      <c r="F31" s="46">
        <v>0</v>
      </c>
      <c r="G31" s="46">
        <v>8000</v>
      </c>
      <c r="H31" s="46">
        <v>0</v>
      </c>
      <c r="I31" s="46">
        <v>132154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172978</v>
      </c>
      <c r="O31" s="47">
        <f t="shared" si="1"/>
        <v>20.546145622995606</v>
      </c>
      <c r="P31" s="9"/>
    </row>
    <row r="32" spans="1:16">
      <c r="A32" s="12"/>
      <c r="B32" s="25">
        <v>334.9</v>
      </c>
      <c r="C32" s="20" t="s">
        <v>86</v>
      </c>
      <c r="D32" s="46">
        <v>0</v>
      </c>
      <c r="E32" s="46">
        <v>85065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85065</v>
      </c>
      <c r="O32" s="47">
        <f t="shared" si="1"/>
        <v>10.103931583323435</v>
      </c>
      <c r="P32" s="9"/>
    </row>
    <row r="33" spans="1:16">
      <c r="A33" s="12"/>
      <c r="B33" s="25">
        <v>335.12</v>
      </c>
      <c r="C33" s="20" t="s">
        <v>121</v>
      </c>
      <c r="D33" s="46">
        <v>237440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237440</v>
      </c>
      <c r="O33" s="47">
        <f t="shared" si="1"/>
        <v>28.202874450647347</v>
      </c>
      <c r="P33" s="9"/>
    </row>
    <row r="34" spans="1:16">
      <c r="A34" s="12"/>
      <c r="B34" s="25">
        <v>335.14</v>
      </c>
      <c r="C34" s="20" t="s">
        <v>122</v>
      </c>
      <c r="D34" s="46">
        <v>4191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4191</v>
      </c>
      <c r="O34" s="47">
        <f t="shared" si="1"/>
        <v>0.49780258938116168</v>
      </c>
      <c r="P34" s="9"/>
    </row>
    <row r="35" spans="1:16">
      <c r="A35" s="12"/>
      <c r="B35" s="25">
        <v>335.15</v>
      </c>
      <c r="C35" s="20" t="s">
        <v>123</v>
      </c>
      <c r="D35" s="46">
        <v>10738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10738</v>
      </c>
      <c r="O35" s="47">
        <f t="shared" si="1"/>
        <v>1.2754483905451954</v>
      </c>
      <c r="P35" s="9"/>
    </row>
    <row r="36" spans="1:16">
      <c r="A36" s="12"/>
      <c r="B36" s="25">
        <v>335.18</v>
      </c>
      <c r="C36" s="20" t="s">
        <v>124</v>
      </c>
      <c r="D36" s="46">
        <v>1287655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1287655</v>
      </c>
      <c r="O36" s="47">
        <f t="shared" si="1"/>
        <v>152.94631191352892</v>
      </c>
      <c r="P36" s="9"/>
    </row>
    <row r="37" spans="1:16">
      <c r="A37" s="12"/>
      <c r="B37" s="25">
        <v>335.21</v>
      </c>
      <c r="C37" s="20" t="s">
        <v>87</v>
      </c>
      <c r="D37" s="46">
        <v>6640</v>
      </c>
      <c r="E37" s="46">
        <v>94987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101627</v>
      </c>
      <c r="O37" s="47">
        <f t="shared" ref="O37:O65" si="7">(N37/O$67)</f>
        <v>12.071148592469415</v>
      </c>
      <c r="P37" s="9"/>
    </row>
    <row r="38" spans="1:16">
      <c r="A38" s="12"/>
      <c r="B38" s="25">
        <v>335.7</v>
      </c>
      <c r="C38" s="20" t="s">
        <v>38</v>
      </c>
      <c r="D38" s="46">
        <v>0</v>
      </c>
      <c r="E38" s="46">
        <v>0</v>
      </c>
      <c r="F38" s="46">
        <v>0</v>
      </c>
      <c r="G38" s="46">
        <v>33644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33644</v>
      </c>
      <c r="O38" s="47">
        <f t="shared" si="7"/>
        <v>3.9961990735241715</v>
      </c>
      <c r="P38" s="9"/>
    </row>
    <row r="39" spans="1:16">
      <c r="A39" s="12"/>
      <c r="B39" s="25">
        <v>337.1</v>
      </c>
      <c r="C39" s="20" t="s">
        <v>39</v>
      </c>
      <c r="D39" s="46">
        <v>0</v>
      </c>
      <c r="E39" s="46">
        <v>0</v>
      </c>
      <c r="F39" s="46">
        <v>0</v>
      </c>
      <c r="G39" s="46">
        <v>25000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25000</v>
      </c>
      <c r="O39" s="47">
        <f t="shared" si="7"/>
        <v>2.9694738092410025</v>
      </c>
      <c r="P39" s="9"/>
    </row>
    <row r="40" spans="1:16">
      <c r="A40" s="12"/>
      <c r="B40" s="25">
        <v>337.7</v>
      </c>
      <c r="C40" s="20" t="s">
        <v>40</v>
      </c>
      <c r="D40" s="46">
        <v>148754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148754</v>
      </c>
      <c r="O40" s="47">
        <f t="shared" si="7"/>
        <v>17.668844280793444</v>
      </c>
      <c r="P40" s="9"/>
    </row>
    <row r="41" spans="1:16">
      <c r="A41" s="12"/>
      <c r="B41" s="25">
        <v>339</v>
      </c>
      <c r="C41" s="20" t="s">
        <v>88</v>
      </c>
      <c r="D41" s="46">
        <v>11422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11422</v>
      </c>
      <c r="O41" s="47">
        <f t="shared" si="7"/>
        <v>1.3566931939660292</v>
      </c>
      <c r="P41" s="9"/>
    </row>
    <row r="42" spans="1:16" ht="15.75">
      <c r="A42" s="29" t="s">
        <v>45</v>
      </c>
      <c r="B42" s="30"/>
      <c r="C42" s="31"/>
      <c r="D42" s="32">
        <f t="shared" ref="D42:M42" si="8">SUM(D43:D49)</f>
        <v>1067741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6571828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7639569</v>
      </c>
      <c r="O42" s="45">
        <f t="shared" si="7"/>
        <v>907.42000237557909</v>
      </c>
      <c r="P42" s="10"/>
    </row>
    <row r="43" spans="1:16">
      <c r="A43" s="12"/>
      <c r="B43" s="25">
        <v>341.55</v>
      </c>
      <c r="C43" s="20" t="s">
        <v>125</v>
      </c>
      <c r="D43" s="46">
        <v>720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9">SUM(D43:M43)</f>
        <v>720</v>
      </c>
      <c r="O43" s="47">
        <f t="shared" si="7"/>
        <v>8.5520845706140866E-2</v>
      </c>
      <c r="P43" s="9"/>
    </row>
    <row r="44" spans="1:16">
      <c r="A44" s="12"/>
      <c r="B44" s="25">
        <v>342.2</v>
      </c>
      <c r="C44" s="20" t="s">
        <v>49</v>
      </c>
      <c r="D44" s="46">
        <v>500000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500000</v>
      </c>
      <c r="O44" s="47">
        <f t="shared" si="7"/>
        <v>59.389476184820047</v>
      </c>
      <c r="P44" s="9"/>
    </row>
    <row r="45" spans="1:16">
      <c r="A45" s="12"/>
      <c r="B45" s="25">
        <v>342.4</v>
      </c>
      <c r="C45" s="20" t="s">
        <v>50</v>
      </c>
      <c r="D45" s="46">
        <v>522400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522400</v>
      </c>
      <c r="O45" s="47">
        <f t="shared" si="7"/>
        <v>62.05012471789999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5875927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5875927</v>
      </c>
      <c r="O46" s="47">
        <f t="shared" si="7"/>
        <v>697.93645326048227</v>
      </c>
      <c r="P46" s="9"/>
    </row>
    <row r="47" spans="1:16">
      <c r="A47" s="12"/>
      <c r="B47" s="25">
        <v>347.2</v>
      </c>
      <c r="C47" s="20" t="s">
        <v>53</v>
      </c>
      <c r="D47" s="46">
        <v>38576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38576</v>
      </c>
      <c r="O47" s="47">
        <f t="shared" si="7"/>
        <v>4.5820168666112364</v>
      </c>
      <c r="P47" s="9"/>
    </row>
    <row r="48" spans="1:16">
      <c r="A48" s="12"/>
      <c r="B48" s="25">
        <v>347.4</v>
      </c>
      <c r="C48" s="20" t="s">
        <v>126</v>
      </c>
      <c r="D48" s="46">
        <v>6045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6045</v>
      </c>
      <c r="O48" s="47">
        <f t="shared" si="7"/>
        <v>0.71801876707447443</v>
      </c>
      <c r="P48" s="9"/>
    </row>
    <row r="49" spans="1:16">
      <c r="A49" s="12"/>
      <c r="B49" s="25">
        <v>347.5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695901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695901</v>
      </c>
      <c r="O49" s="47">
        <f t="shared" si="7"/>
        <v>82.65839173298491</v>
      </c>
      <c r="P49" s="9"/>
    </row>
    <row r="50" spans="1:16" ht="15.75">
      <c r="A50" s="29" t="s">
        <v>46</v>
      </c>
      <c r="B50" s="30"/>
      <c r="C50" s="31"/>
      <c r="D50" s="32">
        <f t="shared" ref="D50:M50" si="10">SUM(D51:D53)</f>
        <v>157310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157310</v>
      </c>
      <c r="O50" s="45">
        <f t="shared" si="7"/>
        <v>18.685116997268086</v>
      </c>
      <c r="P50" s="10"/>
    </row>
    <row r="51" spans="1:16">
      <c r="A51" s="13"/>
      <c r="B51" s="39">
        <v>351.5</v>
      </c>
      <c r="C51" s="21" t="s">
        <v>58</v>
      </c>
      <c r="D51" s="46">
        <v>50690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50690</v>
      </c>
      <c r="O51" s="47">
        <f t="shared" si="7"/>
        <v>6.0209050956170564</v>
      </c>
      <c r="P51" s="9"/>
    </row>
    <row r="52" spans="1:16">
      <c r="A52" s="13"/>
      <c r="B52" s="39">
        <v>354</v>
      </c>
      <c r="C52" s="21" t="s">
        <v>59</v>
      </c>
      <c r="D52" s="46">
        <v>102543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102543</v>
      </c>
      <c r="O52" s="47">
        <f t="shared" si="7"/>
        <v>12.179950112840006</v>
      </c>
      <c r="P52" s="9"/>
    </row>
    <row r="53" spans="1:16">
      <c r="A53" s="13"/>
      <c r="B53" s="39">
        <v>359</v>
      </c>
      <c r="C53" s="21" t="s">
        <v>60</v>
      </c>
      <c r="D53" s="46">
        <v>4077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4077</v>
      </c>
      <c r="O53" s="47">
        <f t="shared" si="7"/>
        <v>0.48426178881102266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SUM(D55:D61)</f>
        <v>58716</v>
      </c>
      <c r="E54" s="32">
        <f t="shared" si="12"/>
        <v>26488</v>
      </c>
      <c r="F54" s="32">
        <f t="shared" si="12"/>
        <v>0</v>
      </c>
      <c r="G54" s="32">
        <f t="shared" si="12"/>
        <v>11404</v>
      </c>
      <c r="H54" s="32">
        <f t="shared" si="12"/>
        <v>0</v>
      </c>
      <c r="I54" s="32">
        <f t="shared" si="12"/>
        <v>-56258</v>
      </c>
      <c r="J54" s="32">
        <f t="shared" si="12"/>
        <v>0</v>
      </c>
      <c r="K54" s="32">
        <f t="shared" si="12"/>
        <v>878372</v>
      </c>
      <c r="L54" s="32">
        <f t="shared" si="12"/>
        <v>0</v>
      </c>
      <c r="M54" s="32">
        <f t="shared" si="12"/>
        <v>0</v>
      </c>
      <c r="N54" s="32">
        <f t="shared" si="11"/>
        <v>918722</v>
      </c>
      <c r="O54" s="45">
        <f t="shared" si="7"/>
        <v>109.1248366789405</v>
      </c>
      <c r="P54" s="10"/>
    </row>
    <row r="55" spans="1:16">
      <c r="A55" s="12"/>
      <c r="B55" s="25">
        <v>361.1</v>
      </c>
      <c r="C55" s="20" t="s">
        <v>61</v>
      </c>
      <c r="D55" s="46">
        <v>8707</v>
      </c>
      <c r="E55" s="46">
        <v>4179</v>
      </c>
      <c r="F55" s="46">
        <v>0</v>
      </c>
      <c r="G55" s="46">
        <v>11273</v>
      </c>
      <c r="H55" s="46">
        <v>0</v>
      </c>
      <c r="I55" s="46">
        <v>46463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70622</v>
      </c>
      <c r="O55" s="47">
        <f t="shared" si="7"/>
        <v>8.388407174248723</v>
      </c>
      <c r="P55" s="9"/>
    </row>
    <row r="56" spans="1:16">
      <c r="A56" s="12"/>
      <c r="B56" s="25">
        <v>361.3</v>
      </c>
      <c r="C56" s="20" t="s">
        <v>62</v>
      </c>
      <c r="D56" s="46">
        <v>2096</v>
      </c>
      <c r="E56" s="46">
        <v>979</v>
      </c>
      <c r="F56" s="46">
        <v>0</v>
      </c>
      <c r="G56" s="46">
        <v>131</v>
      </c>
      <c r="H56" s="46">
        <v>0</v>
      </c>
      <c r="I56" s="46">
        <v>0</v>
      </c>
      <c r="J56" s="46">
        <v>0</v>
      </c>
      <c r="K56" s="46">
        <v>490533</v>
      </c>
      <c r="L56" s="46">
        <v>0</v>
      </c>
      <c r="M56" s="46">
        <v>0</v>
      </c>
      <c r="N56" s="46">
        <f t="shared" ref="N56:N61" si="13">SUM(D56:M56)</f>
        <v>493739</v>
      </c>
      <c r="O56" s="47">
        <f t="shared" si="7"/>
        <v>58.645801164033735</v>
      </c>
      <c r="P56" s="9"/>
    </row>
    <row r="57" spans="1:16">
      <c r="A57" s="12"/>
      <c r="B57" s="25">
        <v>362</v>
      </c>
      <c r="C57" s="20" t="s">
        <v>63</v>
      </c>
      <c r="D57" s="46">
        <v>2500</v>
      </c>
      <c r="E57" s="46">
        <v>20760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23260</v>
      </c>
      <c r="O57" s="47">
        <f t="shared" si="7"/>
        <v>2.7627984321178287</v>
      </c>
      <c r="P57" s="9"/>
    </row>
    <row r="58" spans="1:16">
      <c r="A58" s="12"/>
      <c r="B58" s="25">
        <v>364</v>
      </c>
      <c r="C58" s="20" t="s">
        <v>127</v>
      </c>
      <c r="D58" s="46">
        <v>3000</v>
      </c>
      <c r="E58" s="46">
        <v>0</v>
      </c>
      <c r="F58" s="46">
        <v>0</v>
      </c>
      <c r="G58" s="46">
        <v>0</v>
      </c>
      <c r="H58" s="46">
        <v>0</v>
      </c>
      <c r="I58" s="46">
        <v>-105946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-102946</v>
      </c>
      <c r="O58" s="47">
        <f t="shared" si="7"/>
        <v>-12.22781803064497</v>
      </c>
      <c r="P58" s="9"/>
    </row>
    <row r="59" spans="1:16">
      <c r="A59" s="12"/>
      <c r="B59" s="25">
        <v>366</v>
      </c>
      <c r="C59" s="20" t="s">
        <v>65</v>
      </c>
      <c r="D59" s="46">
        <v>6000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6000</v>
      </c>
      <c r="O59" s="47">
        <f t="shared" si="7"/>
        <v>0.71267371421784065</v>
      </c>
      <c r="P59" s="9"/>
    </row>
    <row r="60" spans="1:16">
      <c r="A60" s="12"/>
      <c r="B60" s="25">
        <v>368</v>
      </c>
      <c r="C60" s="20" t="s">
        <v>101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387839</v>
      </c>
      <c r="L60" s="46">
        <v>0</v>
      </c>
      <c r="M60" s="46">
        <v>0</v>
      </c>
      <c r="N60" s="46">
        <f t="shared" si="13"/>
        <v>387839</v>
      </c>
      <c r="O60" s="47">
        <f t="shared" si="7"/>
        <v>46.067110108088848</v>
      </c>
      <c r="P60" s="9"/>
    </row>
    <row r="61" spans="1:16">
      <c r="A61" s="12"/>
      <c r="B61" s="25">
        <v>369.9</v>
      </c>
      <c r="C61" s="20" t="s">
        <v>66</v>
      </c>
      <c r="D61" s="46">
        <v>36413</v>
      </c>
      <c r="E61" s="46">
        <v>570</v>
      </c>
      <c r="F61" s="46">
        <v>0</v>
      </c>
      <c r="G61" s="46">
        <v>0</v>
      </c>
      <c r="H61" s="46">
        <v>0</v>
      </c>
      <c r="I61" s="46">
        <v>3225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40208</v>
      </c>
      <c r="O61" s="47">
        <f t="shared" si="7"/>
        <v>4.7758641168784894</v>
      </c>
      <c r="P61" s="9"/>
    </row>
    <row r="62" spans="1:16" ht="15.75">
      <c r="A62" s="29" t="s">
        <v>47</v>
      </c>
      <c r="B62" s="30"/>
      <c r="C62" s="31"/>
      <c r="D62" s="32">
        <f t="shared" ref="D62:M62" si="14">SUM(D63:D64)</f>
        <v>680307</v>
      </c>
      <c r="E62" s="32">
        <f t="shared" si="14"/>
        <v>0</v>
      </c>
      <c r="F62" s="32">
        <f t="shared" si="14"/>
        <v>943369</v>
      </c>
      <c r="G62" s="32">
        <f t="shared" si="14"/>
        <v>110571</v>
      </c>
      <c r="H62" s="32">
        <f t="shared" si="14"/>
        <v>0</v>
      </c>
      <c r="I62" s="32">
        <f t="shared" si="14"/>
        <v>650000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2384247</v>
      </c>
      <c r="O62" s="45">
        <f t="shared" si="7"/>
        <v>283.19836085045728</v>
      </c>
      <c r="P62" s="9"/>
    </row>
    <row r="63" spans="1:16">
      <c r="A63" s="12"/>
      <c r="B63" s="25">
        <v>381</v>
      </c>
      <c r="C63" s="20" t="s">
        <v>67</v>
      </c>
      <c r="D63" s="46">
        <v>241069</v>
      </c>
      <c r="E63" s="46">
        <v>0</v>
      </c>
      <c r="F63" s="46">
        <v>943369</v>
      </c>
      <c r="G63" s="46">
        <v>110571</v>
      </c>
      <c r="H63" s="46">
        <v>0</v>
      </c>
      <c r="I63" s="46">
        <v>650000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1945009</v>
      </c>
      <c r="O63" s="47">
        <f t="shared" si="7"/>
        <v>231.02613136952132</v>
      </c>
      <c r="P63" s="9"/>
    </row>
    <row r="64" spans="1:16" ht="15.75" thickBot="1">
      <c r="A64" s="12"/>
      <c r="B64" s="25">
        <v>382</v>
      </c>
      <c r="C64" s="20" t="s">
        <v>78</v>
      </c>
      <c r="D64" s="46">
        <v>439238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439238</v>
      </c>
      <c r="O64" s="47">
        <f t="shared" si="7"/>
        <v>52.172229480935975</v>
      </c>
      <c r="P64" s="9"/>
    </row>
    <row r="65" spans="1:119" ht="16.5" thickBot="1">
      <c r="A65" s="14" t="s">
        <v>55</v>
      </c>
      <c r="B65" s="23"/>
      <c r="C65" s="22"/>
      <c r="D65" s="15">
        <f t="shared" ref="D65:M65" si="15">SUM(D5,D13,D27,D42,D50,D54,D62)</f>
        <v>9241606</v>
      </c>
      <c r="E65" s="15">
        <f t="shared" si="15"/>
        <v>935876</v>
      </c>
      <c r="F65" s="15">
        <f t="shared" si="15"/>
        <v>943369</v>
      </c>
      <c r="G65" s="15">
        <f t="shared" si="15"/>
        <v>2599312</v>
      </c>
      <c r="H65" s="15">
        <f t="shared" si="15"/>
        <v>0</v>
      </c>
      <c r="I65" s="15">
        <f t="shared" si="15"/>
        <v>12844358</v>
      </c>
      <c r="J65" s="15">
        <f t="shared" si="15"/>
        <v>0</v>
      </c>
      <c r="K65" s="15">
        <f t="shared" si="15"/>
        <v>878372</v>
      </c>
      <c r="L65" s="15">
        <f t="shared" si="15"/>
        <v>0</v>
      </c>
      <c r="M65" s="15">
        <f t="shared" si="15"/>
        <v>0</v>
      </c>
      <c r="N65" s="15">
        <f>SUM(D65:M65)</f>
        <v>27442893</v>
      </c>
      <c r="O65" s="38">
        <f t="shared" si="7"/>
        <v>3259.6380805321296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128</v>
      </c>
      <c r="M67" s="118"/>
      <c r="N67" s="118"/>
      <c r="O67" s="43">
        <v>8419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4341833</v>
      </c>
      <c r="E5" s="27">
        <f t="shared" si="0"/>
        <v>451395</v>
      </c>
      <c r="F5" s="27">
        <f t="shared" si="0"/>
        <v>0</v>
      </c>
      <c r="G5" s="27">
        <f t="shared" si="0"/>
        <v>2270445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7063673</v>
      </c>
      <c r="O5" s="33">
        <f t="shared" ref="O5:O36" si="1">(N5/O$67)</f>
        <v>844.73487204018181</v>
      </c>
      <c r="P5" s="6"/>
    </row>
    <row r="6" spans="1:133">
      <c r="A6" s="12"/>
      <c r="B6" s="25">
        <v>311</v>
      </c>
      <c r="C6" s="20" t="s">
        <v>2</v>
      </c>
      <c r="D6" s="46">
        <v>3536651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3536651</v>
      </c>
      <c r="O6" s="47">
        <f t="shared" si="1"/>
        <v>422.94319540779719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32.735350394642431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177662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177662</v>
      </c>
      <c r="O8" s="47">
        <f t="shared" si="1"/>
        <v>21.246352547237503</v>
      </c>
      <c r="P8" s="9"/>
    </row>
    <row r="9" spans="1:133">
      <c r="A9" s="12"/>
      <c r="B9" s="25">
        <v>312.51</v>
      </c>
      <c r="C9" s="20" t="s">
        <v>82</v>
      </c>
      <c r="D9" s="46">
        <v>193154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193154</v>
      </c>
      <c r="O9" s="47">
        <f t="shared" si="1"/>
        <v>23.099019373355656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2270445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2270445</v>
      </c>
      <c r="O10" s="47">
        <f t="shared" si="1"/>
        <v>271.51937335565657</v>
      </c>
      <c r="P10" s="9"/>
    </row>
    <row r="11" spans="1:133">
      <c r="A11" s="12"/>
      <c r="B11" s="25">
        <v>315</v>
      </c>
      <c r="C11" s="20" t="s">
        <v>12</v>
      </c>
      <c r="D11" s="46">
        <v>571793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571793</v>
      </c>
      <c r="O11" s="47">
        <f t="shared" si="1"/>
        <v>68.379933030375511</v>
      </c>
      <c r="P11" s="9"/>
    </row>
    <row r="12" spans="1:133">
      <c r="A12" s="12"/>
      <c r="B12" s="25">
        <v>316</v>
      </c>
      <c r="C12" s="20" t="s">
        <v>13</v>
      </c>
      <c r="D12" s="46">
        <v>40235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40235</v>
      </c>
      <c r="O12" s="47">
        <f t="shared" si="1"/>
        <v>4.8116479311169575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SUM(D14:D24)</f>
        <v>648956</v>
      </c>
      <c r="E13" s="32">
        <f t="shared" si="3"/>
        <v>136012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3926274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4711242</v>
      </c>
      <c r="O13" s="45">
        <f t="shared" si="1"/>
        <v>563.41090648170291</v>
      </c>
      <c r="P13" s="10"/>
    </row>
    <row r="14" spans="1:133">
      <c r="A14" s="12"/>
      <c r="B14" s="25">
        <v>322</v>
      </c>
      <c r="C14" s="20" t="s">
        <v>0</v>
      </c>
      <c r="D14" s="46">
        <v>648956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648956</v>
      </c>
      <c r="O14" s="47">
        <f t="shared" si="1"/>
        <v>77.607749342262622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26870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26870</v>
      </c>
      <c r="O15" s="47">
        <f t="shared" si="1"/>
        <v>3.2133460894522843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2812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2812</v>
      </c>
      <c r="O16" s="47">
        <f t="shared" si="1"/>
        <v>0.33628318584070799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638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638</v>
      </c>
      <c r="O17" s="47">
        <f t="shared" si="1"/>
        <v>7.6297536474527625E-2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245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245</v>
      </c>
      <c r="O18" s="47">
        <f t="shared" si="1"/>
        <v>2.9299210715139919E-2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38285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38285</v>
      </c>
      <c r="O19" s="47">
        <f t="shared" si="1"/>
        <v>4.578450131547477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10055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10055</v>
      </c>
      <c r="O20" s="47">
        <f t="shared" si="1"/>
        <v>1.202463525472375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21998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21998</v>
      </c>
      <c r="O21" s="47">
        <f t="shared" si="1"/>
        <v>2.630710356374073</v>
      </c>
      <c r="P21" s="9"/>
    </row>
    <row r="22" spans="1:16">
      <c r="A22" s="12"/>
      <c r="B22" s="25">
        <v>324.70999999999998</v>
      </c>
      <c r="C22" s="20" t="s">
        <v>21</v>
      </c>
      <c r="D22" s="46">
        <v>0</v>
      </c>
      <c r="E22" s="46">
        <v>18862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18862</v>
      </c>
      <c r="O22" s="47">
        <f t="shared" si="1"/>
        <v>2.2556804592202822</v>
      </c>
      <c r="P22" s="9"/>
    </row>
    <row r="23" spans="1:16">
      <c r="A23" s="12"/>
      <c r="B23" s="25">
        <v>324.72000000000003</v>
      </c>
      <c r="C23" s="20" t="s">
        <v>22</v>
      </c>
      <c r="D23" s="46">
        <v>0</v>
      </c>
      <c r="E23" s="46">
        <v>3820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3820</v>
      </c>
      <c r="O23" s="47">
        <f t="shared" si="1"/>
        <v>0.45682850992585505</v>
      </c>
      <c r="P23" s="9"/>
    </row>
    <row r="24" spans="1:16">
      <c r="A24" s="12"/>
      <c r="B24" s="25">
        <v>325.10000000000002</v>
      </c>
      <c r="C24" s="20" t="s">
        <v>23</v>
      </c>
      <c r="D24" s="46">
        <v>0</v>
      </c>
      <c r="E24" s="46">
        <v>12427</v>
      </c>
      <c r="F24" s="46">
        <v>0</v>
      </c>
      <c r="G24" s="46">
        <v>0</v>
      </c>
      <c r="H24" s="46">
        <v>0</v>
      </c>
      <c r="I24" s="46">
        <v>3926274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3938701</v>
      </c>
      <c r="O24" s="47">
        <f t="shared" si="1"/>
        <v>471.02379813441758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SUM(D26:D40)</f>
        <v>1555842</v>
      </c>
      <c r="E25" s="32">
        <f t="shared" si="5"/>
        <v>331911</v>
      </c>
      <c r="F25" s="32">
        <f t="shared" si="5"/>
        <v>0</v>
      </c>
      <c r="G25" s="32">
        <f t="shared" si="5"/>
        <v>809473</v>
      </c>
      <c r="H25" s="32">
        <f t="shared" si="5"/>
        <v>0</v>
      </c>
      <c r="I25" s="32">
        <f t="shared" si="5"/>
        <v>94792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2792018</v>
      </c>
      <c r="O25" s="45">
        <f t="shared" si="1"/>
        <v>333.89356613250419</v>
      </c>
      <c r="P25" s="10"/>
    </row>
    <row r="26" spans="1:16">
      <c r="A26" s="12"/>
      <c r="B26" s="25">
        <v>331.35</v>
      </c>
      <c r="C26" s="20" t="s">
        <v>28</v>
      </c>
      <c r="D26" s="46">
        <v>0</v>
      </c>
      <c r="E26" s="46">
        <v>138473</v>
      </c>
      <c r="F26" s="46">
        <v>0</v>
      </c>
      <c r="G26" s="46">
        <v>0</v>
      </c>
      <c r="H26" s="46">
        <v>0</v>
      </c>
      <c r="I26" s="46">
        <v>2500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140973</v>
      </c>
      <c r="O26" s="47">
        <f t="shared" si="1"/>
        <v>16.858765845491508</v>
      </c>
      <c r="P26" s="9"/>
    </row>
    <row r="27" spans="1:16">
      <c r="A27" s="12"/>
      <c r="B27" s="25">
        <v>331.7</v>
      </c>
      <c r="C27" s="20" t="s">
        <v>27</v>
      </c>
      <c r="D27" s="46">
        <v>0</v>
      </c>
      <c r="E27" s="46">
        <v>0</v>
      </c>
      <c r="F27" s="46">
        <v>0</v>
      </c>
      <c r="G27" s="46">
        <v>172250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172250</v>
      </c>
      <c r="O27" s="47">
        <f t="shared" si="1"/>
        <v>20.599138961970819</v>
      </c>
      <c r="P27" s="9"/>
    </row>
    <row r="28" spans="1:16">
      <c r="A28" s="12"/>
      <c r="B28" s="25">
        <v>334.32</v>
      </c>
      <c r="C28" s="20" t="s">
        <v>99</v>
      </c>
      <c r="D28" s="46">
        <v>0</v>
      </c>
      <c r="E28" s="46">
        <v>0</v>
      </c>
      <c r="F28" s="46">
        <v>0</v>
      </c>
      <c r="G28" s="46">
        <v>400000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400000</v>
      </c>
      <c r="O28" s="47">
        <f t="shared" si="1"/>
        <v>47.835446065534562</v>
      </c>
      <c r="P28" s="9"/>
    </row>
    <row r="29" spans="1:16">
      <c r="A29" s="12"/>
      <c r="B29" s="25">
        <v>334.7</v>
      </c>
      <c r="C29" s="20" t="s">
        <v>32</v>
      </c>
      <c r="D29" s="46">
        <v>3451</v>
      </c>
      <c r="E29" s="46">
        <v>0</v>
      </c>
      <c r="F29" s="46">
        <v>0</v>
      </c>
      <c r="G29" s="46">
        <v>82482</v>
      </c>
      <c r="H29" s="46">
        <v>0</v>
      </c>
      <c r="I29" s="46">
        <v>92292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178225</v>
      </c>
      <c r="O29" s="47">
        <f t="shared" si="1"/>
        <v>21.313680937574741</v>
      </c>
      <c r="P29" s="9"/>
    </row>
    <row r="30" spans="1:16">
      <c r="A30" s="12"/>
      <c r="B30" s="25">
        <v>334.9</v>
      </c>
      <c r="C30" s="20" t="s">
        <v>86</v>
      </c>
      <c r="D30" s="46">
        <v>0</v>
      </c>
      <c r="E30" s="46">
        <v>11610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11610</v>
      </c>
      <c r="O30" s="47">
        <f t="shared" si="1"/>
        <v>1.3884238220521405</v>
      </c>
      <c r="P30" s="9"/>
    </row>
    <row r="31" spans="1:16">
      <c r="A31" s="12"/>
      <c r="B31" s="25">
        <v>335.12</v>
      </c>
      <c r="C31" s="20" t="s">
        <v>33</v>
      </c>
      <c r="D31" s="46">
        <v>226983</v>
      </c>
      <c r="E31" s="46">
        <v>86841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313824</v>
      </c>
      <c r="O31" s="47">
        <f t="shared" si="1"/>
        <v>37.529777565175799</v>
      </c>
      <c r="P31" s="9"/>
    </row>
    <row r="32" spans="1:16">
      <c r="A32" s="12"/>
      <c r="B32" s="25">
        <v>335.14</v>
      </c>
      <c r="C32" s="20" t="s">
        <v>34</v>
      </c>
      <c r="D32" s="46">
        <v>3775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3775</v>
      </c>
      <c r="O32" s="47">
        <f t="shared" si="1"/>
        <v>0.45144702224348243</v>
      </c>
      <c r="P32" s="9"/>
    </row>
    <row r="33" spans="1:16">
      <c r="A33" s="12"/>
      <c r="B33" s="25">
        <v>335.15</v>
      </c>
      <c r="C33" s="20" t="s">
        <v>35</v>
      </c>
      <c r="D33" s="46">
        <v>12199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12199</v>
      </c>
      <c r="O33" s="47">
        <f t="shared" si="1"/>
        <v>1.4588615163836403</v>
      </c>
      <c r="P33" s="9"/>
    </row>
    <row r="34" spans="1:16">
      <c r="A34" s="12"/>
      <c r="B34" s="25">
        <v>335.18</v>
      </c>
      <c r="C34" s="20" t="s">
        <v>36</v>
      </c>
      <c r="D34" s="46">
        <v>1218172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1218172</v>
      </c>
      <c r="O34" s="47">
        <f t="shared" si="1"/>
        <v>145.67950251136091</v>
      </c>
      <c r="P34" s="9"/>
    </row>
    <row r="35" spans="1:16">
      <c r="A35" s="12"/>
      <c r="B35" s="25">
        <v>335.21</v>
      </c>
      <c r="C35" s="20" t="s">
        <v>87</v>
      </c>
      <c r="D35" s="46">
        <v>5560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5560</v>
      </c>
      <c r="O35" s="47">
        <f t="shared" si="1"/>
        <v>0.66491270031093042</v>
      </c>
      <c r="P35" s="9"/>
    </row>
    <row r="36" spans="1:16">
      <c r="A36" s="12"/>
      <c r="B36" s="25">
        <v>335.49</v>
      </c>
      <c r="C36" s="20" t="s">
        <v>37</v>
      </c>
      <c r="D36" s="46">
        <v>0</v>
      </c>
      <c r="E36" s="46">
        <v>94987</v>
      </c>
      <c r="F36" s="46">
        <v>0</v>
      </c>
      <c r="G36" s="46">
        <v>80000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174987</v>
      </c>
      <c r="O36" s="47">
        <f t="shared" si="1"/>
        <v>20.92645300167424</v>
      </c>
      <c r="P36" s="9"/>
    </row>
    <row r="37" spans="1:16">
      <c r="A37" s="12"/>
      <c r="B37" s="25">
        <v>335.7</v>
      </c>
      <c r="C37" s="20" t="s">
        <v>38</v>
      </c>
      <c r="D37" s="46">
        <v>0</v>
      </c>
      <c r="E37" s="46">
        <v>0</v>
      </c>
      <c r="F37" s="46">
        <v>0</v>
      </c>
      <c r="G37" s="46">
        <v>30223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30223</v>
      </c>
      <c r="O37" s="47">
        <f t="shared" ref="O37:O65" si="7">(N37/O$67)</f>
        <v>3.6143267160966275</v>
      </c>
      <c r="P37" s="9"/>
    </row>
    <row r="38" spans="1:16">
      <c r="A38" s="12"/>
      <c r="B38" s="25">
        <v>337.1</v>
      </c>
      <c r="C38" s="20" t="s">
        <v>39</v>
      </c>
      <c r="D38" s="46">
        <v>0</v>
      </c>
      <c r="E38" s="46">
        <v>0</v>
      </c>
      <c r="F38" s="46">
        <v>0</v>
      </c>
      <c r="G38" s="46">
        <v>25000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25000</v>
      </c>
      <c r="O38" s="47">
        <f t="shared" si="7"/>
        <v>2.9897153790959101</v>
      </c>
      <c r="P38" s="9"/>
    </row>
    <row r="39" spans="1:16">
      <c r="A39" s="12"/>
      <c r="B39" s="25">
        <v>337.7</v>
      </c>
      <c r="C39" s="20" t="s">
        <v>40</v>
      </c>
      <c r="D39" s="46">
        <v>74280</v>
      </c>
      <c r="E39" s="46">
        <v>0</v>
      </c>
      <c r="F39" s="46">
        <v>0</v>
      </c>
      <c r="G39" s="46">
        <v>19518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93798</v>
      </c>
      <c r="O39" s="47">
        <f t="shared" si="7"/>
        <v>11.217172925137527</v>
      </c>
      <c r="P39" s="9"/>
    </row>
    <row r="40" spans="1:16">
      <c r="A40" s="12"/>
      <c r="B40" s="25">
        <v>339</v>
      </c>
      <c r="C40" s="20" t="s">
        <v>88</v>
      </c>
      <c r="D40" s="46">
        <v>11422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11422</v>
      </c>
      <c r="O40" s="47">
        <f t="shared" si="7"/>
        <v>1.3659411624013393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SUM(D42:D48)</f>
        <v>959924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5813230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6773154</v>
      </c>
      <c r="O41" s="45">
        <f t="shared" si="7"/>
        <v>809.99210715139918</v>
      </c>
      <c r="P41" s="10"/>
    </row>
    <row r="42" spans="1:16">
      <c r="A42" s="12"/>
      <c r="B42" s="25">
        <v>342.2</v>
      </c>
      <c r="C42" s="20" t="s">
        <v>49</v>
      </c>
      <c r="D42" s="46">
        <v>500000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9">SUM(D42:M42)</f>
        <v>500000</v>
      </c>
      <c r="O42" s="47">
        <f t="shared" si="7"/>
        <v>59.794307581918204</v>
      </c>
      <c r="P42" s="9"/>
    </row>
    <row r="43" spans="1:16">
      <c r="A43" s="12"/>
      <c r="B43" s="25">
        <v>342.4</v>
      </c>
      <c r="C43" s="20" t="s">
        <v>50</v>
      </c>
      <c r="D43" s="46">
        <v>420624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420624</v>
      </c>
      <c r="O43" s="47">
        <f t="shared" si="7"/>
        <v>50.301841664673525</v>
      </c>
      <c r="P43" s="9"/>
    </row>
    <row r="44" spans="1:16">
      <c r="A44" s="12"/>
      <c r="B44" s="25">
        <v>343.4</v>
      </c>
      <c r="C44" s="20" t="s">
        <v>100</v>
      </c>
      <c r="D44" s="46">
        <v>1618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1618</v>
      </c>
      <c r="O44" s="47">
        <f t="shared" si="7"/>
        <v>0.19349437933508731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998089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998089</v>
      </c>
      <c r="O45" s="47">
        <f t="shared" si="7"/>
        <v>119.36008132025832</v>
      </c>
      <c r="P45" s="9"/>
    </row>
    <row r="46" spans="1:16">
      <c r="A46" s="12"/>
      <c r="B46" s="25">
        <v>343.9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4164443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4164443</v>
      </c>
      <c r="O46" s="47">
        <f t="shared" si="7"/>
        <v>498.01997129873234</v>
      </c>
      <c r="P46" s="9"/>
    </row>
    <row r="47" spans="1:16">
      <c r="A47" s="12"/>
      <c r="B47" s="25">
        <v>347.2</v>
      </c>
      <c r="C47" s="20" t="s">
        <v>53</v>
      </c>
      <c r="D47" s="46">
        <v>37682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37682</v>
      </c>
      <c r="O47" s="47">
        <f t="shared" si="7"/>
        <v>4.5063381966036831</v>
      </c>
      <c r="P47" s="9"/>
    </row>
    <row r="48" spans="1:16">
      <c r="A48" s="12"/>
      <c r="B48" s="25">
        <v>347.5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650698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650698</v>
      </c>
      <c r="O48" s="47">
        <f t="shared" si="7"/>
        <v>77.816072709878014</v>
      </c>
      <c r="P48" s="9"/>
    </row>
    <row r="49" spans="1:16" ht="15.75">
      <c r="A49" s="29" t="s">
        <v>46</v>
      </c>
      <c r="B49" s="30"/>
      <c r="C49" s="31"/>
      <c r="D49" s="32">
        <f t="shared" ref="D49:M49" si="10">SUM(D50:D53)</f>
        <v>81959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81959</v>
      </c>
      <c r="O49" s="45">
        <f t="shared" si="7"/>
        <v>9.8013633102128672</v>
      </c>
      <c r="P49" s="10"/>
    </row>
    <row r="50" spans="1:16">
      <c r="A50" s="13"/>
      <c r="B50" s="39">
        <v>351.1</v>
      </c>
      <c r="C50" s="21" t="s">
        <v>57</v>
      </c>
      <c r="D50" s="46">
        <v>400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400</v>
      </c>
      <c r="O50" s="47">
        <f t="shared" si="7"/>
        <v>4.7835446065534561E-2</v>
      </c>
      <c r="P50" s="9"/>
    </row>
    <row r="51" spans="1:16">
      <c r="A51" s="13"/>
      <c r="B51" s="39">
        <v>351.5</v>
      </c>
      <c r="C51" s="21" t="s">
        <v>58</v>
      </c>
      <c r="D51" s="46">
        <v>56508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56508</v>
      </c>
      <c r="O51" s="47">
        <f t="shared" si="7"/>
        <v>6.7577134656780675</v>
      </c>
      <c r="P51" s="9"/>
    </row>
    <row r="52" spans="1:16">
      <c r="A52" s="13"/>
      <c r="B52" s="39">
        <v>354</v>
      </c>
      <c r="C52" s="21" t="s">
        <v>59</v>
      </c>
      <c r="D52" s="46">
        <v>20208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20208</v>
      </c>
      <c r="O52" s="47">
        <f t="shared" si="7"/>
        <v>2.4166467352308061</v>
      </c>
      <c r="P52" s="9"/>
    </row>
    <row r="53" spans="1:16">
      <c r="A53" s="13"/>
      <c r="B53" s="39">
        <v>359</v>
      </c>
      <c r="C53" s="21" t="s">
        <v>60</v>
      </c>
      <c r="D53" s="46">
        <v>4843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4843</v>
      </c>
      <c r="O53" s="47">
        <f t="shared" si="7"/>
        <v>0.5791676632384597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SUM(D55:D61)</f>
        <v>93527</v>
      </c>
      <c r="E54" s="32">
        <f t="shared" si="12"/>
        <v>22847</v>
      </c>
      <c r="F54" s="32">
        <f t="shared" si="12"/>
        <v>0</v>
      </c>
      <c r="G54" s="32">
        <f t="shared" si="12"/>
        <v>35779</v>
      </c>
      <c r="H54" s="32">
        <f t="shared" si="12"/>
        <v>0</v>
      </c>
      <c r="I54" s="32">
        <f t="shared" si="12"/>
        <v>125436</v>
      </c>
      <c r="J54" s="32">
        <f t="shared" si="12"/>
        <v>0</v>
      </c>
      <c r="K54" s="32">
        <f t="shared" si="12"/>
        <v>1015748</v>
      </c>
      <c r="L54" s="32">
        <f t="shared" si="12"/>
        <v>0</v>
      </c>
      <c r="M54" s="32">
        <f t="shared" si="12"/>
        <v>0</v>
      </c>
      <c r="N54" s="32">
        <f t="shared" si="11"/>
        <v>1293337</v>
      </c>
      <c r="O54" s="45">
        <f t="shared" si="7"/>
        <v>154.66838077015069</v>
      </c>
      <c r="P54" s="10"/>
    </row>
    <row r="55" spans="1:16">
      <c r="A55" s="12"/>
      <c r="B55" s="25">
        <v>361.1</v>
      </c>
      <c r="C55" s="20" t="s">
        <v>61</v>
      </c>
      <c r="D55" s="46">
        <v>14552</v>
      </c>
      <c r="E55" s="46">
        <v>17207</v>
      </c>
      <c r="F55" s="46">
        <v>0</v>
      </c>
      <c r="G55" s="46">
        <v>23779</v>
      </c>
      <c r="H55" s="46">
        <v>0</v>
      </c>
      <c r="I55" s="46">
        <v>125436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180974</v>
      </c>
      <c r="O55" s="47">
        <f t="shared" si="7"/>
        <v>21.64243004066013</v>
      </c>
      <c r="P55" s="9"/>
    </row>
    <row r="56" spans="1:16">
      <c r="A56" s="12"/>
      <c r="B56" s="25">
        <v>361.3</v>
      </c>
      <c r="C56" s="20" t="s">
        <v>62</v>
      </c>
      <c r="D56" s="46">
        <v>4585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529567</v>
      </c>
      <c r="L56" s="46">
        <v>0</v>
      </c>
      <c r="M56" s="46">
        <v>0</v>
      </c>
      <c r="N56" s="46">
        <f t="shared" ref="N56:N61" si="13">SUM(D56:M56)</f>
        <v>534152</v>
      </c>
      <c r="O56" s="47">
        <f t="shared" si="7"/>
        <v>63.878497966993542</v>
      </c>
      <c r="P56" s="9"/>
    </row>
    <row r="57" spans="1:16">
      <c r="A57" s="12"/>
      <c r="B57" s="25">
        <v>362</v>
      </c>
      <c r="C57" s="20" t="s">
        <v>63</v>
      </c>
      <c r="D57" s="46">
        <v>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6000</v>
      </c>
      <c r="O57" s="47">
        <f t="shared" si="7"/>
        <v>0.71753169098301839</v>
      </c>
      <c r="P57" s="9"/>
    </row>
    <row r="58" spans="1:16">
      <c r="A58" s="12"/>
      <c r="B58" s="25">
        <v>366</v>
      </c>
      <c r="C58" s="20" t="s">
        <v>65</v>
      </c>
      <c r="D58" s="46">
        <v>3000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3000</v>
      </c>
      <c r="O58" s="47">
        <f t="shared" si="7"/>
        <v>0.35876584549150919</v>
      </c>
      <c r="P58" s="9"/>
    </row>
    <row r="59" spans="1:16">
      <c r="A59" s="12"/>
      <c r="B59" s="25">
        <v>368</v>
      </c>
      <c r="C59" s="20" t="s">
        <v>101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486181</v>
      </c>
      <c r="L59" s="46">
        <v>0</v>
      </c>
      <c r="M59" s="46">
        <v>0</v>
      </c>
      <c r="N59" s="46">
        <f t="shared" si="13"/>
        <v>486181</v>
      </c>
      <c r="O59" s="47">
        <f t="shared" si="7"/>
        <v>58.14171250896915</v>
      </c>
      <c r="P59" s="9"/>
    </row>
    <row r="60" spans="1:16">
      <c r="A60" s="12"/>
      <c r="B60" s="25">
        <v>369.3</v>
      </c>
      <c r="C60" s="20" t="s">
        <v>91</v>
      </c>
      <c r="D60" s="46">
        <v>18404</v>
      </c>
      <c r="E60" s="46">
        <v>5640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24044</v>
      </c>
      <c r="O60" s="47">
        <f t="shared" si="7"/>
        <v>2.8753886629992826</v>
      </c>
      <c r="P60" s="9"/>
    </row>
    <row r="61" spans="1:16">
      <c r="A61" s="12"/>
      <c r="B61" s="25">
        <v>369.9</v>
      </c>
      <c r="C61" s="20" t="s">
        <v>66</v>
      </c>
      <c r="D61" s="46">
        <v>46986</v>
      </c>
      <c r="E61" s="46">
        <v>0</v>
      </c>
      <c r="F61" s="46">
        <v>0</v>
      </c>
      <c r="G61" s="46">
        <v>12000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58986</v>
      </c>
      <c r="O61" s="47">
        <f t="shared" si="7"/>
        <v>7.0540540540540544</v>
      </c>
      <c r="P61" s="9"/>
    </row>
    <row r="62" spans="1:16" ht="15.75">
      <c r="A62" s="29" t="s">
        <v>47</v>
      </c>
      <c r="B62" s="30"/>
      <c r="C62" s="31"/>
      <c r="D62" s="32">
        <f t="shared" ref="D62:M62" si="14">SUM(D63:D64)</f>
        <v>510484</v>
      </c>
      <c r="E62" s="32">
        <f t="shared" si="14"/>
        <v>125000</v>
      </c>
      <c r="F62" s="32">
        <f t="shared" si="14"/>
        <v>975111</v>
      </c>
      <c r="G62" s="32">
        <f t="shared" si="14"/>
        <v>82718</v>
      </c>
      <c r="H62" s="32">
        <f t="shared" si="14"/>
        <v>0</v>
      </c>
      <c r="I62" s="32">
        <f t="shared" si="14"/>
        <v>650000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2343313</v>
      </c>
      <c r="O62" s="45">
        <f t="shared" si="7"/>
        <v>280.23355656541497</v>
      </c>
      <c r="P62" s="9"/>
    </row>
    <row r="63" spans="1:16">
      <c r="A63" s="12"/>
      <c r="B63" s="25">
        <v>381</v>
      </c>
      <c r="C63" s="20" t="s">
        <v>67</v>
      </c>
      <c r="D63" s="46">
        <v>210484</v>
      </c>
      <c r="E63" s="46">
        <v>125000</v>
      </c>
      <c r="F63" s="46">
        <v>975111</v>
      </c>
      <c r="G63" s="46">
        <v>82718</v>
      </c>
      <c r="H63" s="46">
        <v>0</v>
      </c>
      <c r="I63" s="46">
        <v>650000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2043313</v>
      </c>
      <c r="O63" s="47">
        <f t="shared" si="7"/>
        <v>244.35697201626405</v>
      </c>
      <c r="P63" s="9"/>
    </row>
    <row r="64" spans="1:16" ht="15.75" thickBot="1">
      <c r="A64" s="12"/>
      <c r="B64" s="25">
        <v>382</v>
      </c>
      <c r="C64" s="20" t="s">
        <v>78</v>
      </c>
      <c r="D64" s="46">
        <v>300000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300000</v>
      </c>
      <c r="O64" s="47">
        <f t="shared" si="7"/>
        <v>35.87658454915092</v>
      </c>
      <c r="P64" s="9"/>
    </row>
    <row r="65" spans="1:119" ht="16.5" thickBot="1">
      <c r="A65" s="14" t="s">
        <v>55</v>
      </c>
      <c r="B65" s="23"/>
      <c r="C65" s="22"/>
      <c r="D65" s="15">
        <f t="shared" ref="D65:M65" si="15">SUM(D5,D13,D25,D41,D49,D54,D62)</f>
        <v>8192525</v>
      </c>
      <c r="E65" s="15">
        <f t="shared" si="15"/>
        <v>1067165</v>
      </c>
      <c r="F65" s="15">
        <f t="shared" si="15"/>
        <v>975111</v>
      </c>
      <c r="G65" s="15">
        <f t="shared" si="15"/>
        <v>3198415</v>
      </c>
      <c r="H65" s="15">
        <f t="shared" si="15"/>
        <v>0</v>
      </c>
      <c r="I65" s="15">
        <f t="shared" si="15"/>
        <v>10609732</v>
      </c>
      <c r="J65" s="15">
        <f t="shared" si="15"/>
        <v>0</v>
      </c>
      <c r="K65" s="15">
        <f t="shared" si="15"/>
        <v>1015748</v>
      </c>
      <c r="L65" s="15">
        <f t="shared" si="15"/>
        <v>0</v>
      </c>
      <c r="M65" s="15">
        <f t="shared" si="15"/>
        <v>0</v>
      </c>
      <c r="N65" s="15">
        <f>SUM(D65:M65)</f>
        <v>25058696</v>
      </c>
      <c r="O65" s="38">
        <f t="shared" si="7"/>
        <v>2996.7347524515667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102</v>
      </c>
      <c r="M67" s="118"/>
      <c r="N67" s="118"/>
      <c r="O67" s="43">
        <v>8362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4352806</v>
      </c>
      <c r="E5" s="27">
        <f t="shared" si="0"/>
        <v>2884585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7237391</v>
      </c>
      <c r="O5" s="33">
        <f t="shared" ref="O5:O36" si="1">(N5/O$70)</f>
        <v>870.29713804713799</v>
      </c>
      <c r="P5" s="6"/>
    </row>
    <row r="6" spans="1:133">
      <c r="A6" s="12"/>
      <c r="B6" s="25">
        <v>311</v>
      </c>
      <c r="C6" s="20" t="s">
        <v>2</v>
      </c>
      <c r="D6" s="46">
        <v>3580301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3580301</v>
      </c>
      <c r="O6" s="47">
        <f t="shared" si="1"/>
        <v>430.53162578162579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32.916426166426163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162479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162479</v>
      </c>
      <c r="O8" s="47">
        <f t="shared" si="1"/>
        <v>19.538119288119287</v>
      </c>
      <c r="P8" s="9"/>
    </row>
    <row r="9" spans="1:133">
      <c r="A9" s="12"/>
      <c r="B9" s="25">
        <v>312.51</v>
      </c>
      <c r="C9" s="20" t="s">
        <v>82</v>
      </c>
      <c r="D9" s="46">
        <v>163118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163118</v>
      </c>
      <c r="O9" s="47">
        <f t="shared" si="1"/>
        <v>19.614959114959117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2448373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2448373</v>
      </c>
      <c r="O10" s="47">
        <f t="shared" si="1"/>
        <v>294.41714766714767</v>
      </c>
      <c r="P10" s="9"/>
    </row>
    <row r="11" spans="1:133">
      <c r="A11" s="12"/>
      <c r="B11" s="25">
        <v>315</v>
      </c>
      <c r="C11" s="20" t="s">
        <v>12</v>
      </c>
      <c r="D11" s="46">
        <v>562218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562218</v>
      </c>
      <c r="O11" s="47">
        <f t="shared" si="1"/>
        <v>67.606782106782106</v>
      </c>
      <c r="P11" s="9"/>
    </row>
    <row r="12" spans="1:133">
      <c r="A12" s="12"/>
      <c r="B12" s="25">
        <v>316</v>
      </c>
      <c r="C12" s="20" t="s">
        <v>13</v>
      </c>
      <c r="D12" s="46">
        <v>47169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47169</v>
      </c>
      <c r="O12" s="47">
        <f t="shared" si="1"/>
        <v>5.6720779220779223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SUM(D14:D26)</f>
        <v>584748</v>
      </c>
      <c r="E13" s="32">
        <f t="shared" si="3"/>
        <v>114052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4247519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4946319</v>
      </c>
      <c r="O13" s="45">
        <f t="shared" si="1"/>
        <v>594.7954545454545</v>
      </c>
      <c r="P13" s="10"/>
    </row>
    <row r="14" spans="1:133">
      <c r="A14" s="12"/>
      <c r="B14" s="25">
        <v>322</v>
      </c>
      <c r="C14" s="20" t="s">
        <v>0</v>
      </c>
      <c r="D14" s="46">
        <v>584748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584748</v>
      </c>
      <c r="O14" s="47">
        <f t="shared" si="1"/>
        <v>70.316017316017323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15590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15590</v>
      </c>
      <c r="O15" s="47">
        <f t="shared" si="1"/>
        <v>1.8746993746993748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1638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1638</v>
      </c>
      <c r="O16" s="47">
        <f t="shared" si="1"/>
        <v>0.19696969696969696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1881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1881</v>
      </c>
      <c r="O17" s="47">
        <f t="shared" si="1"/>
        <v>0.22619047619047619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113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</v>
      </c>
      <c r="O18" s="47">
        <f t="shared" si="1"/>
        <v>1.3588263588263589E-2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26906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26906</v>
      </c>
      <c r="O19" s="47">
        <f t="shared" si="1"/>
        <v>3.2354497354497354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25295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25295</v>
      </c>
      <c r="O20" s="47">
        <f t="shared" si="1"/>
        <v>3.0417267917267918</v>
      </c>
      <c r="P20" s="9"/>
    </row>
    <row r="21" spans="1:16">
      <c r="A21" s="12"/>
      <c r="B21" s="25">
        <v>324.52</v>
      </c>
      <c r="C21" s="20" t="s">
        <v>95</v>
      </c>
      <c r="D21" s="46">
        <v>0</v>
      </c>
      <c r="E21" s="46">
        <v>1204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1204</v>
      </c>
      <c r="O21" s="47">
        <f t="shared" si="1"/>
        <v>0.14478114478114479</v>
      </c>
      <c r="P21" s="9"/>
    </row>
    <row r="22" spans="1:16">
      <c r="A22" s="12"/>
      <c r="B22" s="25">
        <v>324.61</v>
      </c>
      <c r="C22" s="20" t="s">
        <v>20</v>
      </c>
      <c r="D22" s="46">
        <v>0</v>
      </c>
      <c r="E22" s="46">
        <v>13921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13921</v>
      </c>
      <c r="O22" s="47">
        <f t="shared" si="1"/>
        <v>1.6740019240019239</v>
      </c>
      <c r="P22" s="9"/>
    </row>
    <row r="23" spans="1:16">
      <c r="A23" s="12"/>
      <c r="B23" s="25">
        <v>324.70999999999998</v>
      </c>
      <c r="C23" s="20" t="s">
        <v>21</v>
      </c>
      <c r="D23" s="46">
        <v>0</v>
      </c>
      <c r="E23" s="46">
        <v>10209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10209</v>
      </c>
      <c r="O23" s="47">
        <f t="shared" si="1"/>
        <v>1.2276334776334776</v>
      </c>
      <c r="P23" s="9"/>
    </row>
    <row r="24" spans="1:16">
      <c r="A24" s="12"/>
      <c r="B24" s="25">
        <v>324.72000000000003</v>
      </c>
      <c r="C24" s="20" t="s">
        <v>22</v>
      </c>
      <c r="D24" s="46">
        <v>0</v>
      </c>
      <c r="E24" s="46">
        <v>3852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3852</v>
      </c>
      <c r="O24" s="47">
        <f t="shared" si="1"/>
        <v>0.46320346320346323</v>
      </c>
      <c r="P24" s="9"/>
    </row>
    <row r="25" spans="1:16">
      <c r="A25" s="12"/>
      <c r="B25" s="25">
        <v>325.10000000000002</v>
      </c>
      <c r="C25" s="20" t="s">
        <v>23</v>
      </c>
      <c r="D25" s="46">
        <v>0</v>
      </c>
      <c r="E25" s="46">
        <v>12461</v>
      </c>
      <c r="F25" s="46">
        <v>0</v>
      </c>
      <c r="G25" s="46">
        <v>0</v>
      </c>
      <c r="H25" s="46">
        <v>0</v>
      </c>
      <c r="I25" s="46">
        <v>4247519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4259980</v>
      </c>
      <c r="O25" s="47">
        <f t="shared" si="1"/>
        <v>512.26310726310726</v>
      </c>
      <c r="P25" s="9"/>
    </row>
    <row r="26" spans="1:16">
      <c r="A26" s="12"/>
      <c r="B26" s="25">
        <v>329</v>
      </c>
      <c r="C26" s="20" t="s">
        <v>24</v>
      </c>
      <c r="D26" s="46">
        <v>0</v>
      </c>
      <c r="E26" s="46">
        <v>982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982</v>
      </c>
      <c r="O26" s="47">
        <f t="shared" si="1"/>
        <v>0.11808561808561809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SUM(D28:D43)</f>
        <v>1691204</v>
      </c>
      <c r="E27" s="32">
        <f t="shared" si="5"/>
        <v>1685119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605841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3982164</v>
      </c>
      <c r="O27" s="45">
        <f t="shared" si="1"/>
        <v>478.85569985569987</v>
      </c>
      <c r="P27" s="10"/>
    </row>
    <row r="28" spans="1:16">
      <c r="A28" s="12"/>
      <c r="B28" s="25">
        <v>331.35</v>
      </c>
      <c r="C28" s="20" t="s">
        <v>28</v>
      </c>
      <c r="D28" s="46">
        <v>0</v>
      </c>
      <c r="E28" s="46">
        <v>231400</v>
      </c>
      <c r="F28" s="46">
        <v>0</v>
      </c>
      <c r="G28" s="46">
        <v>0</v>
      </c>
      <c r="H28" s="46">
        <v>0</v>
      </c>
      <c r="I28" s="46">
        <v>588920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820320</v>
      </c>
      <c r="O28" s="47">
        <f t="shared" si="1"/>
        <v>98.64357864357865</v>
      </c>
      <c r="P28" s="9"/>
    </row>
    <row r="29" spans="1:16">
      <c r="A29" s="12"/>
      <c r="B29" s="25">
        <v>331.5</v>
      </c>
      <c r="C29" s="20" t="s">
        <v>26</v>
      </c>
      <c r="D29" s="46">
        <v>0</v>
      </c>
      <c r="E29" s="46">
        <v>336794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336794</v>
      </c>
      <c r="O29" s="47">
        <f t="shared" si="1"/>
        <v>40.499518999518997</v>
      </c>
      <c r="P29" s="9"/>
    </row>
    <row r="30" spans="1:16">
      <c r="A30" s="12"/>
      <c r="B30" s="25">
        <v>334.49</v>
      </c>
      <c r="C30" s="20" t="s">
        <v>30</v>
      </c>
      <c r="D30" s="46">
        <v>0</v>
      </c>
      <c r="E30" s="46">
        <v>605691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0" si="6">SUM(D30:M30)</f>
        <v>605691</v>
      </c>
      <c r="O30" s="47">
        <f t="shared" si="1"/>
        <v>72.834415584415581</v>
      </c>
      <c r="P30" s="9"/>
    </row>
    <row r="31" spans="1:16">
      <c r="A31" s="12"/>
      <c r="B31" s="25">
        <v>334.5</v>
      </c>
      <c r="C31" s="20" t="s">
        <v>31</v>
      </c>
      <c r="D31" s="46">
        <v>0</v>
      </c>
      <c r="E31" s="46">
        <v>56132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56132</v>
      </c>
      <c r="O31" s="47">
        <f t="shared" si="1"/>
        <v>6.7498797498797503</v>
      </c>
      <c r="P31" s="9"/>
    </row>
    <row r="32" spans="1:16">
      <c r="A32" s="12"/>
      <c r="B32" s="25">
        <v>334.7</v>
      </c>
      <c r="C32" s="20" t="s">
        <v>32</v>
      </c>
      <c r="D32" s="46">
        <v>10640</v>
      </c>
      <c r="E32" s="46">
        <v>120633</v>
      </c>
      <c r="F32" s="46">
        <v>0</v>
      </c>
      <c r="G32" s="46">
        <v>0</v>
      </c>
      <c r="H32" s="46">
        <v>0</v>
      </c>
      <c r="I32" s="46">
        <v>16921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148194</v>
      </c>
      <c r="O32" s="47">
        <f t="shared" si="1"/>
        <v>17.820346320346321</v>
      </c>
      <c r="P32" s="9"/>
    </row>
    <row r="33" spans="1:16">
      <c r="A33" s="12"/>
      <c r="B33" s="25">
        <v>334.9</v>
      </c>
      <c r="C33" s="20" t="s">
        <v>86</v>
      </c>
      <c r="D33" s="46">
        <v>0</v>
      </c>
      <c r="E33" s="46">
        <v>72157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72157</v>
      </c>
      <c r="O33" s="47">
        <f t="shared" si="1"/>
        <v>8.6768879268879271</v>
      </c>
      <c r="P33" s="9"/>
    </row>
    <row r="34" spans="1:16">
      <c r="A34" s="12"/>
      <c r="B34" s="25">
        <v>335.12</v>
      </c>
      <c r="C34" s="20" t="s">
        <v>33</v>
      </c>
      <c r="D34" s="46">
        <v>233002</v>
      </c>
      <c r="E34" s="46">
        <v>94302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327304</v>
      </c>
      <c r="O34" s="47">
        <f t="shared" si="1"/>
        <v>39.35834535834536</v>
      </c>
      <c r="P34" s="9"/>
    </row>
    <row r="35" spans="1:16">
      <c r="A35" s="12"/>
      <c r="B35" s="25">
        <v>335.14</v>
      </c>
      <c r="C35" s="20" t="s">
        <v>34</v>
      </c>
      <c r="D35" s="46">
        <v>3568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3568</v>
      </c>
      <c r="O35" s="47">
        <f t="shared" si="1"/>
        <v>0.42905242905242907</v>
      </c>
      <c r="P35" s="9"/>
    </row>
    <row r="36" spans="1:16">
      <c r="A36" s="12"/>
      <c r="B36" s="25">
        <v>335.15</v>
      </c>
      <c r="C36" s="20" t="s">
        <v>35</v>
      </c>
      <c r="D36" s="46">
        <v>18056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18056</v>
      </c>
      <c r="O36" s="47">
        <f t="shared" si="1"/>
        <v>2.1712361712361714</v>
      </c>
      <c r="P36" s="9"/>
    </row>
    <row r="37" spans="1:16">
      <c r="A37" s="12"/>
      <c r="B37" s="25">
        <v>335.18</v>
      </c>
      <c r="C37" s="20" t="s">
        <v>36</v>
      </c>
      <c r="D37" s="46">
        <v>1320666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1320666</v>
      </c>
      <c r="O37" s="47">
        <f t="shared" ref="O37:O68" si="7">(N37/O$70)</f>
        <v>158.81024531024531</v>
      </c>
      <c r="P37" s="9"/>
    </row>
    <row r="38" spans="1:16">
      <c r="A38" s="12"/>
      <c r="B38" s="25">
        <v>335.21</v>
      </c>
      <c r="C38" s="20" t="s">
        <v>87</v>
      </c>
      <c r="D38" s="46">
        <v>3790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3790</v>
      </c>
      <c r="O38" s="47">
        <f t="shared" si="7"/>
        <v>0.45574795574795574</v>
      </c>
      <c r="P38" s="9"/>
    </row>
    <row r="39" spans="1:16">
      <c r="A39" s="12"/>
      <c r="B39" s="25">
        <v>335.49</v>
      </c>
      <c r="C39" s="20" t="s">
        <v>37</v>
      </c>
      <c r="D39" s="46">
        <v>0</v>
      </c>
      <c r="E39" s="46">
        <v>94987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94987</v>
      </c>
      <c r="O39" s="47">
        <f t="shared" si="7"/>
        <v>11.422198172198172</v>
      </c>
      <c r="P39" s="9"/>
    </row>
    <row r="40" spans="1:16">
      <c r="A40" s="12"/>
      <c r="B40" s="25">
        <v>335.7</v>
      </c>
      <c r="C40" s="20" t="s">
        <v>38</v>
      </c>
      <c r="D40" s="46">
        <v>0</v>
      </c>
      <c r="E40" s="46">
        <v>34902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34902</v>
      </c>
      <c r="O40" s="47">
        <f t="shared" si="7"/>
        <v>4.1969696969696972</v>
      </c>
      <c r="P40" s="9"/>
    </row>
    <row r="41" spans="1:16">
      <c r="A41" s="12"/>
      <c r="B41" s="25">
        <v>337.1</v>
      </c>
      <c r="C41" s="20" t="s">
        <v>39</v>
      </c>
      <c r="D41" s="46">
        <v>0</v>
      </c>
      <c r="E41" s="46">
        <v>25000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25000</v>
      </c>
      <c r="O41" s="47">
        <f t="shared" si="7"/>
        <v>3.0062530062530062</v>
      </c>
      <c r="P41" s="9"/>
    </row>
    <row r="42" spans="1:16">
      <c r="A42" s="12"/>
      <c r="B42" s="25">
        <v>337.7</v>
      </c>
      <c r="C42" s="20" t="s">
        <v>40</v>
      </c>
      <c r="D42" s="46">
        <v>90500</v>
      </c>
      <c r="E42" s="46">
        <v>13121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103621</v>
      </c>
      <c r="O42" s="47">
        <f t="shared" si="7"/>
        <v>12.460437710437711</v>
      </c>
      <c r="P42" s="9"/>
    </row>
    <row r="43" spans="1:16">
      <c r="A43" s="12"/>
      <c r="B43" s="25">
        <v>339</v>
      </c>
      <c r="C43" s="20" t="s">
        <v>88</v>
      </c>
      <c r="D43" s="46">
        <v>10982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10982</v>
      </c>
      <c r="O43" s="47">
        <f t="shared" si="7"/>
        <v>1.3205868205868205</v>
      </c>
      <c r="P43" s="9"/>
    </row>
    <row r="44" spans="1:16" ht="15.75">
      <c r="A44" s="29" t="s">
        <v>45</v>
      </c>
      <c r="B44" s="30"/>
      <c r="C44" s="31"/>
      <c r="D44" s="32">
        <f t="shared" ref="D44:M44" si="8">SUM(D45:D50)</f>
        <v>897555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3921322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4818877</v>
      </c>
      <c r="O44" s="45">
        <f t="shared" si="7"/>
        <v>579.47053872053868</v>
      </c>
      <c r="P44" s="10"/>
    </row>
    <row r="45" spans="1:16">
      <c r="A45" s="12"/>
      <c r="B45" s="25">
        <v>342.2</v>
      </c>
      <c r="C45" s="20" t="s">
        <v>49</v>
      </c>
      <c r="D45" s="46">
        <v>500000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9">SUM(D45:M45)</f>
        <v>500000</v>
      </c>
      <c r="O45" s="47">
        <f t="shared" si="7"/>
        <v>60.125060125060124</v>
      </c>
      <c r="P45" s="9"/>
    </row>
    <row r="46" spans="1:16">
      <c r="A46" s="12"/>
      <c r="B46" s="25">
        <v>342.4</v>
      </c>
      <c r="C46" s="20" t="s">
        <v>50</v>
      </c>
      <c r="D46" s="46">
        <v>364918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364918</v>
      </c>
      <c r="O46" s="47">
        <f t="shared" si="7"/>
        <v>43.881433381433382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1011680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1011680</v>
      </c>
      <c r="O47" s="47">
        <f t="shared" si="7"/>
        <v>121.65464165464165</v>
      </c>
      <c r="P47" s="9"/>
    </row>
    <row r="48" spans="1:16">
      <c r="A48" s="12"/>
      <c r="B48" s="25">
        <v>343.9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2266214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2266214</v>
      </c>
      <c r="O48" s="47">
        <f t="shared" si="7"/>
        <v>272.51250601250604</v>
      </c>
      <c r="P48" s="9"/>
    </row>
    <row r="49" spans="1:16">
      <c r="A49" s="12"/>
      <c r="B49" s="25">
        <v>347.2</v>
      </c>
      <c r="C49" s="20" t="s">
        <v>53</v>
      </c>
      <c r="D49" s="46">
        <v>32637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32637</v>
      </c>
      <c r="O49" s="47">
        <f t="shared" si="7"/>
        <v>3.9246031746031744</v>
      </c>
      <c r="P49" s="9"/>
    </row>
    <row r="50" spans="1:16">
      <c r="A50" s="12"/>
      <c r="B50" s="25">
        <v>347.5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643428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643428</v>
      </c>
      <c r="O50" s="47">
        <f t="shared" si="7"/>
        <v>77.372294372294377</v>
      </c>
      <c r="P50" s="9"/>
    </row>
    <row r="51" spans="1:16" ht="15.75">
      <c r="A51" s="29" t="s">
        <v>46</v>
      </c>
      <c r="B51" s="30"/>
      <c r="C51" s="31"/>
      <c r="D51" s="32">
        <f t="shared" ref="D51:M51" si="10">SUM(D52:D54)</f>
        <v>122385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8" si="11">SUM(D51:M51)</f>
        <v>122385</v>
      </c>
      <c r="O51" s="45">
        <f t="shared" si="7"/>
        <v>14.716810966810966</v>
      </c>
      <c r="P51" s="10"/>
    </row>
    <row r="52" spans="1:16">
      <c r="A52" s="13"/>
      <c r="B52" s="39">
        <v>351.5</v>
      </c>
      <c r="C52" s="21" t="s">
        <v>58</v>
      </c>
      <c r="D52" s="46">
        <v>55409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55409</v>
      </c>
      <c r="O52" s="47">
        <f t="shared" si="7"/>
        <v>6.6629389129389125</v>
      </c>
      <c r="P52" s="9"/>
    </row>
    <row r="53" spans="1:16">
      <c r="A53" s="13"/>
      <c r="B53" s="39">
        <v>354</v>
      </c>
      <c r="C53" s="21" t="s">
        <v>59</v>
      </c>
      <c r="D53" s="46">
        <v>62202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62202</v>
      </c>
      <c r="O53" s="47">
        <f t="shared" si="7"/>
        <v>7.4797979797979801</v>
      </c>
      <c r="P53" s="9"/>
    </row>
    <row r="54" spans="1:16">
      <c r="A54" s="13"/>
      <c r="B54" s="39">
        <v>359</v>
      </c>
      <c r="C54" s="21" t="s">
        <v>60</v>
      </c>
      <c r="D54" s="46">
        <v>4774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4774</v>
      </c>
      <c r="O54" s="47">
        <f t="shared" si="7"/>
        <v>0.57407407407407407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SUM(D56:D61)</f>
        <v>143986</v>
      </c>
      <c r="E55" s="32">
        <f t="shared" si="12"/>
        <v>442723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442286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1"/>
        <v>1028995</v>
      </c>
      <c r="O55" s="45">
        <f t="shared" si="7"/>
        <v>123.73677248677248</v>
      </c>
      <c r="P55" s="10"/>
    </row>
    <row r="56" spans="1:16">
      <c r="A56" s="12"/>
      <c r="B56" s="25">
        <v>361.1</v>
      </c>
      <c r="C56" s="20" t="s">
        <v>61</v>
      </c>
      <c r="D56" s="46">
        <v>64915</v>
      </c>
      <c r="E56" s="46">
        <v>34630</v>
      </c>
      <c r="F56" s="46">
        <v>0</v>
      </c>
      <c r="G56" s="46">
        <v>0</v>
      </c>
      <c r="H56" s="46">
        <v>0</v>
      </c>
      <c r="I56" s="46">
        <v>167282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266827</v>
      </c>
      <c r="O56" s="47">
        <f t="shared" si="7"/>
        <v>32.085978835978835</v>
      </c>
      <c r="P56" s="9"/>
    </row>
    <row r="57" spans="1:16">
      <c r="A57" s="12"/>
      <c r="B57" s="25">
        <v>361.3</v>
      </c>
      <c r="C57" s="20" t="s">
        <v>62</v>
      </c>
      <c r="D57" s="46">
        <v>2865</v>
      </c>
      <c r="E57" s="46">
        <v>1517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4382</v>
      </c>
      <c r="O57" s="47">
        <f t="shared" si="7"/>
        <v>0.52693602693602692</v>
      </c>
      <c r="P57" s="9"/>
    </row>
    <row r="58" spans="1:16">
      <c r="A58" s="12"/>
      <c r="B58" s="25">
        <v>362</v>
      </c>
      <c r="C58" s="20" t="s">
        <v>63</v>
      </c>
      <c r="D58" s="46">
        <v>6500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6500</v>
      </c>
      <c r="O58" s="47">
        <f t="shared" si="7"/>
        <v>0.78162578162578167</v>
      </c>
      <c r="P58" s="9"/>
    </row>
    <row r="59" spans="1:16">
      <c r="A59" s="12"/>
      <c r="B59" s="25">
        <v>366</v>
      </c>
      <c r="C59" s="20" t="s">
        <v>65</v>
      </c>
      <c r="D59" s="46">
        <v>0</v>
      </c>
      <c r="E59" s="46">
        <v>9167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9167</v>
      </c>
      <c r="O59" s="47">
        <f t="shared" si="7"/>
        <v>1.1023328523328524</v>
      </c>
      <c r="P59" s="9"/>
    </row>
    <row r="60" spans="1:16">
      <c r="A60" s="12"/>
      <c r="B60" s="25">
        <v>369.3</v>
      </c>
      <c r="C60" s="20" t="s">
        <v>91</v>
      </c>
      <c r="D60" s="46">
        <v>7484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7484</v>
      </c>
      <c r="O60" s="47">
        <f t="shared" si="7"/>
        <v>0.89995189995189995</v>
      </c>
      <c r="P60" s="9"/>
    </row>
    <row r="61" spans="1:16">
      <c r="A61" s="12"/>
      <c r="B61" s="25">
        <v>369.9</v>
      </c>
      <c r="C61" s="20" t="s">
        <v>66</v>
      </c>
      <c r="D61" s="46">
        <v>62222</v>
      </c>
      <c r="E61" s="46">
        <v>397409</v>
      </c>
      <c r="F61" s="46">
        <v>0</v>
      </c>
      <c r="G61" s="46">
        <v>0</v>
      </c>
      <c r="H61" s="46">
        <v>0</v>
      </c>
      <c r="I61" s="46">
        <v>275004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734635</v>
      </c>
      <c r="O61" s="47">
        <f t="shared" si="7"/>
        <v>88.339947089947088</v>
      </c>
      <c r="P61" s="9"/>
    </row>
    <row r="62" spans="1:16" ht="15.75">
      <c r="A62" s="29" t="s">
        <v>47</v>
      </c>
      <c r="B62" s="30"/>
      <c r="C62" s="31"/>
      <c r="D62" s="32">
        <f t="shared" ref="D62:M62" si="13">SUM(D63:D67)</f>
        <v>1038936</v>
      </c>
      <c r="E62" s="32">
        <f t="shared" si="13"/>
        <v>791914</v>
      </c>
      <c r="F62" s="32">
        <f t="shared" si="13"/>
        <v>1007206</v>
      </c>
      <c r="G62" s="32">
        <f t="shared" si="13"/>
        <v>0</v>
      </c>
      <c r="H62" s="32">
        <f t="shared" si="13"/>
        <v>0</v>
      </c>
      <c r="I62" s="32">
        <f t="shared" si="13"/>
        <v>1556361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1"/>
        <v>4394417</v>
      </c>
      <c r="O62" s="45">
        <f t="shared" si="7"/>
        <v>528.42917267917267</v>
      </c>
      <c r="P62" s="9"/>
    </row>
    <row r="63" spans="1:16">
      <c r="A63" s="12"/>
      <c r="B63" s="25">
        <v>381</v>
      </c>
      <c r="C63" s="20" t="s">
        <v>67</v>
      </c>
      <c r="D63" s="46">
        <v>738936</v>
      </c>
      <c r="E63" s="46">
        <v>761914</v>
      </c>
      <c r="F63" s="46">
        <v>1007206</v>
      </c>
      <c r="G63" s="46">
        <v>0</v>
      </c>
      <c r="H63" s="46">
        <v>0</v>
      </c>
      <c r="I63" s="46">
        <v>650000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3158056</v>
      </c>
      <c r="O63" s="47">
        <f t="shared" si="7"/>
        <v>379.75661375661377</v>
      </c>
      <c r="P63" s="9"/>
    </row>
    <row r="64" spans="1:16">
      <c r="A64" s="12"/>
      <c r="B64" s="25">
        <v>382</v>
      </c>
      <c r="C64" s="20" t="s">
        <v>78</v>
      </c>
      <c r="D64" s="46">
        <v>300000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300000</v>
      </c>
      <c r="O64" s="47">
        <f t="shared" si="7"/>
        <v>36.075036075036074</v>
      </c>
      <c r="P64" s="9"/>
    </row>
    <row r="65" spans="1:119">
      <c r="A65" s="12"/>
      <c r="B65" s="25">
        <v>388.1</v>
      </c>
      <c r="C65" s="20" t="s">
        <v>92</v>
      </c>
      <c r="D65" s="46">
        <v>0</v>
      </c>
      <c r="E65" s="46">
        <v>30000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30000</v>
      </c>
      <c r="O65" s="47">
        <f t="shared" si="7"/>
        <v>3.6075036075036073</v>
      </c>
      <c r="P65" s="9"/>
    </row>
    <row r="66" spans="1:119">
      <c r="A66" s="12"/>
      <c r="B66" s="25">
        <v>389.7</v>
      </c>
      <c r="C66" s="20" t="s">
        <v>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897220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897220</v>
      </c>
      <c r="O66" s="47">
        <f t="shared" si="7"/>
        <v>107.8908128908129</v>
      </c>
      <c r="P66" s="9"/>
    </row>
    <row r="67" spans="1:119" ht="15.75" thickBot="1">
      <c r="A67" s="12"/>
      <c r="B67" s="25">
        <v>389.8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9141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9141</v>
      </c>
      <c r="O67" s="47">
        <f t="shared" si="7"/>
        <v>1.0992063492063493</v>
      </c>
      <c r="P67" s="9"/>
    </row>
    <row r="68" spans="1:119" ht="16.5" thickBot="1">
      <c r="A68" s="14" t="s">
        <v>55</v>
      </c>
      <c r="B68" s="23"/>
      <c r="C68" s="22"/>
      <c r="D68" s="15">
        <f t="shared" ref="D68:M68" si="14">SUM(D5,D13,D27,D44,D51,D55,D62)</f>
        <v>8831620</v>
      </c>
      <c r="E68" s="15">
        <f t="shared" si="14"/>
        <v>5918393</v>
      </c>
      <c r="F68" s="15">
        <f t="shared" si="14"/>
        <v>1007206</v>
      </c>
      <c r="G68" s="15">
        <f t="shared" si="14"/>
        <v>0</v>
      </c>
      <c r="H68" s="15">
        <f t="shared" si="14"/>
        <v>0</v>
      </c>
      <c r="I68" s="15">
        <f t="shared" si="14"/>
        <v>10773329</v>
      </c>
      <c r="J68" s="15">
        <f t="shared" si="14"/>
        <v>0</v>
      </c>
      <c r="K68" s="15">
        <f t="shared" si="14"/>
        <v>0</v>
      </c>
      <c r="L68" s="15">
        <f t="shared" si="14"/>
        <v>0</v>
      </c>
      <c r="M68" s="15">
        <f t="shared" si="14"/>
        <v>0</v>
      </c>
      <c r="N68" s="15">
        <f t="shared" si="11"/>
        <v>26530548</v>
      </c>
      <c r="O68" s="38">
        <f t="shared" si="7"/>
        <v>3190.3015873015875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96</v>
      </c>
      <c r="M70" s="118"/>
      <c r="N70" s="118"/>
      <c r="O70" s="43">
        <v>8316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97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4522177</v>
      </c>
      <c r="E5" s="27">
        <f t="shared" si="0"/>
        <v>2676534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7198711</v>
      </c>
      <c r="O5" s="33">
        <f t="shared" ref="O5:O36" si="1">(N5/O$74)</f>
        <v>867.62817885982884</v>
      </c>
      <c r="P5" s="6"/>
    </row>
    <row r="6" spans="1:133">
      <c r="A6" s="12"/>
      <c r="B6" s="25">
        <v>311</v>
      </c>
      <c r="C6" s="20" t="s">
        <v>2</v>
      </c>
      <c r="D6" s="46">
        <v>3746062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3746062</v>
      </c>
      <c r="O6" s="47">
        <f t="shared" si="1"/>
        <v>451.49596239604676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32.991804266602387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119538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119538</v>
      </c>
      <c r="O8" s="47">
        <f t="shared" si="1"/>
        <v>14.407376160057852</v>
      </c>
      <c r="P8" s="9"/>
    </row>
    <row r="9" spans="1:133">
      <c r="A9" s="12"/>
      <c r="B9" s="25">
        <v>312.51</v>
      </c>
      <c r="C9" s="20" t="s">
        <v>82</v>
      </c>
      <c r="D9" s="46">
        <v>139496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139496</v>
      </c>
      <c r="O9" s="47">
        <f t="shared" si="1"/>
        <v>16.812823912257443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2283263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2283263</v>
      </c>
      <c r="O10" s="47">
        <f t="shared" si="1"/>
        <v>275.19139447993251</v>
      </c>
      <c r="P10" s="9"/>
    </row>
    <row r="11" spans="1:133">
      <c r="A11" s="12"/>
      <c r="B11" s="25">
        <v>315</v>
      </c>
      <c r="C11" s="20" t="s">
        <v>12</v>
      </c>
      <c r="D11" s="46">
        <v>591504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591504</v>
      </c>
      <c r="O11" s="47">
        <f t="shared" si="1"/>
        <v>71.291310112088709</v>
      </c>
      <c r="P11" s="9"/>
    </row>
    <row r="12" spans="1:133">
      <c r="A12" s="12"/>
      <c r="B12" s="25">
        <v>316</v>
      </c>
      <c r="C12" s="20" t="s">
        <v>13</v>
      </c>
      <c r="D12" s="46">
        <v>45115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45115</v>
      </c>
      <c r="O12" s="47">
        <f t="shared" si="1"/>
        <v>5.4375075328431963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SUM(D14:D26)</f>
        <v>535348</v>
      </c>
      <c r="E13" s="32">
        <f t="shared" si="3"/>
        <v>175658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711006</v>
      </c>
      <c r="O13" s="45">
        <f t="shared" si="1"/>
        <v>85.694347354465464</v>
      </c>
      <c r="P13" s="10"/>
    </row>
    <row r="14" spans="1:133">
      <c r="A14" s="12"/>
      <c r="B14" s="25">
        <v>322</v>
      </c>
      <c r="C14" s="20" t="s">
        <v>0</v>
      </c>
      <c r="D14" s="46">
        <v>535348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535348</v>
      </c>
      <c r="O14" s="47">
        <f t="shared" si="1"/>
        <v>64.523080631553569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17101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17101</v>
      </c>
      <c r="O15" s="47">
        <f t="shared" si="1"/>
        <v>2.0611064240086781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1000</v>
      </c>
      <c r="O16" s="47">
        <f t="shared" si="1"/>
        <v>0.1205254911413764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846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846</v>
      </c>
      <c r="O17" s="47">
        <f t="shared" si="1"/>
        <v>0.10196456550560444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</v>
      </c>
      <c r="O18" s="47">
        <f t="shared" si="1"/>
        <v>7.8341569241894664E-3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30098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30098</v>
      </c>
      <c r="O19" s="47">
        <f t="shared" si="1"/>
        <v>3.6275762323731469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1760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1760</v>
      </c>
      <c r="O20" s="47">
        <f t="shared" si="1"/>
        <v>0.21212486440882247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17101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17101</v>
      </c>
      <c r="O21" s="47">
        <f t="shared" si="1"/>
        <v>2.0611064240086781</v>
      </c>
      <c r="P21" s="9"/>
    </row>
    <row r="22" spans="1:16">
      <c r="A22" s="12"/>
      <c r="B22" s="25">
        <v>324.62</v>
      </c>
      <c r="C22" s="20" t="s">
        <v>84</v>
      </c>
      <c r="D22" s="46">
        <v>0</v>
      </c>
      <c r="E22" s="46">
        <v>1000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0.1205254911413764</v>
      </c>
      <c r="P22" s="9"/>
    </row>
    <row r="23" spans="1:16">
      <c r="A23" s="12"/>
      <c r="B23" s="25">
        <v>324.70999999999998</v>
      </c>
      <c r="C23" s="20" t="s">
        <v>21</v>
      </c>
      <c r="D23" s="46">
        <v>0</v>
      </c>
      <c r="E23" s="46">
        <v>12313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12313</v>
      </c>
      <c r="O23" s="47">
        <f t="shared" si="1"/>
        <v>1.4840303724237676</v>
      </c>
      <c r="P23" s="9"/>
    </row>
    <row r="24" spans="1:16">
      <c r="A24" s="12"/>
      <c r="B24" s="25">
        <v>324.72000000000003</v>
      </c>
      <c r="C24" s="20" t="s">
        <v>22</v>
      </c>
      <c r="D24" s="46">
        <v>0</v>
      </c>
      <c r="E24" s="46">
        <v>720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720</v>
      </c>
      <c r="O24" s="47">
        <f t="shared" si="1"/>
        <v>8.677835362179101E-2</v>
      </c>
      <c r="P24" s="9"/>
    </row>
    <row r="25" spans="1:16">
      <c r="A25" s="12"/>
      <c r="B25" s="25">
        <v>325.10000000000002</v>
      </c>
      <c r="C25" s="20" t="s">
        <v>23</v>
      </c>
      <c r="D25" s="46">
        <v>0</v>
      </c>
      <c r="E25" s="46">
        <v>21944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21944</v>
      </c>
      <c r="O25" s="47">
        <f t="shared" si="1"/>
        <v>2.6448113776063638</v>
      </c>
      <c r="P25" s="9"/>
    </row>
    <row r="26" spans="1:16">
      <c r="A26" s="12"/>
      <c r="B26" s="25">
        <v>329</v>
      </c>
      <c r="C26" s="20" t="s">
        <v>24</v>
      </c>
      <c r="D26" s="46">
        <v>0</v>
      </c>
      <c r="E26" s="46">
        <v>71710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71710</v>
      </c>
      <c r="O26" s="47">
        <f t="shared" si="1"/>
        <v>8.6428829697481024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SUM(D28:D46)</f>
        <v>1972010</v>
      </c>
      <c r="E27" s="32">
        <f t="shared" si="5"/>
        <v>1331882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10026138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13330030</v>
      </c>
      <c r="O27" s="45">
        <f t="shared" si="1"/>
        <v>1606.6084126792816</v>
      </c>
      <c r="P27" s="10"/>
    </row>
    <row r="28" spans="1:16">
      <c r="A28" s="12"/>
      <c r="B28" s="25">
        <v>331.35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9673717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9673717</v>
      </c>
      <c r="O28" s="47">
        <f t="shared" si="1"/>
        <v>1165.9294925876823</v>
      </c>
      <c r="P28" s="9"/>
    </row>
    <row r="29" spans="1:16">
      <c r="A29" s="12"/>
      <c r="B29" s="25">
        <v>331.5</v>
      </c>
      <c r="C29" s="20" t="s">
        <v>26</v>
      </c>
      <c r="D29" s="46">
        <v>345591</v>
      </c>
      <c r="E29" s="46">
        <v>516353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861944</v>
      </c>
      <c r="O29" s="47">
        <f t="shared" si="1"/>
        <v>103.88622393636254</v>
      </c>
      <c r="P29" s="9"/>
    </row>
    <row r="30" spans="1:16">
      <c r="A30" s="12"/>
      <c r="B30" s="25">
        <v>331.7</v>
      </c>
      <c r="C30" s="20" t="s">
        <v>27</v>
      </c>
      <c r="D30" s="46">
        <v>0</v>
      </c>
      <c r="E30" s="46">
        <v>14944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14944</v>
      </c>
      <c r="O30" s="47">
        <f t="shared" si="1"/>
        <v>1.801132939616729</v>
      </c>
      <c r="P30" s="9"/>
    </row>
    <row r="31" spans="1:16">
      <c r="A31" s="12"/>
      <c r="B31" s="25">
        <v>334.36</v>
      </c>
      <c r="C31" s="20" t="s">
        <v>29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300000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6">SUM(D31:M31)</f>
        <v>300000</v>
      </c>
      <c r="O31" s="47">
        <f t="shared" si="1"/>
        <v>36.157647342412922</v>
      </c>
      <c r="P31" s="9"/>
    </row>
    <row r="32" spans="1:16">
      <c r="A32" s="12"/>
      <c r="B32" s="25">
        <v>334.39</v>
      </c>
      <c r="C32" s="20" t="s">
        <v>85</v>
      </c>
      <c r="D32" s="46">
        <v>0</v>
      </c>
      <c r="E32" s="46">
        <v>12500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12500</v>
      </c>
      <c r="O32" s="47">
        <f t="shared" si="1"/>
        <v>1.5065686392672051</v>
      </c>
      <c r="P32" s="9"/>
    </row>
    <row r="33" spans="1:16">
      <c r="A33" s="12"/>
      <c r="B33" s="25">
        <v>334.49</v>
      </c>
      <c r="C33" s="20" t="s">
        <v>30</v>
      </c>
      <c r="D33" s="46">
        <v>0</v>
      </c>
      <c r="E33" s="46">
        <v>404309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404309</v>
      </c>
      <c r="O33" s="47">
        <f t="shared" si="1"/>
        <v>48.729540797878748</v>
      </c>
      <c r="P33" s="9"/>
    </row>
    <row r="34" spans="1:16">
      <c r="A34" s="12"/>
      <c r="B34" s="25">
        <v>334.5</v>
      </c>
      <c r="C34" s="20" t="s">
        <v>31</v>
      </c>
      <c r="D34" s="46">
        <v>10022</v>
      </c>
      <c r="E34" s="46">
        <v>86059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96081</v>
      </c>
      <c r="O34" s="47">
        <f t="shared" si="1"/>
        <v>11.580209714354586</v>
      </c>
      <c r="P34" s="9"/>
    </row>
    <row r="35" spans="1:16">
      <c r="A35" s="12"/>
      <c r="B35" s="25">
        <v>334.7</v>
      </c>
      <c r="C35" s="20" t="s">
        <v>32</v>
      </c>
      <c r="D35" s="46">
        <v>15317</v>
      </c>
      <c r="E35" s="46">
        <v>0</v>
      </c>
      <c r="F35" s="46">
        <v>0</v>
      </c>
      <c r="G35" s="46">
        <v>0</v>
      </c>
      <c r="H35" s="46">
        <v>0</v>
      </c>
      <c r="I35" s="46">
        <v>22589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37906</v>
      </c>
      <c r="O35" s="47">
        <f t="shared" si="1"/>
        <v>4.5686392672050138</v>
      </c>
      <c r="P35" s="9"/>
    </row>
    <row r="36" spans="1:16">
      <c r="A36" s="12"/>
      <c r="B36" s="25">
        <v>334.9</v>
      </c>
      <c r="C36" s="20" t="s">
        <v>86</v>
      </c>
      <c r="D36" s="46">
        <v>0</v>
      </c>
      <c r="E36" s="46">
        <v>21577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21577</v>
      </c>
      <c r="O36" s="47">
        <f t="shared" si="1"/>
        <v>2.6005785223574787</v>
      </c>
      <c r="P36" s="9"/>
    </row>
    <row r="37" spans="1:16">
      <c r="A37" s="12"/>
      <c r="B37" s="25">
        <v>335.12</v>
      </c>
      <c r="C37" s="20" t="s">
        <v>33</v>
      </c>
      <c r="D37" s="46">
        <v>222132</v>
      </c>
      <c r="E37" s="46">
        <v>90642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312774</v>
      </c>
      <c r="O37" s="47">
        <f t="shared" ref="O37:O68" si="7">(N37/O$74)</f>
        <v>37.697239966252866</v>
      </c>
      <c r="P37" s="9"/>
    </row>
    <row r="38" spans="1:16">
      <c r="A38" s="12"/>
      <c r="B38" s="25">
        <v>335.14</v>
      </c>
      <c r="C38" s="20" t="s">
        <v>34</v>
      </c>
      <c r="D38" s="46">
        <v>3832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3832</v>
      </c>
      <c r="O38" s="47">
        <f t="shared" si="7"/>
        <v>0.46185368205375438</v>
      </c>
      <c r="P38" s="9"/>
    </row>
    <row r="39" spans="1:16">
      <c r="A39" s="12"/>
      <c r="B39" s="25">
        <v>335.15</v>
      </c>
      <c r="C39" s="20" t="s">
        <v>35</v>
      </c>
      <c r="D39" s="46">
        <v>17527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17527</v>
      </c>
      <c r="O39" s="47">
        <f t="shared" si="7"/>
        <v>2.1124502832349044</v>
      </c>
      <c r="P39" s="9"/>
    </row>
    <row r="40" spans="1:16">
      <c r="A40" s="12"/>
      <c r="B40" s="25">
        <v>335.18</v>
      </c>
      <c r="C40" s="20" t="s">
        <v>36</v>
      </c>
      <c r="D40" s="46">
        <v>1226635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1226635</v>
      </c>
      <c r="O40" s="47">
        <f t="shared" si="7"/>
        <v>147.84078582620225</v>
      </c>
      <c r="P40" s="9"/>
    </row>
    <row r="41" spans="1:16">
      <c r="A41" s="12"/>
      <c r="B41" s="25">
        <v>335.21</v>
      </c>
      <c r="C41" s="20" t="s">
        <v>87</v>
      </c>
      <c r="D41" s="46">
        <v>3240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3240</v>
      </c>
      <c r="O41" s="47">
        <f t="shared" si="7"/>
        <v>0.39050259129805953</v>
      </c>
      <c r="P41" s="9"/>
    </row>
    <row r="42" spans="1:16">
      <c r="A42" s="12"/>
      <c r="B42" s="25">
        <v>335.49</v>
      </c>
      <c r="C42" s="20" t="s">
        <v>37</v>
      </c>
      <c r="D42" s="46">
        <v>0</v>
      </c>
      <c r="E42" s="46">
        <v>94987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94987</v>
      </c>
      <c r="O42" s="47">
        <f t="shared" si="7"/>
        <v>11.44835482704592</v>
      </c>
      <c r="P42" s="9"/>
    </row>
    <row r="43" spans="1:16">
      <c r="A43" s="12"/>
      <c r="B43" s="25">
        <v>335.7</v>
      </c>
      <c r="C43" s="20" t="s">
        <v>38</v>
      </c>
      <c r="D43" s="46">
        <v>0</v>
      </c>
      <c r="E43" s="46">
        <v>23111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23111</v>
      </c>
      <c r="O43" s="47">
        <f t="shared" si="7"/>
        <v>2.7854646257683502</v>
      </c>
      <c r="P43" s="9"/>
    </row>
    <row r="44" spans="1:16">
      <c r="A44" s="12"/>
      <c r="B44" s="25">
        <v>337.1</v>
      </c>
      <c r="C44" s="20" t="s">
        <v>39</v>
      </c>
      <c r="D44" s="46">
        <v>0</v>
      </c>
      <c r="E44" s="46">
        <v>20000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20000</v>
      </c>
      <c r="O44" s="47">
        <f t="shared" si="7"/>
        <v>2.4105098228275281</v>
      </c>
      <c r="P44" s="9"/>
    </row>
    <row r="45" spans="1:16">
      <c r="A45" s="12"/>
      <c r="B45" s="25">
        <v>337.7</v>
      </c>
      <c r="C45" s="20" t="s">
        <v>40</v>
      </c>
      <c r="D45" s="46">
        <v>115887</v>
      </c>
      <c r="E45" s="46">
        <v>47400</v>
      </c>
      <c r="F45" s="46">
        <v>0</v>
      </c>
      <c r="G45" s="46">
        <v>0</v>
      </c>
      <c r="H45" s="46">
        <v>0</v>
      </c>
      <c r="I45" s="46">
        <v>29832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193119</v>
      </c>
      <c r="O45" s="47">
        <f t="shared" si="7"/>
        <v>23.27576232373147</v>
      </c>
      <c r="P45" s="9"/>
    </row>
    <row r="46" spans="1:16">
      <c r="A46" s="12"/>
      <c r="B46" s="25">
        <v>339</v>
      </c>
      <c r="C46" s="20" t="s">
        <v>88</v>
      </c>
      <c r="D46" s="46">
        <v>11827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11827</v>
      </c>
      <c r="O46" s="47">
        <f t="shared" si="7"/>
        <v>1.4254549837290587</v>
      </c>
      <c r="P46" s="9"/>
    </row>
    <row r="47" spans="1:16" ht="15.75">
      <c r="A47" s="29" t="s">
        <v>45</v>
      </c>
      <c r="B47" s="30"/>
      <c r="C47" s="31"/>
      <c r="D47" s="32">
        <f t="shared" ref="D47:M47" si="8">SUM(D48:D53)</f>
        <v>811580</v>
      </c>
      <c r="E47" s="32">
        <f t="shared" si="8"/>
        <v>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10934156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11745736</v>
      </c>
      <c r="O47" s="45">
        <f t="shared" si="7"/>
        <v>1415.6606002169458</v>
      </c>
      <c r="P47" s="10"/>
    </row>
    <row r="48" spans="1:16">
      <c r="A48" s="12"/>
      <c r="B48" s="25">
        <v>342.2</v>
      </c>
      <c r="C48" s="20" t="s">
        <v>49</v>
      </c>
      <c r="D48" s="46">
        <v>405260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9">SUM(D48:M48)</f>
        <v>405260</v>
      </c>
      <c r="O48" s="47">
        <f t="shared" si="7"/>
        <v>48.844160539954203</v>
      </c>
      <c r="P48" s="9"/>
    </row>
    <row r="49" spans="1:16">
      <c r="A49" s="12"/>
      <c r="B49" s="25">
        <v>342.4</v>
      </c>
      <c r="C49" s="20" t="s">
        <v>50</v>
      </c>
      <c r="D49" s="46">
        <v>366290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366290</v>
      </c>
      <c r="O49" s="47">
        <f t="shared" si="7"/>
        <v>44.14728215017476</v>
      </c>
      <c r="P49" s="9"/>
    </row>
    <row r="50" spans="1:16">
      <c r="A50" s="12"/>
      <c r="B50" s="25">
        <v>342.5</v>
      </c>
      <c r="C50" s="20" t="s">
        <v>89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1015725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1015725</v>
      </c>
      <c r="O50" s="47">
        <f t="shared" si="7"/>
        <v>122.42075448957455</v>
      </c>
      <c r="P50" s="9"/>
    </row>
    <row r="51" spans="1:16">
      <c r="A51" s="12"/>
      <c r="B51" s="25">
        <v>342.9</v>
      </c>
      <c r="C51" s="20" t="s">
        <v>90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9247101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9247101</v>
      </c>
      <c r="O51" s="47">
        <f t="shared" si="7"/>
        <v>1114.5113896589128</v>
      </c>
      <c r="P51" s="9"/>
    </row>
    <row r="52" spans="1:16">
      <c r="A52" s="12"/>
      <c r="B52" s="25">
        <v>347.2</v>
      </c>
      <c r="C52" s="20" t="s">
        <v>53</v>
      </c>
      <c r="D52" s="46">
        <v>40030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40030</v>
      </c>
      <c r="O52" s="47">
        <f t="shared" si="7"/>
        <v>4.8246354103892974</v>
      </c>
      <c r="P52" s="9"/>
    </row>
    <row r="53" spans="1:16">
      <c r="A53" s="12"/>
      <c r="B53" s="25">
        <v>347.5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671330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671330</v>
      </c>
      <c r="O53" s="47">
        <f t="shared" si="7"/>
        <v>80.912377967940216</v>
      </c>
      <c r="P53" s="9"/>
    </row>
    <row r="54" spans="1:16" ht="15.75">
      <c r="A54" s="29" t="s">
        <v>46</v>
      </c>
      <c r="B54" s="30"/>
      <c r="C54" s="31"/>
      <c r="D54" s="32">
        <f t="shared" ref="D54:M54" si="10">SUM(D55:D58)</f>
        <v>94318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72" si="11">SUM(D54:M54)</f>
        <v>94318</v>
      </c>
      <c r="O54" s="45">
        <f t="shared" si="7"/>
        <v>11.36772327347234</v>
      </c>
      <c r="P54" s="10"/>
    </row>
    <row r="55" spans="1:16">
      <c r="A55" s="13"/>
      <c r="B55" s="39">
        <v>351.1</v>
      </c>
      <c r="C55" s="21" t="s">
        <v>57</v>
      </c>
      <c r="D55" s="46">
        <v>250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250</v>
      </c>
      <c r="O55" s="47">
        <f t="shared" si="7"/>
        <v>3.0131372785344099E-2</v>
      </c>
      <c r="P55" s="9"/>
    </row>
    <row r="56" spans="1:16">
      <c r="A56" s="13"/>
      <c r="B56" s="39">
        <v>351.5</v>
      </c>
      <c r="C56" s="21" t="s">
        <v>58</v>
      </c>
      <c r="D56" s="46">
        <v>62655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62655</v>
      </c>
      <c r="O56" s="47">
        <f t="shared" si="7"/>
        <v>7.5515246474629381</v>
      </c>
      <c r="P56" s="9"/>
    </row>
    <row r="57" spans="1:16">
      <c r="A57" s="13"/>
      <c r="B57" s="39">
        <v>354</v>
      </c>
      <c r="C57" s="21" t="s">
        <v>59</v>
      </c>
      <c r="D57" s="46">
        <v>26251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26251</v>
      </c>
      <c r="O57" s="47">
        <f t="shared" si="7"/>
        <v>3.1639146679522718</v>
      </c>
      <c r="P57" s="9"/>
    </row>
    <row r="58" spans="1:16">
      <c r="A58" s="13"/>
      <c r="B58" s="39">
        <v>359</v>
      </c>
      <c r="C58" s="21" t="s">
        <v>60</v>
      </c>
      <c r="D58" s="46">
        <v>5162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5162</v>
      </c>
      <c r="O58" s="47">
        <f t="shared" si="7"/>
        <v>0.62215258527178496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SUM(D60:D65)</f>
        <v>197967</v>
      </c>
      <c r="E59" s="32">
        <f t="shared" si="12"/>
        <v>157590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299205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1"/>
        <v>654762</v>
      </c>
      <c r="O59" s="45">
        <f t="shared" si="7"/>
        <v>78.915511630709901</v>
      </c>
      <c r="P59" s="10"/>
    </row>
    <row r="60" spans="1:16">
      <c r="A60" s="12"/>
      <c r="B60" s="25">
        <v>361.1</v>
      </c>
      <c r="C60" s="20" t="s">
        <v>61</v>
      </c>
      <c r="D60" s="46">
        <v>94928</v>
      </c>
      <c r="E60" s="46">
        <v>86534</v>
      </c>
      <c r="F60" s="46">
        <v>0</v>
      </c>
      <c r="G60" s="46">
        <v>0</v>
      </c>
      <c r="H60" s="46">
        <v>0</v>
      </c>
      <c r="I60" s="46">
        <v>299205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480667</v>
      </c>
      <c r="O60" s="47">
        <f t="shared" si="7"/>
        <v>57.932626250451968</v>
      </c>
      <c r="P60" s="9"/>
    </row>
    <row r="61" spans="1:16">
      <c r="A61" s="12"/>
      <c r="B61" s="25">
        <v>361.3</v>
      </c>
      <c r="C61" s="20" t="s">
        <v>62</v>
      </c>
      <c r="D61" s="46">
        <v>8320</v>
      </c>
      <c r="E61" s="46">
        <v>4406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12726</v>
      </c>
      <c r="O61" s="47">
        <f t="shared" si="7"/>
        <v>1.5338074002651561</v>
      </c>
      <c r="P61" s="9"/>
    </row>
    <row r="62" spans="1:16">
      <c r="A62" s="12"/>
      <c r="B62" s="25">
        <v>362</v>
      </c>
      <c r="C62" s="20" t="s">
        <v>63</v>
      </c>
      <c r="D62" s="46">
        <v>5500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5500</v>
      </c>
      <c r="O62" s="47">
        <f t="shared" si="7"/>
        <v>0.66289020127757026</v>
      </c>
      <c r="P62" s="9"/>
    </row>
    <row r="63" spans="1:16">
      <c r="A63" s="12"/>
      <c r="B63" s="25">
        <v>366</v>
      </c>
      <c r="C63" s="20" t="s">
        <v>65</v>
      </c>
      <c r="D63" s="46">
        <v>0</v>
      </c>
      <c r="E63" s="46">
        <v>12669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12669</v>
      </c>
      <c r="O63" s="47">
        <f t="shared" si="7"/>
        <v>1.5269374472700976</v>
      </c>
      <c r="P63" s="9"/>
    </row>
    <row r="64" spans="1:16">
      <c r="A64" s="12"/>
      <c r="B64" s="25">
        <v>369.3</v>
      </c>
      <c r="C64" s="20" t="s">
        <v>91</v>
      </c>
      <c r="D64" s="46">
        <v>13637</v>
      </c>
      <c r="E64" s="46">
        <v>2791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16428</v>
      </c>
      <c r="O64" s="47">
        <f t="shared" si="7"/>
        <v>1.9799927684705316</v>
      </c>
      <c r="P64" s="9"/>
    </row>
    <row r="65" spans="1:119">
      <c r="A65" s="12"/>
      <c r="B65" s="25">
        <v>369.9</v>
      </c>
      <c r="C65" s="20" t="s">
        <v>66</v>
      </c>
      <c r="D65" s="46">
        <v>75582</v>
      </c>
      <c r="E65" s="46">
        <v>51190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126772</v>
      </c>
      <c r="O65" s="47">
        <f t="shared" si="7"/>
        <v>15.279257562974569</v>
      </c>
      <c r="P65" s="9"/>
    </row>
    <row r="66" spans="1:119" ht="15.75">
      <c r="A66" s="29" t="s">
        <v>47</v>
      </c>
      <c r="B66" s="30"/>
      <c r="C66" s="31"/>
      <c r="D66" s="32">
        <f t="shared" ref="D66:M66" si="13">SUM(D67:D71)</f>
        <v>383903</v>
      </c>
      <c r="E66" s="32">
        <f t="shared" si="13"/>
        <v>867532</v>
      </c>
      <c r="F66" s="32">
        <f t="shared" si="13"/>
        <v>1039080</v>
      </c>
      <c r="G66" s="32">
        <f t="shared" si="13"/>
        <v>0</v>
      </c>
      <c r="H66" s="32">
        <f t="shared" si="13"/>
        <v>0</v>
      </c>
      <c r="I66" s="32">
        <f t="shared" si="13"/>
        <v>1430032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1"/>
        <v>3720547</v>
      </c>
      <c r="O66" s="45">
        <f t="shared" si="7"/>
        <v>448.42075448957456</v>
      </c>
      <c r="P66" s="9"/>
    </row>
    <row r="67" spans="1:119">
      <c r="A67" s="12"/>
      <c r="B67" s="25">
        <v>381</v>
      </c>
      <c r="C67" s="20" t="s">
        <v>67</v>
      </c>
      <c r="D67" s="46">
        <v>358903</v>
      </c>
      <c r="E67" s="46">
        <v>465447</v>
      </c>
      <c r="F67" s="46">
        <v>1039080</v>
      </c>
      <c r="G67" s="46">
        <v>0</v>
      </c>
      <c r="H67" s="46">
        <v>0</v>
      </c>
      <c r="I67" s="46">
        <v>650000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2513430</v>
      </c>
      <c r="O67" s="47">
        <f t="shared" si="7"/>
        <v>302.93238519946971</v>
      </c>
      <c r="P67" s="9"/>
    </row>
    <row r="68" spans="1:119">
      <c r="A68" s="12"/>
      <c r="B68" s="25">
        <v>382</v>
      </c>
      <c r="C68" s="20" t="s">
        <v>78</v>
      </c>
      <c r="D68" s="46">
        <v>25000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25000</v>
      </c>
      <c r="O68" s="47">
        <f t="shared" si="7"/>
        <v>3.0131372785344102</v>
      </c>
      <c r="P68" s="9"/>
    </row>
    <row r="69" spans="1:119">
      <c r="A69" s="12"/>
      <c r="B69" s="25">
        <v>388.1</v>
      </c>
      <c r="C69" s="20" t="s">
        <v>92</v>
      </c>
      <c r="D69" s="46">
        <v>0</v>
      </c>
      <c r="E69" s="46">
        <v>402085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402085</v>
      </c>
      <c r="O69" s="47">
        <f>(N69/O$74)</f>
        <v>48.461492105580334</v>
      </c>
      <c r="P69" s="9"/>
    </row>
    <row r="70" spans="1:119">
      <c r="A70" s="12"/>
      <c r="B70" s="25">
        <v>389.7</v>
      </c>
      <c r="C70" s="20" t="s">
        <v>68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762342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762342</v>
      </c>
      <c r="O70" s="47">
        <f>(N70/O$74)</f>
        <v>91.881643967699162</v>
      </c>
      <c r="P70" s="9"/>
    </row>
    <row r="71" spans="1:119" ht="15.75" thickBot="1">
      <c r="A71" s="12"/>
      <c r="B71" s="25">
        <v>389.8</v>
      </c>
      <c r="C71" s="20" t="s">
        <v>69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17690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17690</v>
      </c>
      <c r="O71" s="47">
        <f>(N71/O$74)</f>
        <v>2.1320959382909486</v>
      </c>
      <c r="P71" s="9"/>
    </row>
    <row r="72" spans="1:119" ht="16.5" thickBot="1">
      <c r="A72" s="14" t="s">
        <v>55</v>
      </c>
      <c r="B72" s="23"/>
      <c r="C72" s="22"/>
      <c r="D72" s="15">
        <f t="shared" ref="D72:M72" si="14">SUM(D5,D13,D27,D47,D54,D59,D66)</f>
        <v>8517303</v>
      </c>
      <c r="E72" s="15">
        <f t="shared" si="14"/>
        <v>5209196</v>
      </c>
      <c r="F72" s="15">
        <f t="shared" si="14"/>
        <v>1039080</v>
      </c>
      <c r="G72" s="15">
        <f t="shared" si="14"/>
        <v>0</v>
      </c>
      <c r="H72" s="15">
        <f t="shared" si="14"/>
        <v>0</v>
      </c>
      <c r="I72" s="15">
        <f t="shared" si="14"/>
        <v>22689531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1"/>
        <v>37455110</v>
      </c>
      <c r="O72" s="38">
        <f>(N72/O$74)</f>
        <v>4514.295528504279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93</v>
      </c>
      <c r="M74" s="118"/>
      <c r="N74" s="118"/>
      <c r="O74" s="43">
        <v>8297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97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3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4789765</v>
      </c>
      <c r="E5" s="27">
        <f t="shared" si="0"/>
        <v>2483032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7272797</v>
      </c>
      <c r="O5" s="33">
        <f t="shared" ref="O5:O36" si="2">(N5/O$67)</f>
        <v>706.43972802331234</v>
      </c>
      <c r="P5" s="6"/>
    </row>
    <row r="6" spans="1:133">
      <c r="A6" s="12"/>
      <c r="B6" s="25">
        <v>311</v>
      </c>
      <c r="C6" s="20" t="s">
        <v>2</v>
      </c>
      <c r="D6" s="46">
        <v>4079688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4079688</v>
      </c>
      <c r="O6" s="47">
        <f t="shared" si="2"/>
        <v>396.27858183584266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273733</v>
      </c>
      <c r="O7" s="47">
        <f t="shared" si="2"/>
        <v>26.58892666342885</v>
      </c>
      <c r="P7" s="9"/>
    </row>
    <row r="8" spans="1:133">
      <c r="A8" s="12"/>
      <c r="B8" s="25">
        <v>312.51</v>
      </c>
      <c r="C8" s="20" t="s">
        <v>77</v>
      </c>
      <c r="D8" s="46">
        <v>92658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92658</v>
      </c>
      <c r="O8" s="47">
        <f t="shared" si="2"/>
        <v>9.0002914035939785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2209299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2209299</v>
      </c>
      <c r="O9" s="47">
        <f t="shared" si="2"/>
        <v>214.59922292374938</v>
      </c>
      <c r="P9" s="9"/>
    </row>
    <row r="10" spans="1:133">
      <c r="A10" s="12"/>
      <c r="B10" s="25">
        <v>315</v>
      </c>
      <c r="C10" s="20" t="s">
        <v>12</v>
      </c>
      <c r="D10" s="46">
        <v>590167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590167</v>
      </c>
      <c r="O10" s="47">
        <f t="shared" si="2"/>
        <v>57.325594949004369</v>
      </c>
      <c r="P10" s="9"/>
    </row>
    <row r="11" spans="1:133">
      <c r="A11" s="12"/>
      <c r="B11" s="25">
        <v>316</v>
      </c>
      <c r="C11" s="20" t="s">
        <v>13</v>
      </c>
      <c r="D11" s="46">
        <v>27252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27252</v>
      </c>
      <c r="O11" s="47">
        <f t="shared" si="2"/>
        <v>2.647110247693055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SUM(D13:D23)</f>
        <v>540276</v>
      </c>
      <c r="E12" s="32">
        <f t="shared" si="3"/>
        <v>79421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3236948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3856645</v>
      </c>
      <c r="O12" s="45">
        <f t="shared" si="2"/>
        <v>374.61340456532298</v>
      </c>
      <c r="P12" s="10"/>
    </row>
    <row r="13" spans="1:133">
      <c r="A13" s="12"/>
      <c r="B13" s="25">
        <v>322</v>
      </c>
      <c r="C13" s="20" t="s">
        <v>0</v>
      </c>
      <c r="D13" s="46">
        <v>538626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538626</v>
      </c>
      <c r="O13" s="47">
        <f t="shared" si="2"/>
        <v>52.31918406993686</v>
      </c>
      <c r="P13" s="9"/>
    </row>
    <row r="14" spans="1:133">
      <c r="A14" s="12"/>
      <c r="B14" s="25">
        <v>324.02</v>
      </c>
      <c r="C14" s="20" t="s">
        <v>15</v>
      </c>
      <c r="D14" s="46">
        <v>0</v>
      </c>
      <c r="E14" s="46">
        <v>14873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14873</v>
      </c>
      <c r="O14" s="47">
        <f t="shared" si="2"/>
        <v>1.4446818844099076</v>
      </c>
      <c r="P14" s="9"/>
    </row>
    <row r="15" spans="1:133">
      <c r="A15" s="12"/>
      <c r="B15" s="25">
        <v>324.02100000000002</v>
      </c>
      <c r="C15" s="20" t="s">
        <v>16</v>
      </c>
      <c r="D15" s="46">
        <v>0</v>
      </c>
      <c r="E15" s="46">
        <v>1400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1400</v>
      </c>
      <c r="O15" s="47">
        <f t="shared" si="2"/>
        <v>0.1359883438562409</v>
      </c>
      <c r="P15" s="9"/>
    </row>
    <row r="16" spans="1:133">
      <c r="A16" s="12"/>
      <c r="B16" s="25">
        <v>324.02999999999997</v>
      </c>
      <c r="C16" s="20" t="s">
        <v>17</v>
      </c>
      <c r="D16" s="46">
        <v>0</v>
      </c>
      <c r="E16" s="46">
        <v>715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715</v>
      </c>
      <c r="O16" s="47">
        <f t="shared" si="2"/>
        <v>6.9451189898008747E-2</v>
      </c>
      <c r="P16" s="9"/>
    </row>
    <row r="17" spans="1:16">
      <c r="A17" s="12"/>
      <c r="B17" s="25">
        <v>324.04000000000002</v>
      </c>
      <c r="C17" s="20" t="s">
        <v>18</v>
      </c>
      <c r="D17" s="46">
        <v>0</v>
      </c>
      <c r="E17" s="46">
        <v>26581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26581</v>
      </c>
      <c r="O17" s="47">
        <f t="shared" si="2"/>
        <v>2.581932977173385</v>
      </c>
      <c r="P17" s="9"/>
    </row>
    <row r="18" spans="1:16">
      <c r="A18" s="12"/>
      <c r="B18" s="25">
        <v>324.041</v>
      </c>
      <c r="C18" s="20" t="s">
        <v>19</v>
      </c>
      <c r="D18" s="46">
        <v>0</v>
      </c>
      <c r="E18" s="46">
        <v>212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212</v>
      </c>
      <c r="O18" s="47">
        <f t="shared" si="2"/>
        <v>2.0592520641087908E-2</v>
      </c>
      <c r="P18" s="9"/>
    </row>
    <row r="19" spans="1:16">
      <c r="A19" s="12"/>
      <c r="B19" s="25">
        <v>324.07</v>
      </c>
      <c r="C19" s="20" t="s">
        <v>20</v>
      </c>
      <c r="D19" s="46">
        <v>0</v>
      </c>
      <c r="E19" s="46">
        <v>14873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14873</v>
      </c>
      <c r="O19" s="47">
        <f t="shared" si="2"/>
        <v>1.4446818844099076</v>
      </c>
      <c r="P19" s="9"/>
    </row>
    <row r="20" spans="1:16">
      <c r="A20" s="12"/>
      <c r="B20" s="25">
        <v>324.08999999999997</v>
      </c>
      <c r="C20" s="20" t="s">
        <v>21</v>
      </c>
      <c r="D20" s="46">
        <v>0</v>
      </c>
      <c r="E20" s="46">
        <v>10709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10709</v>
      </c>
      <c r="O20" s="47">
        <f t="shared" si="2"/>
        <v>1.040213695968917</v>
      </c>
      <c r="P20" s="9"/>
    </row>
    <row r="21" spans="1:16">
      <c r="A21" s="12"/>
      <c r="B21" s="25">
        <v>324.09100000000001</v>
      </c>
      <c r="C21" s="20" t="s">
        <v>22</v>
      </c>
      <c r="D21" s="46">
        <v>0</v>
      </c>
      <c r="E21" s="46">
        <v>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</v>
      </c>
      <c r="O21" s="47">
        <f t="shared" si="2"/>
        <v>5.6338028169014088E-3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3236948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3236948</v>
      </c>
      <c r="O22" s="47">
        <f t="shared" si="2"/>
        <v>314.41942690626519</v>
      </c>
      <c r="P22" s="9"/>
    </row>
    <row r="23" spans="1:16">
      <c r="A23" s="12"/>
      <c r="B23" s="25">
        <v>329</v>
      </c>
      <c r="C23" s="20" t="s">
        <v>24</v>
      </c>
      <c r="D23" s="46">
        <v>1650</v>
      </c>
      <c r="E23" s="46">
        <v>10000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11650</v>
      </c>
      <c r="O23" s="47">
        <f t="shared" si="2"/>
        <v>1.131617289946576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SUM(D25:D39)</f>
        <v>1636572</v>
      </c>
      <c r="E24" s="32">
        <f t="shared" si="5"/>
        <v>1306702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10162716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13105990</v>
      </c>
      <c r="O24" s="45">
        <f t="shared" si="2"/>
        <v>1273.0441962117534</v>
      </c>
      <c r="P24" s="10"/>
    </row>
    <row r="25" spans="1:16">
      <c r="A25" s="12"/>
      <c r="B25" s="25">
        <v>331.35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8669544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7" si="6">SUM(D25:M25)</f>
        <v>8669544</v>
      </c>
      <c r="O25" s="47">
        <f t="shared" si="2"/>
        <v>842.11209324915012</v>
      </c>
      <c r="P25" s="9"/>
    </row>
    <row r="26" spans="1:16">
      <c r="A26" s="12"/>
      <c r="B26" s="25">
        <v>331.5</v>
      </c>
      <c r="C26" s="20" t="s">
        <v>26</v>
      </c>
      <c r="D26" s="46">
        <v>51684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51684</v>
      </c>
      <c r="O26" s="47">
        <f t="shared" si="2"/>
        <v>5.0203011170471106</v>
      </c>
      <c r="P26" s="9"/>
    </row>
    <row r="27" spans="1:16">
      <c r="A27" s="12"/>
      <c r="B27" s="25">
        <v>331.7</v>
      </c>
      <c r="C27" s="20" t="s">
        <v>27</v>
      </c>
      <c r="D27" s="46">
        <v>20000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20000</v>
      </c>
      <c r="O27" s="47">
        <f t="shared" si="2"/>
        <v>1.9426906265177271</v>
      </c>
      <c r="P27" s="9"/>
    </row>
    <row r="28" spans="1:16">
      <c r="A28" s="12"/>
      <c r="B28" s="25">
        <v>334.36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1400000</v>
      </c>
      <c r="O28" s="47">
        <f t="shared" si="2"/>
        <v>135.9883438562409</v>
      </c>
      <c r="P28" s="9"/>
    </row>
    <row r="29" spans="1:16">
      <c r="A29" s="12"/>
      <c r="B29" s="25">
        <v>334.49</v>
      </c>
      <c r="C29" s="20" t="s">
        <v>30</v>
      </c>
      <c r="D29" s="46">
        <v>0</v>
      </c>
      <c r="E29" s="46">
        <v>678156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678156</v>
      </c>
      <c r="O29" s="47">
        <f t="shared" si="2"/>
        <v>65.872365225837783</v>
      </c>
      <c r="P29" s="9"/>
    </row>
    <row r="30" spans="1:16">
      <c r="A30" s="12"/>
      <c r="B30" s="25">
        <v>334.5</v>
      </c>
      <c r="C30" s="20" t="s">
        <v>31</v>
      </c>
      <c r="D30" s="46">
        <v>8600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8600</v>
      </c>
      <c r="O30" s="47">
        <f t="shared" si="2"/>
        <v>0.83535696940262261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200000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200000</v>
      </c>
      <c r="O31" s="47">
        <f t="shared" si="2"/>
        <v>19.426906265177269</v>
      </c>
      <c r="P31" s="9"/>
    </row>
    <row r="32" spans="1:16">
      <c r="A32" s="12"/>
      <c r="B32" s="25">
        <v>335.12</v>
      </c>
      <c r="C32" s="20" t="s">
        <v>33</v>
      </c>
      <c r="D32" s="46">
        <v>223360</v>
      </c>
      <c r="E32" s="46">
        <v>84108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307468</v>
      </c>
      <c r="O32" s="47">
        <f t="shared" si="2"/>
        <v>29.865760077707623</v>
      </c>
      <c r="P32" s="9"/>
    </row>
    <row r="33" spans="1:16">
      <c r="A33" s="12"/>
      <c r="B33" s="25">
        <v>335.14</v>
      </c>
      <c r="C33" s="20" t="s">
        <v>34</v>
      </c>
      <c r="D33" s="46">
        <v>3604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3604</v>
      </c>
      <c r="O33" s="47">
        <f t="shared" si="2"/>
        <v>0.35007285089849444</v>
      </c>
      <c r="P33" s="9"/>
    </row>
    <row r="34" spans="1:16">
      <c r="A34" s="12"/>
      <c r="B34" s="25">
        <v>335.15</v>
      </c>
      <c r="C34" s="20" t="s">
        <v>35</v>
      </c>
      <c r="D34" s="46">
        <v>14087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14087</v>
      </c>
      <c r="O34" s="47">
        <f t="shared" si="2"/>
        <v>1.3683341427877611</v>
      </c>
      <c r="P34" s="9"/>
    </row>
    <row r="35" spans="1:16">
      <c r="A35" s="12"/>
      <c r="B35" s="25">
        <v>335.18</v>
      </c>
      <c r="C35" s="20" t="s">
        <v>36</v>
      </c>
      <c r="D35" s="46">
        <v>1199350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1199350</v>
      </c>
      <c r="O35" s="47">
        <f t="shared" si="2"/>
        <v>116.49830014570179</v>
      </c>
      <c r="P35" s="9"/>
    </row>
    <row r="36" spans="1:16">
      <c r="A36" s="12"/>
      <c r="B36" s="25">
        <v>335.49</v>
      </c>
      <c r="C36" s="20" t="s">
        <v>37</v>
      </c>
      <c r="D36" s="46">
        <v>0</v>
      </c>
      <c r="E36" s="46">
        <v>281496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281496</v>
      </c>
      <c r="O36" s="47">
        <f t="shared" si="2"/>
        <v>27.342982030111706</v>
      </c>
      <c r="P36" s="9"/>
    </row>
    <row r="37" spans="1:16">
      <c r="A37" s="12"/>
      <c r="B37" s="25">
        <v>335.7</v>
      </c>
      <c r="C37" s="20" t="s">
        <v>38</v>
      </c>
      <c r="D37" s="46">
        <v>0</v>
      </c>
      <c r="E37" s="46">
        <v>28857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28857</v>
      </c>
      <c r="O37" s="47">
        <f t="shared" ref="O37:O65" si="7">(N37/O$67)</f>
        <v>2.8030111704711023</v>
      </c>
      <c r="P37" s="9"/>
    </row>
    <row r="38" spans="1:16">
      <c r="A38" s="12"/>
      <c r="B38" s="25">
        <v>337.1</v>
      </c>
      <c r="C38" s="20" t="s">
        <v>39</v>
      </c>
      <c r="D38" s="46">
        <v>0</v>
      </c>
      <c r="E38" s="46">
        <v>20000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20000</v>
      </c>
      <c r="O38" s="47">
        <f t="shared" si="7"/>
        <v>1.9426906265177271</v>
      </c>
      <c r="P38" s="9"/>
    </row>
    <row r="39" spans="1:16">
      <c r="A39" s="12"/>
      <c r="B39" s="25">
        <v>337.7</v>
      </c>
      <c r="C39" s="20" t="s">
        <v>40</v>
      </c>
      <c r="D39" s="46">
        <v>115887</v>
      </c>
      <c r="E39" s="46">
        <v>14085</v>
      </c>
      <c r="F39" s="46">
        <v>0</v>
      </c>
      <c r="G39" s="46">
        <v>0</v>
      </c>
      <c r="H39" s="46">
        <v>0</v>
      </c>
      <c r="I39" s="46">
        <v>93172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223144</v>
      </c>
      <c r="O39" s="47">
        <f t="shared" si="7"/>
        <v>21.674987858183584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SUM(D41:D47)</f>
        <v>814226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3266237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4080463</v>
      </c>
      <c r="O40" s="45">
        <f t="shared" si="7"/>
        <v>396.35386109762021</v>
      </c>
      <c r="P40" s="10"/>
    </row>
    <row r="41" spans="1:16">
      <c r="A41" s="12"/>
      <c r="B41" s="25">
        <v>341.55</v>
      </c>
      <c r="C41" s="20" t="s">
        <v>48</v>
      </c>
      <c r="D41" s="46">
        <v>2160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9">SUM(D41:M41)</f>
        <v>2160</v>
      </c>
      <c r="O41" s="47">
        <f t="shared" si="7"/>
        <v>0.20981058766391453</v>
      </c>
      <c r="P41" s="9"/>
    </row>
    <row r="42" spans="1:16">
      <c r="A42" s="12"/>
      <c r="B42" s="25">
        <v>342.2</v>
      </c>
      <c r="C42" s="20" t="s">
        <v>49</v>
      </c>
      <c r="D42" s="46">
        <v>397439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397439</v>
      </c>
      <c r="O42" s="47">
        <f t="shared" si="7"/>
        <v>38.605050995628943</v>
      </c>
      <c r="P42" s="9"/>
    </row>
    <row r="43" spans="1:16">
      <c r="A43" s="12"/>
      <c r="B43" s="25">
        <v>342.4</v>
      </c>
      <c r="C43" s="20" t="s">
        <v>50</v>
      </c>
      <c r="D43" s="46">
        <v>384483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384483</v>
      </c>
      <c r="O43" s="47">
        <f t="shared" si="7"/>
        <v>37.346576007770764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2146443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2146443</v>
      </c>
      <c r="O44" s="47">
        <f t="shared" si="7"/>
        <v>208.49373482272949</v>
      </c>
      <c r="P44" s="9"/>
    </row>
    <row r="45" spans="1:16">
      <c r="A45" s="12"/>
      <c r="B45" s="25">
        <v>343.9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513813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513813</v>
      </c>
      <c r="O45" s="47">
        <f t="shared" si="7"/>
        <v>49.908984944147647</v>
      </c>
      <c r="P45" s="9"/>
    </row>
    <row r="46" spans="1:16">
      <c r="A46" s="12"/>
      <c r="B46" s="25">
        <v>347.2</v>
      </c>
      <c r="C46" s="20" t="s">
        <v>53</v>
      </c>
      <c r="D46" s="46">
        <v>30144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30144</v>
      </c>
      <c r="O46" s="47">
        <f t="shared" si="7"/>
        <v>2.9280233122875181</v>
      </c>
      <c r="P46" s="9"/>
    </row>
    <row r="47" spans="1:16">
      <c r="A47" s="12"/>
      <c r="B47" s="25">
        <v>347.5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605981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605981</v>
      </c>
      <c r="O47" s="47">
        <f t="shared" si="7"/>
        <v>58.861680427391939</v>
      </c>
      <c r="P47" s="9"/>
    </row>
    <row r="48" spans="1:16" ht="15.75">
      <c r="A48" s="29" t="s">
        <v>46</v>
      </c>
      <c r="B48" s="30"/>
      <c r="C48" s="31"/>
      <c r="D48" s="32">
        <f t="shared" ref="D48:M48" si="10">SUM(D49:D52)</f>
        <v>88277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5" si="11">SUM(D48:M48)</f>
        <v>88277</v>
      </c>
      <c r="O48" s="45">
        <f t="shared" si="7"/>
        <v>8.5747450218552697</v>
      </c>
      <c r="P48" s="10"/>
    </row>
    <row r="49" spans="1:16">
      <c r="A49" s="13"/>
      <c r="B49" s="39">
        <v>351.1</v>
      </c>
      <c r="C49" s="21" t="s">
        <v>57</v>
      </c>
      <c r="D49" s="46">
        <v>1463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1463</v>
      </c>
      <c r="O49" s="47">
        <f t="shared" si="7"/>
        <v>0.14210781932977173</v>
      </c>
      <c r="P49" s="9"/>
    </row>
    <row r="50" spans="1:16">
      <c r="A50" s="13"/>
      <c r="B50" s="39">
        <v>351.5</v>
      </c>
      <c r="C50" s="21" t="s">
        <v>58</v>
      </c>
      <c r="D50" s="46">
        <v>60633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60633</v>
      </c>
      <c r="O50" s="47">
        <f t="shared" si="7"/>
        <v>5.889558037882467</v>
      </c>
      <c r="P50" s="9"/>
    </row>
    <row r="51" spans="1:16">
      <c r="A51" s="13"/>
      <c r="B51" s="39">
        <v>354</v>
      </c>
      <c r="C51" s="21" t="s">
        <v>59</v>
      </c>
      <c r="D51" s="46">
        <v>22408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22408</v>
      </c>
      <c r="O51" s="47">
        <f t="shared" si="7"/>
        <v>2.1765905779504613</v>
      </c>
      <c r="P51" s="9"/>
    </row>
    <row r="52" spans="1:16">
      <c r="A52" s="13"/>
      <c r="B52" s="39">
        <v>359</v>
      </c>
      <c r="C52" s="21" t="s">
        <v>60</v>
      </c>
      <c r="D52" s="46">
        <v>3773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3773</v>
      </c>
      <c r="O52" s="47">
        <f t="shared" si="7"/>
        <v>0.36648858669256923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SUM(D54:D59)</f>
        <v>191555</v>
      </c>
      <c r="E53" s="32">
        <f t="shared" si="12"/>
        <v>210501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294522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1"/>
        <v>696578</v>
      </c>
      <c r="O53" s="45">
        <f t="shared" si="7"/>
        <v>67.661777561923259</v>
      </c>
      <c r="P53" s="10"/>
    </row>
    <row r="54" spans="1:16">
      <c r="A54" s="12"/>
      <c r="B54" s="25">
        <v>361.1</v>
      </c>
      <c r="C54" s="20" t="s">
        <v>61</v>
      </c>
      <c r="D54" s="46">
        <v>165108</v>
      </c>
      <c r="E54" s="46">
        <v>202249</v>
      </c>
      <c r="F54" s="46">
        <v>0</v>
      </c>
      <c r="G54" s="46">
        <v>0</v>
      </c>
      <c r="H54" s="46">
        <v>0</v>
      </c>
      <c r="I54" s="46">
        <v>151373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518730</v>
      </c>
      <c r="O54" s="47">
        <f t="shared" si="7"/>
        <v>50.386595434677027</v>
      </c>
      <c r="P54" s="9"/>
    </row>
    <row r="55" spans="1:16">
      <c r="A55" s="12"/>
      <c r="B55" s="25">
        <v>361.3</v>
      </c>
      <c r="C55" s="20" t="s">
        <v>62</v>
      </c>
      <c r="D55" s="46">
        <v>-16726</v>
      </c>
      <c r="E55" s="46">
        <v>-8857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-25583</v>
      </c>
      <c r="O55" s="47">
        <f t="shared" si="7"/>
        <v>-2.4849927149101507</v>
      </c>
      <c r="P55" s="9"/>
    </row>
    <row r="56" spans="1:16">
      <c r="A56" s="12"/>
      <c r="B56" s="25">
        <v>362</v>
      </c>
      <c r="C56" s="20" t="s">
        <v>63</v>
      </c>
      <c r="D56" s="46">
        <v>6500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6500</v>
      </c>
      <c r="O56" s="47">
        <f t="shared" si="7"/>
        <v>0.63137445361826128</v>
      </c>
      <c r="P56" s="9"/>
    </row>
    <row r="57" spans="1:16">
      <c r="A57" s="12"/>
      <c r="B57" s="25">
        <v>364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-9444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-9444</v>
      </c>
      <c r="O57" s="47">
        <f t="shared" si="7"/>
        <v>-0.91733851384167076</v>
      </c>
      <c r="P57" s="9"/>
    </row>
    <row r="58" spans="1:16">
      <c r="A58" s="12"/>
      <c r="B58" s="25">
        <v>366</v>
      </c>
      <c r="C58" s="20" t="s">
        <v>65</v>
      </c>
      <c r="D58" s="46">
        <v>0</v>
      </c>
      <c r="E58" s="46">
        <v>16954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16954</v>
      </c>
      <c r="O58" s="47">
        <f t="shared" si="7"/>
        <v>1.6468188440990772</v>
      </c>
      <c r="P58" s="9"/>
    </row>
    <row r="59" spans="1:16">
      <c r="A59" s="12"/>
      <c r="B59" s="25">
        <v>369.9</v>
      </c>
      <c r="C59" s="20" t="s">
        <v>66</v>
      </c>
      <c r="D59" s="46">
        <v>36673</v>
      </c>
      <c r="E59" s="46">
        <v>155</v>
      </c>
      <c r="F59" s="46">
        <v>0</v>
      </c>
      <c r="G59" s="46">
        <v>0</v>
      </c>
      <c r="H59" s="46">
        <v>0</v>
      </c>
      <c r="I59" s="46">
        <v>152593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189421</v>
      </c>
      <c r="O59" s="47">
        <f t="shared" si="7"/>
        <v>18.399320058280718</v>
      </c>
      <c r="P59" s="9"/>
    </row>
    <row r="60" spans="1:16" ht="15.75">
      <c r="A60" s="29" t="s">
        <v>47</v>
      </c>
      <c r="B60" s="30"/>
      <c r="C60" s="31"/>
      <c r="D60" s="32">
        <f t="shared" ref="D60:M60" si="13">SUM(D61:D64)</f>
        <v>374450</v>
      </c>
      <c r="E60" s="32">
        <f t="shared" si="13"/>
        <v>728520</v>
      </c>
      <c r="F60" s="32">
        <f t="shared" si="13"/>
        <v>1071155</v>
      </c>
      <c r="G60" s="32">
        <f t="shared" si="13"/>
        <v>0</v>
      </c>
      <c r="H60" s="32">
        <f t="shared" si="13"/>
        <v>0</v>
      </c>
      <c r="I60" s="32">
        <f t="shared" si="13"/>
        <v>1431150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1"/>
        <v>3605275</v>
      </c>
      <c r="O60" s="45">
        <f t="shared" si="7"/>
        <v>350.19669742593493</v>
      </c>
      <c r="P60" s="9"/>
    </row>
    <row r="61" spans="1:16">
      <c r="A61" s="12"/>
      <c r="B61" s="25">
        <v>381</v>
      </c>
      <c r="C61" s="20" t="s">
        <v>67</v>
      </c>
      <c r="D61" s="46">
        <v>354450</v>
      </c>
      <c r="E61" s="46">
        <v>728520</v>
      </c>
      <c r="F61" s="46">
        <v>1071155</v>
      </c>
      <c r="G61" s="46">
        <v>0</v>
      </c>
      <c r="H61" s="46">
        <v>0</v>
      </c>
      <c r="I61" s="46">
        <v>660555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2814680</v>
      </c>
      <c r="O61" s="47">
        <f t="shared" si="7"/>
        <v>273.40262263234581</v>
      </c>
      <c r="P61" s="9"/>
    </row>
    <row r="62" spans="1:16">
      <c r="A62" s="12"/>
      <c r="B62" s="25">
        <v>382</v>
      </c>
      <c r="C62" s="20" t="s">
        <v>78</v>
      </c>
      <c r="D62" s="46">
        <v>20000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20000</v>
      </c>
      <c r="O62" s="47">
        <f t="shared" si="7"/>
        <v>1.9426906265177271</v>
      </c>
      <c r="P62" s="9"/>
    </row>
    <row r="63" spans="1:16">
      <c r="A63" s="12"/>
      <c r="B63" s="25">
        <v>389.7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600292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600292</v>
      </c>
      <c r="O63" s="47">
        <f t="shared" si="7"/>
        <v>58.309082078678969</v>
      </c>
      <c r="P63" s="9"/>
    </row>
    <row r="64" spans="1:16" ht="15.75" thickBot="1">
      <c r="A64" s="12"/>
      <c r="B64" s="25">
        <v>389.8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170303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170303</v>
      </c>
      <c r="O64" s="47">
        <f t="shared" si="7"/>
        <v>16.542302088392425</v>
      </c>
      <c r="P64" s="9"/>
    </row>
    <row r="65" spans="1:119" ht="16.5" thickBot="1">
      <c r="A65" s="14" t="s">
        <v>55</v>
      </c>
      <c r="B65" s="23"/>
      <c r="C65" s="22"/>
      <c r="D65" s="15">
        <f t="shared" ref="D65:M65" si="14">SUM(D5,D12,D24,D40,D48,D53,D60)</f>
        <v>8435121</v>
      </c>
      <c r="E65" s="15">
        <f t="shared" si="14"/>
        <v>4808176</v>
      </c>
      <c r="F65" s="15">
        <f t="shared" si="14"/>
        <v>1071155</v>
      </c>
      <c r="G65" s="15">
        <f t="shared" si="14"/>
        <v>0</v>
      </c>
      <c r="H65" s="15">
        <f t="shared" si="14"/>
        <v>0</v>
      </c>
      <c r="I65" s="15">
        <f t="shared" si="14"/>
        <v>18391573</v>
      </c>
      <c r="J65" s="15">
        <f t="shared" si="14"/>
        <v>0</v>
      </c>
      <c r="K65" s="15">
        <f t="shared" si="14"/>
        <v>0</v>
      </c>
      <c r="L65" s="15">
        <f t="shared" si="14"/>
        <v>0</v>
      </c>
      <c r="M65" s="15">
        <f t="shared" si="14"/>
        <v>0</v>
      </c>
      <c r="N65" s="15">
        <f t="shared" si="11"/>
        <v>32706025</v>
      </c>
      <c r="O65" s="38">
        <f t="shared" si="7"/>
        <v>3176.8844099077223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76</v>
      </c>
      <c r="M67" s="118"/>
      <c r="N67" s="118"/>
      <c r="O67" s="43">
        <v>10295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thickBot="1">
      <c r="A69" s="120" t="s">
        <v>97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A69:O69"/>
    <mergeCell ref="A68:O68"/>
    <mergeCell ref="L67:N6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5100920</v>
      </c>
      <c r="E5" s="27">
        <f t="shared" si="0"/>
        <v>2716431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7817351</v>
      </c>
      <c r="O5" s="33">
        <f t="shared" ref="O5:O36" si="2">(N5/O$68)</f>
        <v>774.22511637119942</v>
      </c>
      <c r="P5" s="6"/>
    </row>
    <row r="6" spans="1:133">
      <c r="A6" s="12"/>
      <c r="B6" s="25">
        <v>311</v>
      </c>
      <c r="C6" s="20" t="s">
        <v>2</v>
      </c>
      <c r="D6" s="46">
        <v>4258748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4258748</v>
      </c>
      <c r="O6" s="47">
        <f t="shared" si="2"/>
        <v>421.78350004951966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273733</v>
      </c>
      <c r="O7" s="47">
        <f t="shared" si="2"/>
        <v>27.11032980093097</v>
      </c>
      <c r="P7" s="9"/>
    </row>
    <row r="8" spans="1:133">
      <c r="A8" s="12"/>
      <c r="B8" s="25">
        <v>312.51</v>
      </c>
      <c r="C8" s="20" t="s">
        <v>77</v>
      </c>
      <c r="D8" s="46">
        <v>216059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216059</v>
      </c>
      <c r="O8" s="47">
        <f t="shared" si="2"/>
        <v>21.398336139447359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2442698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2442698</v>
      </c>
      <c r="O9" s="47">
        <f t="shared" si="2"/>
        <v>241.92314548875905</v>
      </c>
      <c r="P9" s="9"/>
    </row>
    <row r="10" spans="1:133">
      <c r="A10" s="12"/>
      <c r="B10" s="25">
        <v>315</v>
      </c>
      <c r="C10" s="20" t="s">
        <v>12</v>
      </c>
      <c r="D10" s="46">
        <v>626113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626113</v>
      </c>
      <c r="O10" s="47">
        <f t="shared" si="2"/>
        <v>62.009804892542341</v>
      </c>
      <c r="P10" s="9"/>
    </row>
    <row r="11" spans="1:133" ht="15.75">
      <c r="A11" s="29" t="s">
        <v>104</v>
      </c>
      <c r="B11" s="30"/>
      <c r="C11" s="31"/>
      <c r="D11" s="32">
        <f t="shared" ref="D11:M11" si="3">SUM(D12:D13)</f>
        <v>751455</v>
      </c>
      <c r="E11" s="32">
        <f t="shared" si="3"/>
        <v>138609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890064</v>
      </c>
      <c r="O11" s="45">
        <f t="shared" si="2"/>
        <v>88.151332078835296</v>
      </c>
      <c r="P11" s="10"/>
    </row>
    <row r="12" spans="1:133">
      <c r="A12" s="12"/>
      <c r="B12" s="25">
        <v>322</v>
      </c>
      <c r="C12" s="20" t="s">
        <v>0</v>
      </c>
      <c r="D12" s="46">
        <v>697642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697642</v>
      </c>
      <c r="O12" s="47">
        <f t="shared" si="2"/>
        <v>69.093988313360398</v>
      </c>
      <c r="P12" s="9"/>
    </row>
    <row r="13" spans="1:133">
      <c r="A13" s="12"/>
      <c r="B13" s="25">
        <v>329</v>
      </c>
      <c r="C13" s="20" t="s">
        <v>105</v>
      </c>
      <c r="D13" s="46">
        <v>53813</v>
      </c>
      <c r="E13" s="46">
        <v>138609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192422</v>
      </c>
      <c r="O13" s="47">
        <f t="shared" si="2"/>
        <v>19.057343765474894</v>
      </c>
      <c r="P13" s="9"/>
    </row>
    <row r="14" spans="1:133" ht="15.75">
      <c r="A14" s="29" t="s">
        <v>25</v>
      </c>
      <c r="B14" s="30"/>
      <c r="C14" s="31"/>
      <c r="D14" s="32">
        <f t="shared" ref="D14:M14" si="4">SUM(D15:D32)</f>
        <v>1897708</v>
      </c>
      <c r="E14" s="32">
        <f t="shared" si="4"/>
        <v>3976080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3853912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9727700</v>
      </c>
      <c r="O14" s="45">
        <f t="shared" si="2"/>
        <v>963.42477963751605</v>
      </c>
      <c r="P14" s="10"/>
    </row>
    <row r="15" spans="1:133">
      <c r="A15" s="12"/>
      <c r="B15" s="25">
        <v>331.2</v>
      </c>
      <c r="C15" s="20" t="s">
        <v>106</v>
      </c>
      <c r="D15" s="46">
        <v>10500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8" si="5">SUM(D15:M15)</f>
        <v>10500</v>
      </c>
      <c r="O15" s="47">
        <f t="shared" si="2"/>
        <v>1.0399128453996236</v>
      </c>
      <c r="P15" s="9"/>
    </row>
    <row r="16" spans="1:133">
      <c r="A16" s="12"/>
      <c r="B16" s="25">
        <v>331.35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2772532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2772532</v>
      </c>
      <c r="O16" s="47">
        <f t="shared" si="2"/>
        <v>274.58968010300089</v>
      </c>
      <c r="P16" s="9"/>
    </row>
    <row r="17" spans="1:16">
      <c r="A17" s="12"/>
      <c r="B17" s="25">
        <v>331.5</v>
      </c>
      <c r="C17" s="20" t="s">
        <v>26</v>
      </c>
      <c r="D17" s="46">
        <v>154550</v>
      </c>
      <c r="E17" s="46">
        <v>2280215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2434765</v>
      </c>
      <c r="O17" s="47">
        <f t="shared" si="2"/>
        <v>241.13746657422996</v>
      </c>
      <c r="P17" s="9"/>
    </row>
    <row r="18" spans="1:16">
      <c r="A18" s="12"/>
      <c r="B18" s="25">
        <v>331.7</v>
      </c>
      <c r="C18" s="20" t="s">
        <v>27</v>
      </c>
      <c r="D18" s="46">
        <v>0</v>
      </c>
      <c r="E18" s="46">
        <v>384410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384410</v>
      </c>
      <c r="O18" s="47">
        <f t="shared" si="2"/>
        <v>38.071704466673268</v>
      </c>
      <c r="P18" s="9"/>
    </row>
    <row r="19" spans="1:16">
      <c r="A19" s="12"/>
      <c r="B19" s="25">
        <v>334.35</v>
      </c>
      <c r="C19" s="20" t="s">
        <v>107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425200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425200</v>
      </c>
      <c r="O19" s="47">
        <f t="shared" si="2"/>
        <v>42.111518272754282</v>
      </c>
      <c r="P19" s="9"/>
    </row>
    <row r="20" spans="1:16">
      <c r="A20" s="12"/>
      <c r="B20" s="25">
        <v>334.36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600534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600534</v>
      </c>
      <c r="O20" s="47">
        <f t="shared" si="2"/>
        <v>59.476478161830244</v>
      </c>
      <c r="P20" s="9"/>
    </row>
    <row r="21" spans="1:16">
      <c r="A21" s="12"/>
      <c r="B21" s="25">
        <v>334.39</v>
      </c>
      <c r="C21" s="20" t="s">
        <v>85</v>
      </c>
      <c r="D21" s="46">
        <v>0</v>
      </c>
      <c r="E21" s="46">
        <v>163710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163710</v>
      </c>
      <c r="O21" s="47">
        <f t="shared" si="2"/>
        <v>16.213726849559276</v>
      </c>
      <c r="P21" s="9"/>
    </row>
    <row r="22" spans="1:16">
      <c r="A22" s="12"/>
      <c r="B22" s="25">
        <v>334.7</v>
      </c>
      <c r="C22" s="20" t="s">
        <v>32</v>
      </c>
      <c r="D22" s="46">
        <v>0</v>
      </c>
      <c r="E22" s="46">
        <v>600000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600000</v>
      </c>
      <c r="O22" s="47">
        <f t="shared" si="2"/>
        <v>59.423591165692777</v>
      </c>
      <c r="P22" s="9"/>
    </row>
    <row r="23" spans="1:16">
      <c r="A23" s="12"/>
      <c r="B23" s="25">
        <v>335.12</v>
      </c>
      <c r="C23" s="20" t="s">
        <v>33</v>
      </c>
      <c r="D23" s="46">
        <v>249192</v>
      </c>
      <c r="E23" s="46">
        <v>90861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340053</v>
      </c>
      <c r="O23" s="47">
        <f t="shared" si="2"/>
        <v>33.678617411112214</v>
      </c>
      <c r="P23" s="9"/>
    </row>
    <row r="24" spans="1:16">
      <c r="A24" s="12"/>
      <c r="B24" s="25">
        <v>335.14</v>
      </c>
      <c r="C24" s="20" t="s">
        <v>34</v>
      </c>
      <c r="D24" s="46">
        <v>3714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3714</v>
      </c>
      <c r="O24" s="47">
        <f t="shared" si="2"/>
        <v>0.3678320293156383</v>
      </c>
      <c r="P24" s="9"/>
    </row>
    <row r="25" spans="1:16">
      <c r="A25" s="12"/>
      <c r="B25" s="25">
        <v>335.15</v>
      </c>
      <c r="C25" s="20" t="s">
        <v>35</v>
      </c>
      <c r="D25" s="46">
        <v>14228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14228</v>
      </c>
      <c r="O25" s="47">
        <f t="shared" si="2"/>
        <v>1.4091314251757947</v>
      </c>
      <c r="P25" s="9"/>
    </row>
    <row r="26" spans="1:16">
      <c r="A26" s="12"/>
      <c r="B26" s="25">
        <v>335.18</v>
      </c>
      <c r="C26" s="20" t="s">
        <v>36</v>
      </c>
      <c r="D26" s="46">
        <v>1330628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1330628</v>
      </c>
      <c r="O26" s="47">
        <f t="shared" si="2"/>
        <v>131.78449044270576</v>
      </c>
      <c r="P26" s="9"/>
    </row>
    <row r="27" spans="1:16">
      <c r="A27" s="12"/>
      <c r="B27" s="25">
        <v>335.49</v>
      </c>
      <c r="C27" s="20" t="s">
        <v>37</v>
      </c>
      <c r="D27" s="46">
        <v>0</v>
      </c>
      <c r="E27" s="46">
        <v>377099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377099</v>
      </c>
      <c r="O27" s="47">
        <f t="shared" si="2"/>
        <v>37.347628008319305</v>
      </c>
      <c r="P27" s="9"/>
    </row>
    <row r="28" spans="1:16">
      <c r="A28" s="12"/>
      <c r="B28" s="25">
        <v>335.7</v>
      </c>
      <c r="C28" s="20" t="s">
        <v>38</v>
      </c>
      <c r="D28" s="46">
        <v>0</v>
      </c>
      <c r="E28" s="46">
        <v>27785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27785</v>
      </c>
      <c r="O28" s="47">
        <f t="shared" si="2"/>
        <v>2.7518074675646234</v>
      </c>
      <c r="P28" s="9"/>
    </row>
    <row r="29" spans="1:16">
      <c r="A29" s="12"/>
      <c r="B29" s="25">
        <v>337.1</v>
      </c>
      <c r="C29" s="20" t="s">
        <v>39</v>
      </c>
      <c r="D29" s="46">
        <v>0</v>
      </c>
      <c r="E29" s="46">
        <v>20000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20000</v>
      </c>
      <c r="O29" s="47">
        <f t="shared" si="2"/>
        <v>1.9807863721897594</v>
      </c>
      <c r="P29" s="9"/>
    </row>
    <row r="30" spans="1:16">
      <c r="A30" s="12"/>
      <c r="B30" s="25">
        <v>337.3</v>
      </c>
      <c r="C30" s="20" t="s">
        <v>108</v>
      </c>
      <c r="D30" s="46">
        <v>0</v>
      </c>
      <c r="E30" s="46">
        <v>32000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32000</v>
      </c>
      <c r="O30" s="47">
        <f t="shared" si="2"/>
        <v>3.1692581955036148</v>
      </c>
      <c r="P30" s="9"/>
    </row>
    <row r="31" spans="1:16">
      <c r="A31" s="12"/>
      <c r="B31" s="25">
        <v>337.7</v>
      </c>
      <c r="C31" s="20" t="s">
        <v>40</v>
      </c>
      <c r="D31" s="46">
        <v>115887</v>
      </c>
      <c r="E31" s="46">
        <v>0</v>
      </c>
      <c r="F31" s="46">
        <v>0</v>
      </c>
      <c r="G31" s="46">
        <v>0</v>
      </c>
      <c r="H31" s="46">
        <v>0</v>
      </c>
      <c r="I31" s="46">
        <v>55646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171533</v>
      </c>
      <c r="O31" s="47">
        <f t="shared" si="2"/>
        <v>16.9885114390413</v>
      </c>
      <c r="P31" s="9"/>
    </row>
    <row r="32" spans="1:16">
      <c r="A32" s="12"/>
      <c r="B32" s="25">
        <v>339</v>
      </c>
      <c r="C32" s="20" t="s">
        <v>88</v>
      </c>
      <c r="D32" s="46">
        <v>19009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19009</v>
      </c>
      <c r="O32" s="47">
        <f t="shared" si="2"/>
        <v>1.8826384074477567</v>
      </c>
      <c r="P32" s="9"/>
    </row>
    <row r="33" spans="1:16" ht="15.75">
      <c r="A33" s="29" t="s">
        <v>45</v>
      </c>
      <c r="B33" s="30"/>
      <c r="C33" s="31"/>
      <c r="D33" s="32">
        <f t="shared" ref="D33:M33" si="6">SUM(D34:D40)</f>
        <v>638764</v>
      </c>
      <c r="E33" s="32">
        <f t="shared" si="6"/>
        <v>10320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1073374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>SUM(D33:M33)</f>
        <v>1722458</v>
      </c>
      <c r="O33" s="45">
        <f t="shared" si="2"/>
        <v>170.59106665346141</v>
      </c>
      <c r="P33" s="10"/>
    </row>
    <row r="34" spans="1:16">
      <c r="A34" s="12"/>
      <c r="B34" s="25">
        <v>341.55</v>
      </c>
      <c r="C34" s="20" t="s">
        <v>48</v>
      </c>
      <c r="D34" s="46">
        <v>720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720</v>
      </c>
      <c r="O34" s="47">
        <f t="shared" si="2"/>
        <v>7.1308309398831329E-2</v>
      </c>
      <c r="P34" s="9"/>
    </row>
    <row r="35" spans="1:16">
      <c r="A35" s="12"/>
      <c r="B35" s="25">
        <v>342.2</v>
      </c>
      <c r="C35" s="20" t="s">
        <v>49</v>
      </c>
      <c r="D35" s="46">
        <v>303745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303745</v>
      </c>
      <c r="O35" s="47">
        <f t="shared" si="2"/>
        <v>30.082697831038921</v>
      </c>
      <c r="P35" s="9"/>
    </row>
    <row r="36" spans="1:16">
      <c r="A36" s="12"/>
      <c r="B36" s="25">
        <v>342.4</v>
      </c>
      <c r="C36" s="20" t="s">
        <v>50</v>
      </c>
      <c r="D36" s="46">
        <v>301507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301507</v>
      </c>
      <c r="O36" s="47">
        <f t="shared" si="2"/>
        <v>29.861047835990888</v>
      </c>
      <c r="P36" s="9"/>
    </row>
    <row r="37" spans="1:16">
      <c r="A37" s="12"/>
      <c r="B37" s="25">
        <v>343.9</v>
      </c>
      <c r="C37" s="20" t="s">
        <v>52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495484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495484</v>
      </c>
      <c r="O37" s="47">
        <f t="shared" ref="O37:O66" si="8">(N37/O$68)</f>
        <v>49.072397741903536</v>
      </c>
      <c r="P37" s="9"/>
    </row>
    <row r="38" spans="1:16">
      <c r="A38" s="12"/>
      <c r="B38" s="25">
        <v>344.9</v>
      </c>
      <c r="C38" s="20" t="s">
        <v>109</v>
      </c>
      <c r="D38" s="46">
        <v>0</v>
      </c>
      <c r="E38" s="46">
        <v>10320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10320</v>
      </c>
      <c r="O38" s="47">
        <f t="shared" si="8"/>
        <v>1.0220857680499158</v>
      </c>
      <c r="P38" s="9"/>
    </row>
    <row r="39" spans="1:16">
      <c r="A39" s="12"/>
      <c r="B39" s="25">
        <v>347.2</v>
      </c>
      <c r="C39" s="20" t="s">
        <v>53</v>
      </c>
      <c r="D39" s="46">
        <v>32792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32792</v>
      </c>
      <c r="O39" s="47">
        <f t="shared" si="8"/>
        <v>3.2476973358423296</v>
      </c>
      <c r="P39" s="9"/>
    </row>
    <row r="40" spans="1:16">
      <c r="A40" s="12"/>
      <c r="B40" s="25">
        <v>347.5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577890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577890</v>
      </c>
      <c r="O40" s="47">
        <f t="shared" si="8"/>
        <v>57.233831831236998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SUM(D42:D46)</f>
        <v>164172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164172</v>
      </c>
      <c r="O41" s="45">
        <f t="shared" si="8"/>
        <v>16.25948301475686</v>
      </c>
      <c r="P41" s="10"/>
    </row>
    <row r="42" spans="1:16">
      <c r="A42" s="13"/>
      <c r="B42" s="39">
        <v>351.1</v>
      </c>
      <c r="C42" s="21" t="s">
        <v>57</v>
      </c>
      <c r="D42" s="46">
        <v>5018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5018</v>
      </c>
      <c r="O42" s="47">
        <f t="shared" si="8"/>
        <v>0.49697930078241059</v>
      </c>
      <c r="P42" s="9"/>
    </row>
    <row r="43" spans="1:16">
      <c r="A43" s="13"/>
      <c r="B43" s="39">
        <v>351.2</v>
      </c>
      <c r="C43" s="21" t="s">
        <v>110</v>
      </c>
      <c r="D43" s="46">
        <v>296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296</v>
      </c>
      <c r="O43" s="47">
        <f t="shared" si="8"/>
        <v>2.9315638308408439E-2</v>
      </c>
      <c r="P43" s="9"/>
    </row>
    <row r="44" spans="1:16">
      <c r="A44" s="13"/>
      <c r="B44" s="39">
        <v>351.5</v>
      </c>
      <c r="C44" s="21" t="s">
        <v>58</v>
      </c>
      <c r="D44" s="46">
        <v>138303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138303</v>
      </c>
      <c r="O44" s="47">
        <f t="shared" si="8"/>
        <v>13.697434881648014</v>
      </c>
      <c r="P44" s="9"/>
    </row>
    <row r="45" spans="1:16">
      <c r="A45" s="13"/>
      <c r="B45" s="39">
        <v>354</v>
      </c>
      <c r="C45" s="21" t="s">
        <v>59</v>
      </c>
      <c r="D45" s="46">
        <v>12925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12925</v>
      </c>
      <c r="O45" s="47">
        <f t="shared" si="8"/>
        <v>1.280083193027632</v>
      </c>
      <c r="P45" s="9"/>
    </row>
    <row r="46" spans="1:16">
      <c r="A46" s="13"/>
      <c r="B46" s="39">
        <v>359</v>
      </c>
      <c r="C46" s="21" t="s">
        <v>60</v>
      </c>
      <c r="D46" s="46">
        <v>7630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7630</v>
      </c>
      <c r="O46" s="47">
        <f t="shared" si="8"/>
        <v>0.75567000099039316</v>
      </c>
      <c r="P46" s="9"/>
    </row>
    <row r="47" spans="1:16" ht="15.75">
      <c r="A47" s="29" t="s">
        <v>3</v>
      </c>
      <c r="B47" s="30"/>
      <c r="C47" s="31"/>
      <c r="D47" s="32">
        <f t="shared" ref="D47:M47" si="10">SUM(D48:D60)</f>
        <v>528240</v>
      </c>
      <c r="E47" s="32">
        <f t="shared" si="10"/>
        <v>585679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741421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1855340</v>
      </c>
      <c r="O47" s="45">
        <f t="shared" si="8"/>
        <v>183.75160938892739</v>
      </c>
      <c r="P47" s="10"/>
    </row>
    <row r="48" spans="1:16">
      <c r="A48" s="12"/>
      <c r="B48" s="25">
        <v>361.1</v>
      </c>
      <c r="C48" s="20" t="s">
        <v>61</v>
      </c>
      <c r="D48" s="46">
        <v>208137</v>
      </c>
      <c r="E48" s="46">
        <v>331356</v>
      </c>
      <c r="F48" s="46">
        <v>0</v>
      </c>
      <c r="G48" s="46">
        <v>0</v>
      </c>
      <c r="H48" s="46">
        <v>0</v>
      </c>
      <c r="I48" s="46">
        <v>437337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976830</v>
      </c>
      <c r="O48" s="47">
        <f t="shared" si="8"/>
        <v>96.744577597306133</v>
      </c>
      <c r="P48" s="9"/>
    </row>
    <row r="49" spans="1:16">
      <c r="A49" s="12"/>
      <c r="B49" s="25">
        <v>362</v>
      </c>
      <c r="C49" s="20" t="s">
        <v>63</v>
      </c>
      <c r="D49" s="46">
        <v>6000</v>
      </c>
      <c r="E49" s="46">
        <v>0</v>
      </c>
      <c r="F49" s="46">
        <v>0</v>
      </c>
      <c r="G49" s="46">
        <v>0</v>
      </c>
      <c r="H49" s="46">
        <v>0</v>
      </c>
      <c r="I49" s="46">
        <v>2620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0" si="11">SUM(D49:M49)</f>
        <v>8620</v>
      </c>
      <c r="O49" s="47">
        <f t="shared" si="8"/>
        <v>0.85371892641378633</v>
      </c>
      <c r="P49" s="9"/>
    </row>
    <row r="50" spans="1:16">
      <c r="A50" s="12"/>
      <c r="B50" s="25">
        <v>363.11</v>
      </c>
      <c r="C50" s="20" t="s">
        <v>23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266726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2">SUM(D50:M50)</f>
        <v>266726</v>
      </c>
      <c r="O50" s="47">
        <f t="shared" si="8"/>
        <v>26.416361295434289</v>
      </c>
      <c r="P50" s="9"/>
    </row>
    <row r="51" spans="1:16">
      <c r="A51" s="12"/>
      <c r="B51" s="25">
        <v>363.22</v>
      </c>
      <c r="C51" s="20" t="s">
        <v>111</v>
      </c>
      <c r="D51" s="46">
        <v>0</v>
      </c>
      <c r="E51" s="46">
        <v>44327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44327</v>
      </c>
      <c r="O51" s="47">
        <f t="shared" si="8"/>
        <v>4.3901158760027732</v>
      </c>
      <c r="P51" s="9"/>
    </row>
    <row r="52" spans="1:16">
      <c r="A52" s="12"/>
      <c r="B52" s="25">
        <v>363.23</v>
      </c>
      <c r="C52" s="20" t="s">
        <v>112</v>
      </c>
      <c r="D52" s="46">
        <v>0</v>
      </c>
      <c r="E52" s="46">
        <v>2458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2458</v>
      </c>
      <c r="O52" s="47">
        <f t="shared" si="8"/>
        <v>0.24343864514212143</v>
      </c>
      <c r="P52" s="9"/>
    </row>
    <row r="53" spans="1:16">
      <c r="A53" s="12"/>
      <c r="B53" s="25">
        <v>363.24</v>
      </c>
      <c r="C53" s="20" t="s">
        <v>113</v>
      </c>
      <c r="D53" s="46">
        <v>0</v>
      </c>
      <c r="E53" s="46">
        <v>117535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117535</v>
      </c>
      <c r="O53" s="47">
        <f t="shared" si="8"/>
        <v>11.640586312766168</v>
      </c>
      <c r="P53" s="9"/>
    </row>
    <row r="54" spans="1:16">
      <c r="A54" s="12"/>
      <c r="B54" s="25">
        <v>363.27</v>
      </c>
      <c r="C54" s="20" t="s">
        <v>114</v>
      </c>
      <c r="D54" s="46">
        <v>0</v>
      </c>
      <c r="E54" s="46">
        <v>44327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44327</v>
      </c>
      <c r="O54" s="47">
        <f t="shared" si="8"/>
        <v>4.3901158760027732</v>
      </c>
      <c r="P54" s="9"/>
    </row>
    <row r="55" spans="1:16">
      <c r="A55" s="12"/>
      <c r="B55" s="25">
        <v>363.29</v>
      </c>
      <c r="C55" s="20" t="s">
        <v>115</v>
      </c>
      <c r="D55" s="46">
        <v>0</v>
      </c>
      <c r="E55" s="46">
        <v>33956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33956</v>
      </c>
      <c r="O55" s="47">
        <f t="shared" si="8"/>
        <v>3.3629791027037732</v>
      </c>
      <c r="P55" s="9"/>
    </row>
    <row r="56" spans="1:16">
      <c r="A56" s="12"/>
      <c r="B56" s="25">
        <v>364</v>
      </c>
      <c r="C56" s="20" t="s">
        <v>64</v>
      </c>
      <c r="D56" s="46">
        <v>6525</v>
      </c>
      <c r="E56" s="46">
        <v>0</v>
      </c>
      <c r="F56" s="46">
        <v>0</v>
      </c>
      <c r="G56" s="46">
        <v>0</v>
      </c>
      <c r="H56" s="46">
        <v>0</v>
      </c>
      <c r="I56" s="46">
        <v>550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7075</v>
      </c>
      <c r="O56" s="47">
        <f t="shared" si="8"/>
        <v>0.70070317916212732</v>
      </c>
      <c r="P56" s="9"/>
    </row>
    <row r="57" spans="1:16">
      <c r="A57" s="12"/>
      <c r="B57" s="25">
        <v>365</v>
      </c>
      <c r="C57" s="20" t="s">
        <v>116</v>
      </c>
      <c r="D57" s="46">
        <v>180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180</v>
      </c>
      <c r="O57" s="47">
        <f t="shared" si="8"/>
        <v>1.7827077349707832E-2</v>
      </c>
      <c r="P57" s="9"/>
    </row>
    <row r="58" spans="1:16">
      <c r="A58" s="12"/>
      <c r="B58" s="25">
        <v>366</v>
      </c>
      <c r="C58" s="20" t="s">
        <v>65</v>
      </c>
      <c r="D58" s="46">
        <v>0</v>
      </c>
      <c r="E58" s="46">
        <v>10500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10500</v>
      </c>
      <c r="O58" s="47">
        <f t="shared" si="8"/>
        <v>1.0399128453996236</v>
      </c>
      <c r="P58" s="9"/>
    </row>
    <row r="59" spans="1:16">
      <c r="A59" s="12"/>
      <c r="B59" s="25">
        <v>369.3</v>
      </c>
      <c r="C59" s="20" t="s">
        <v>91</v>
      </c>
      <c r="D59" s="46">
        <v>277028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277028</v>
      </c>
      <c r="O59" s="47">
        <f t="shared" si="8"/>
        <v>27.436664355749233</v>
      </c>
      <c r="P59" s="9"/>
    </row>
    <row r="60" spans="1:16">
      <c r="A60" s="12"/>
      <c r="B60" s="25">
        <v>369.9</v>
      </c>
      <c r="C60" s="20" t="s">
        <v>66</v>
      </c>
      <c r="D60" s="46">
        <v>30370</v>
      </c>
      <c r="E60" s="46">
        <v>1220</v>
      </c>
      <c r="F60" s="46">
        <v>0</v>
      </c>
      <c r="G60" s="46">
        <v>0</v>
      </c>
      <c r="H60" s="46">
        <v>0</v>
      </c>
      <c r="I60" s="46">
        <v>34188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65778</v>
      </c>
      <c r="O60" s="47">
        <f t="shared" si="8"/>
        <v>6.5146082994948991</v>
      </c>
      <c r="P60" s="9"/>
    </row>
    <row r="61" spans="1:16" ht="15.75">
      <c r="A61" s="29" t="s">
        <v>47</v>
      </c>
      <c r="B61" s="30"/>
      <c r="C61" s="31"/>
      <c r="D61" s="32">
        <f t="shared" ref="D61:M61" si="13">SUM(D62:D65)</f>
        <v>385429</v>
      </c>
      <c r="E61" s="32">
        <f t="shared" si="13"/>
        <v>619024</v>
      </c>
      <c r="F61" s="32">
        <f t="shared" si="13"/>
        <v>1102702</v>
      </c>
      <c r="G61" s="32">
        <f t="shared" si="13"/>
        <v>0</v>
      </c>
      <c r="H61" s="32">
        <f t="shared" si="13"/>
        <v>0</v>
      </c>
      <c r="I61" s="32">
        <f t="shared" si="13"/>
        <v>1279478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ref="N61:N66" si="14">SUM(D61:M61)</f>
        <v>3386633</v>
      </c>
      <c r="O61" s="45">
        <f t="shared" si="8"/>
        <v>335.40982470040603</v>
      </c>
      <c r="P61" s="9"/>
    </row>
    <row r="62" spans="1:16">
      <c r="A62" s="12"/>
      <c r="B62" s="25">
        <v>381</v>
      </c>
      <c r="C62" s="20" t="s">
        <v>67</v>
      </c>
      <c r="D62" s="46">
        <v>365429</v>
      </c>
      <c r="E62" s="46">
        <v>619024</v>
      </c>
      <c r="F62" s="46">
        <v>1102702</v>
      </c>
      <c r="G62" s="46">
        <v>0</v>
      </c>
      <c r="H62" s="46">
        <v>0</v>
      </c>
      <c r="I62" s="46">
        <v>637756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2724911</v>
      </c>
      <c r="O62" s="47">
        <f t="shared" si="8"/>
        <v>269.87332871149846</v>
      </c>
      <c r="P62" s="9"/>
    </row>
    <row r="63" spans="1:16">
      <c r="A63" s="12"/>
      <c r="B63" s="25">
        <v>382</v>
      </c>
      <c r="C63" s="20" t="s">
        <v>78</v>
      </c>
      <c r="D63" s="46">
        <v>20000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20000</v>
      </c>
      <c r="O63" s="47">
        <f t="shared" si="8"/>
        <v>1.9807863721897594</v>
      </c>
      <c r="P63" s="9"/>
    </row>
    <row r="64" spans="1:16">
      <c r="A64" s="12"/>
      <c r="B64" s="25">
        <v>389.7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508801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508801</v>
      </c>
      <c r="O64" s="47">
        <f t="shared" si="8"/>
        <v>50.391304347826086</v>
      </c>
      <c r="P64" s="9"/>
    </row>
    <row r="65" spans="1:119" ht="15.75" thickBot="1">
      <c r="A65" s="12"/>
      <c r="B65" s="25">
        <v>389.8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132921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132921</v>
      </c>
      <c r="O65" s="47">
        <f t="shared" si="8"/>
        <v>13.16440526889175</v>
      </c>
      <c r="P65" s="9"/>
    </row>
    <row r="66" spans="1:119" ht="16.5" thickBot="1">
      <c r="A66" s="14" t="s">
        <v>55</v>
      </c>
      <c r="B66" s="23"/>
      <c r="C66" s="22"/>
      <c r="D66" s="15">
        <f t="shared" ref="D66:M66" si="15">SUM(D5,D11,D14,D33,D41,D47,D61)</f>
        <v>9466688</v>
      </c>
      <c r="E66" s="15">
        <f t="shared" si="15"/>
        <v>8046143</v>
      </c>
      <c r="F66" s="15">
        <f t="shared" si="15"/>
        <v>1102702</v>
      </c>
      <c r="G66" s="15">
        <f t="shared" si="15"/>
        <v>0</v>
      </c>
      <c r="H66" s="15">
        <f t="shared" si="15"/>
        <v>0</v>
      </c>
      <c r="I66" s="15">
        <f t="shared" si="15"/>
        <v>6948185</v>
      </c>
      <c r="J66" s="15">
        <f t="shared" si="15"/>
        <v>0</v>
      </c>
      <c r="K66" s="15">
        <f t="shared" si="15"/>
        <v>0</v>
      </c>
      <c r="L66" s="15">
        <f t="shared" si="15"/>
        <v>0</v>
      </c>
      <c r="M66" s="15">
        <f t="shared" si="15"/>
        <v>0</v>
      </c>
      <c r="N66" s="15">
        <f t="shared" si="14"/>
        <v>25563718</v>
      </c>
      <c r="O66" s="38">
        <f t="shared" si="8"/>
        <v>2531.8132118451026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117</v>
      </c>
      <c r="M68" s="118"/>
      <c r="N68" s="118"/>
      <c r="O68" s="43">
        <v>10097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97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29"/>
      <c r="M3" s="130"/>
      <c r="N3" s="36"/>
      <c r="O3" s="37"/>
      <c r="P3" s="131" t="s">
        <v>149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SUM(D6:D11)</f>
        <v>9070640</v>
      </c>
      <c r="E5" s="27">
        <f t="shared" si="0"/>
        <v>605903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9676543</v>
      </c>
      <c r="P5" s="33">
        <f t="shared" ref="P5:P36" si="1">(O5/P$72)</f>
        <v>974.86832560951041</v>
      </c>
      <c r="Q5" s="6"/>
    </row>
    <row r="6" spans="1:134">
      <c r="A6" s="12"/>
      <c r="B6" s="25">
        <v>311</v>
      </c>
      <c r="C6" s="20" t="s">
        <v>2</v>
      </c>
      <c r="D6" s="46">
        <v>8340762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8340762</v>
      </c>
      <c r="P6" s="47">
        <f t="shared" si="1"/>
        <v>840.29437840016124</v>
      </c>
      <c r="Q6" s="9"/>
    </row>
    <row r="7" spans="1:134">
      <c r="A7" s="12"/>
      <c r="B7" s="25">
        <v>312.41000000000003</v>
      </c>
      <c r="C7" s="20" t="s">
        <v>153</v>
      </c>
      <c r="D7" s="46">
        <v>0</v>
      </c>
      <c r="E7" s="46">
        <v>279733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279733</v>
      </c>
      <c r="P7" s="47">
        <f t="shared" si="1"/>
        <v>28.181845657868227</v>
      </c>
      <c r="Q7" s="9"/>
    </row>
    <row r="8" spans="1:134">
      <c r="A8" s="12"/>
      <c r="B8" s="25">
        <v>312.43</v>
      </c>
      <c r="C8" s="20" t="s">
        <v>154</v>
      </c>
      <c r="D8" s="46">
        <v>0</v>
      </c>
      <c r="E8" s="46">
        <v>326170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326170</v>
      </c>
      <c r="P8" s="47">
        <f t="shared" si="1"/>
        <v>32.860165222647595</v>
      </c>
      <c r="Q8" s="9"/>
    </row>
    <row r="9" spans="1:134">
      <c r="A9" s="12"/>
      <c r="B9" s="25">
        <v>312.51</v>
      </c>
      <c r="C9" s="20" t="s">
        <v>77</v>
      </c>
      <c r="D9" s="46">
        <v>166081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166081</v>
      </c>
      <c r="P9" s="47">
        <f t="shared" si="1"/>
        <v>16.731916179730003</v>
      </c>
      <c r="Q9" s="9"/>
    </row>
    <row r="10" spans="1:134">
      <c r="A10" s="12"/>
      <c r="B10" s="25">
        <v>315.10000000000002</v>
      </c>
      <c r="C10" s="20" t="s">
        <v>156</v>
      </c>
      <c r="D10" s="46">
        <v>515499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515499</v>
      </c>
      <c r="P10" s="47">
        <f t="shared" si="1"/>
        <v>51.934213177513598</v>
      </c>
      <c r="Q10" s="9"/>
    </row>
    <row r="11" spans="1:134">
      <c r="A11" s="12"/>
      <c r="B11" s="25">
        <v>316</v>
      </c>
      <c r="C11" s="20" t="s">
        <v>120</v>
      </c>
      <c r="D11" s="46">
        <v>48298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48298</v>
      </c>
      <c r="P11" s="47">
        <f t="shared" si="1"/>
        <v>4.8658069715897643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SUM(D13:D25)</f>
        <v>1107695.75</v>
      </c>
      <c r="E12" s="32">
        <f t="shared" si="3"/>
        <v>3205564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5022303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9335562.75</v>
      </c>
      <c r="P12" s="45">
        <f t="shared" si="1"/>
        <v>940.51609409631271</v>
      </c>
      <c r="Q12" s="10"/>
    </row>
    <row r="13" spans="1:134">
      <c r="A13" s="12"/>
      <c r="B13" s="25">
        <v>322</v>
      </c>
      <c r="C13" s="20" t="s">
        <v>157</v>
      </c>
      <c r="D13" s="46">
        <v>0</v>
      </c>
      <c r="E13" s="46">
        <v>2091338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2091338</v>
      </c>
      <c r="P13" s="47">
        <f t="shared" si="1"/>
        <v>210.69292766471892</v>
      </c>
      <c r="Q13" s="9"/>
    </row>
    <row r="14" spans="1:134">
      <c r="A14" s="12"/>
      <c r="B14" s="25">
        <v>322.89999999999998</v>
      </c>
      <c r="C14" s="20" t="s">
        <v>167</v>
      </c>
      <c r="D14" s="46">
        <v>1107695.75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5" si="4">SUM(D14:N14)</f>
        <v>1107695.75</v>
      </c>
      <c r="P14" s="47">
        <f t="shared" si="1"/>
        <v>111.5953808180536</v>
      </c>
      <c r="Q14" s="9"/>
    </row>
    <row r="15" spans="1:134">
      <c r="A15" s="12"/>
      <c r="B15" s="25">
        <v>324.11</v>
      </c>
      <c r="C15" s="20" t="s">
        <v>15</v>
      </c>
      <c r="D15" s="46">
        <v>0</v>
      </c>
      <c r="E15" s="46">
        <v>105704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105704</v>
      </c>
      <c r="P15" s="47">
        <f t="shared" si="1"/>
        <v>10.649204110417086</v>
      </c>
      <c r="Q15" s="9"/>
    </row>
    <row r="16" spans="1:134">
      <c r="A16" s="12"/>
      <c r="B16" s="25">
        <v>324.12</v>
      </c>
      <c r="C16" s="20" t="s">
        <v>16</v>
      </c>
      <c r="D16" s="46">
        <v>0</v>
      </c>
      <c r="E16" s="46">
        <v>1026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1026</v>
      </c>
      <c r="P16" s="47">
        <f t="shared" si="1"/>
        <v>0.10336490026193834</v>
      </c>
      <c r="Q16" s="9"/>
    </row>
    <row r="17" spans="1:17">
      <c r="A17" s="12"/>
      <c r="B17" s="25">
        <v>324.20999999999998</v>
      </c>
      <c r="C17" s="20" t="s">
        <v>17</v>
      </c>
      <c r="D17" s="46">
        <v>0</v>
      </c>
      <c r="E17" s="46">
        <v>4618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4618</v>
      </c>
      <c r="P17" s="47">
        <f t="shared" si="1"/>
        <v>0.46524279669554702</v>
      </c>
      <c r="Q17" s="9"/>
    </row>
    <row r="18" spans="1:17">
      <c r="A18" s="12"/>
      <c r="B18" s="25">
        <v>324.22000000000003</v>
      </c>
      <c r="C18" s="20" t="s">
        <v>83</v>
      </c>
      <c r="D18" s="46">
        <v>0</v>
      </c>
      <c r="E18" s="46">
        <v>1639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1639</v>
      </c>
      <c r="P18" s="47">
        <f t="shared" si="1"/>
        <v>0.16512190207535765</v>
      </c>
      <c r="Q18" s="9"/>
    </row>
    <row r="19" spans="1:17">
      <c r="A19" s="12"/>
      <c r="B19" s="25">
        <v>324.31</v>
      </c>
      <c r="C19" s="20" t="s">
        <v>18</v>
      </c>
      <c r="D19" s="46">
        <v>0</v>
      </c>
      <c r="E19" s="46">
        <v>160199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160199</v>
      </c>
      <c r="P19" s="47">
        <f t="shared" si="1"/>
        <v>16.139331049768284</v>
      </c>
      <c r="Q19" s="9"/>
    </row>
    <row r="20" spans="1:17">
      <c r="A20" s="12"/>
      <c r="B20" s="25">
        <v>324.32</v>
      </c>
      <c r="C20" s="20" t="s">
        <v>19</v>
      </c>
      <c r="D20" s="46">
        <v>0</v>
      </c>
      <c r="E20" s="46">
        <v>82680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82680</v>
      </c>
      <c r="P20" s="47">
        <f t="shared" si="1"/>
        <v>8.3296393310497692</v>
      </c>
      <c r="Q20" s="9"/>
    </row>
    <row r="21" spans="1:17">
      <c r="A21" s="12"/>
      <c r="B21" s="25">
        <v>324.61</v>
      </c>
      <c r="C21" s="20" t="s">
        <v>20</v>
      </c>
      <c r="D21" s="46">
        <v>0</v>
      </c>
      <c r="E21" s="46">
        <v>95415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95415</v>
      </c>
      <c r="P21" s="47">
        <f t="shared" si="1"/>
        <v>9.6126334878097932</v>
      </c>
      <c r="Q21" s="9"/>
    </row>
    <row r="22" spans="1:17">
      <c r="A22" s="12"/>
      <c r="B22" s="25">
        <v>324.91000000000003</v>
      </c>
      <c r="C22" s="20" t="s">
        <v>21</v>
      </c>
      <c r="D22" s="46">
        <v>0</v>
      </c>
      <c r="E22" s="46">
        <v>76107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76107</v>
      </c>
      <c r="P22" s="47">
        <f t="shared" si="1"/>
        <v>7.6674390489623212</v>
      </c>
      <c r="Q22" s="9"/>
    </row>
    <row r="23" spans="1:17">
      <c r="A23" s="12"/>
      <c r="B23" s="25">
        <v>324.92</v>
      </c>
      <c r="C23" s="20" t="s">
        <v>22</v>
      </c>
      <c r="D23" s="46">
        <v>0</v>
      </c>
      <c r="E23" s="46">
        <v>2238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2238</v>
      </c>
      <c r="P23" s="47">
        <f t="shared" si="1"/>
        <v>0.22546846665323392</v>
      </c>
      <c r="Q23" s="9"/>
    </row>
    <row r="24" spans="1:17">
      <c r="A24" s="12"/>
      <c r="B24" s="25">
        <v>325.2</v>
      </c>
      <c r="C24" s="20" t="s">
        <v>158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5022303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5022303</v>
      </c>
      <c r="P24" s="47">
        <f t="shared" si="1"/>
        <v>505.97451138424339</v>
      </c>
      <c r="Q24" s="9"/>
    </row>
    <row r="25" spans="1:17">
      <c r="A25" s="12"/>
      <c r="B25" s="25">
        <v>329.4</v>
      </c>
      <c r="C25" s="20" t="s">
        <v>168</v>
      </c>
      <c r="D25" s="46">
        <v>0</v>
      </c>
      <c r="E25" s="46">
        <v>584600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584600</v>
      </c>
      <c r="P25" s="47">
        <f t="shared" si="1"/>
        <v>58.895829135603464</v>
      </c>
      <c r="Q25" s="9"/>
    </row>
    <row r="26" spans="1:17" ht="15.75">
      <c r="A26" s="29" t="s">
        <v>161</v>
      </c>
      <c r="B26" s="30"/>
      <c r="C26" s="31"/>
      <c r="D26" s="32">
        <f t="shared" ref="D26:N26" si="5">SUM(D27:D45)</f>
        <v>3704962</v>
      </c>
      <c r="E26" s="32">
        <f t="shared" si="5"/>
        <v>1476133</v>
      </c>
      <c r="F26" s="32">
        <f t="shared" si="5"/>
        <v>0</v>
      </c>
      <c r="G26" s="32">
        <f t="shared" si="5"/>
        <v>5676877</v>
      </c>
      <c r="H26" s="32">
        <f t="shared" si="5"/>
        <v>0</v>
      </c>
      <c r="I26" s="32">
        <f t="shared" si="5"/>
        <v>2215411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13073383</v>
      </c>
      <c r="P26" s="45">
        <f t="shared" si="1"/>
        <v>1317.0847269796493</v>
      </c>
      <c r="Q26" s="10"/>
    </row>
    <row r="27" spans="1:17">
      <c r="A27" s="12"/>
      <c r="B27" s="25">
        <v>331.35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2149405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40" si="6">SUM(D27:N27)</f>
        <v>2149405</v>
      </c>
      <c r="P27" s="47">
        <f t="shared" si="1"/>
        <v>216.54291759016724</v>
      </c>
      <c r="Q27" s="9"/>
    </row>
    <row r="28" spans="1:17">
      <c r="A28" s="12"/>
      <c r="B28" s="25">
        <v>331.39</v>
      </c>
      <c r="C28" s="20" t="s">
        <v>145</v>
      </c>
      <c r="D28" s="46">
        <v>0</v>
      </c>
      <c r="E28" s="46">
        <v>1174647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1174647</v>
      </c>
      <c r="P28" s="47">
        <f t="shared" si="1"/>
        <v>118.34041910134999</v>
      </c>
      <c r="Q28" s="9"/>
    </row>
    <row r="29" spans="1:17">
      <c r="A29" s="12"/>
      <c r="B29" s="25">
        <v>331.51</v>
      </c>
      <c r="C29" s="20" t="s">
        <v>169</v>
      </c>
      <c r="D29" s="46">
        <v>435177</v>
      </c>
      <c r="E29" s="46">
        <v>0</v>
      </c>
      <c r="F29" s="46">
        <v>0</v>
      </c>
      <c r="G29" s="46">
        <v>557147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992324</v>
      </c>
      <c r="P29" s="47">
        <f t="shared" si="1"/>
        <v>99.972194237356433</v>
      </c>
      <c r="Q29" s="9"/>
    </row>
    <row r="30" spans="1:17">
      <c r="A30" s="12"/>
      <c r="B30" s="25">
        <v>331.62</v>
      </c>
      <c r="C30" s="20" t="s">
        <v>170</v>
      </c>
      <c r="D30" s="46">
        <v>132720</v>
      </c>
      <c r="E30" s="46">
        <v>84893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217613</v>
      </c>
      <c r="P30" s="47">
        <f t="shared" si="1"/>
        <v>21.923534152730202</v>
      </c>
      <c r="Q30" s="9"/>
    </row>
    <row r="31" spans="1:17">
      <c r="A31" s="12"/>
      <c r="B31" s="25">
        <v>334.2</v>
      </c>
      <c r="C31" s="20" t="s">
        <v>171</v>
      </c>
      <c r="D31" s="46">
        <v>53427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53427</v>
      </c>
      <c r="P31" s="47">
        <f t="shared" si="1"/>
        <v>5.3825307273826315</v>
      </c>
      <c r="Q31" s="9"/>
    </row>
    <row r="32" spans="1:17">
      <c r="A32" s="12"/>
      <c r="B32" s="25">
        <v>334.39</v>
      </c>
      <c r="C32" s="20" t="s">
        <v>85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35299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35299</v>
      </c>
      <c r="P32" s="47">
        <f t="shared" si="1"/>
        <v>3.5562159983880717</v>
      </c>
      <c r="Q32" s="9"/>
    </row>
    <row r="33" spans="1:17">
      <c r="A33" s="12"/>
      <c r="B33" s="25">
        <v>334.7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30707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30707</v>
      </c>
      <c r="P33" s="47">
        <f t="shared" si="1"/>
        <v>3.0935925851299619</v>
      </c>
      <c r="Q33" s="9"/>
    </row>
    <row r="34" spans="1:17">
      <c r="A34" s="12"/>
      <c r="B34" s="25">
        <v>334.9</v>
      </c>
      <c r="C34" s="20" t="s">
        <v>86</v>
      </c>
      <c r="D34" s="46">
        <v>7673</v>
      </c>
      <c r="E34" s="46">
        <v>4716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12389</v>
      </c>
      <c r="P34" s="47">
        <f t="shared" si="1"/>
        <v>1.2481362079387468</v>
      </c>
      <c r="Q34" s="9"/>
    </row>
    <row r="35" spans="1:17">
      <c r="A35" s="12"/>
      <c r="B35" s="25">
        <v>335.125</v>
      </c>
      <c r="C35" s="20" t="s">
        <v>162</v>
      </c>
      <c r="D35" s="46">
        <v>352277</v>
      </c>
      <c r="E35" s="46">
        <v>93143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445420</v>
      </c>
      <c r="P35" s="47">
        <f t="shared" si="1"/>
        <v>44.874068103969371</v>
      </c>
      <c r="Q35" s="9"/>
    </row>
    <row r="36" spans="1:17">
      <c r="A36" s="12"/>
      <c r="B36" s="25">
        <v>335.14</v>
      </c>
      <c r="C36" s="20" t="s">
        <v>122</v>
      </c>
      <c r="D36" s="46">
        <v>5096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5096</v>
      </c>
      <c r="P36" s="47">
        <f t="shared" si="1"/>
        <v>0.51339915373765865</v>
      </c>
      <c r="Q36" s="9"/>
    </row>
    <row r="37" spans="1:17">
      <c r="A37" s="12"/>
      <c r="B37" s="25">
        <v>335.15</v>
      </c>
      <c r="C37" s="20" t="s">
        <v>123</v>
      </c>
      <c r="D37" s="46">
        <v>18102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18102</v>
      </c>
      <c r="P37" s="47">
        <f t="shared" ref="P37:P68" si="7">(O37/P$72)</f>
        <v>1.8236953455571228</v>
      </c>
      <c r="Q37" s="9"/>
    </row>
    <row r="38" spans="1:17">
      <c r="A38" s="12"/>
      <c r="B38" s="25">
        <v>335.18</v>
      </c>
      <c r="C38" s="20" t="s">
        <v>163</v>
      </c>
      <c r="D38" s="46">
        <v>2517759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2517759</v>
      </c>
      <c r="P38" s="47">
        <f t="shared" si="7"/>
        <v>253.6529316945396</v>
      </c>
      <c r="Q38" s="9"/>
    </row>
    <row r="39" spans="1:17">
      <c r="A39" s="12"/>
      <c r="B39" s="25">
        <v>335.21</v>
      </c>
      <c r="C39" s="20" t="s">
        <v>87</v>
      </c>
      <c r="D39" s="46">
        <v>7733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7733</v>
      </c>
      <c r="P39" s="47">
        <f t="shared" si="7"/>
        <v>0.77906508160386867</v>
      </c>
      <c r="Q39" s="9"/>
    </row>
    <row r="40" spans="1:17">
      <c r="A40" s="12"/>
      <c r="B40" s="25">
        <v>335.45</v>
      </c>
      <c r="C40" s="20" t="s">
        <v>177</v>
      </c>
      <c r="D40" s="46">
        <v>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45</v>
      </c>
      <c r="P40" s="47">
        <f t="shared" si="7"/>
        <v>4.533548257102559E-3</v>
      </c>
      <c r="Q40" s="9"/>
    </row>
    <row r="41" spans="1:17">
      <c r="A41" s="12"/>
      <c r="B41" s="25">
        <v>335.7</v>
      </c>
      <c r="C41" s="20" t="s">
        <v>38</v>
      </c>
      <c r="D41" s="46">
        <v>0</v>
      </c>
      <c r="E41" s="46">
        <v>0</v>
      </c>
      <c r="F41" s="46">
        <v>0</v>
      </c>
      <c r="G41" s="46">
        <v>46414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5" si="8">SUM(D41:N41)</f>
        <v>46414</v>
      </c>
      <c r="P41" s="47">
        <f t="shared" si="7"/>
        <v>4.6760024178924038</v>
      </c>
      <c r="Q41" s="9"/>
    </row>
    <row r="42" spans="1:17">
      <c r="A42" s="12"/>
      <c r="B42" s="25">
        <v>335.9</v>
      </c>
      <c r="C42" s="20" t="s">
        <v>172</v>
      </c>
      <c r="D42" s="46">
        <v>0</v>
      </c>
      <c r="E42" s="46">
        <v>0</v>
      </c>
      <c r="F42" s="46">
        <v>0</v>
      </c>
      <c r="G42" s="46">
        <v>4888316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4888316</v>
      </c>
      <c r="P42" s="47">
        <f t="shared" si="7"/>
        <v>492.47592182147895</v>
      </c>
      <c r="Q42" s="9"/>
    </row>
    <row r="43" spans="1:17">
      <c r="A43" s="12"/>
      <c r="B43" s="25">
        <v>336</v>
      </c>
      <c r="C43" s="20" t="s">
        <v>173</v>
      </c>
      <c r="D43" s="46">
        <v>9953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9953</v>
      </c>
      <c r="P43" s="47">
        <f t="shared" si="7"/>
        <v>1.0027201289542615</v>
      </c>
      <c r="Q43" s="9"/>
    </row>
    <row r="44" spans="1:17">
      <c r="A44" s="12"/>
      <c r="B44" s="25">
        <v>337.7</v>
      </c>
      <c r="C44" s="20" t="s">
        <v>40</v>
      </c>
      <c r="D44" s="46">
        <v>140000</v>
      </c>
      <c r="E44" s="46">
        <v>0</v>
      </c>
      <c r="F44" s="46">
        <v>0</v>
      </c>
      <c r="G44" s="46">
        <v>185000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325000</v>
      </c>
      <c r="P44" s="47">
        <f t="shared" si="7"/>
        <v>32.742292967962925</v>
      </c>
      <c r="Q44" s="9"/>
    </row>
    <row r="45" spans="1:17">
      <c r="A45" s="12"/>
      <c r="B45" s="25">
        <v>337.9</v>
      </c>
      <c r="C45" s="20" t="s">
        <v>146</v>
      </c>
      <c r="D45" s="46">
        <v>25000</v>
      </c>
      <c r="E45" s="46">
        <v>118734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143734</v>
      </c>
      <c r="P45" s="47">
        <f t="shared" si="7"/>
        <v>14.480556115252872</v>
      </c>
      <c r="Q45" s="9"/>
    </row>
    <row r="46" spans="1:17" ht="15.75">
      <c r="A46" s="29" t="s">
        <v>45</v>
      </c>
      <c r="B46" s="30"/>
      <c r="C46" s="31"/>
      <c r="D46" s="32">
        <f t="shared" ref="D46:N46" si="9">SUM(D47:D52)</f>
        <v>1476209</v>
      </c>
      <c r="E46" s="32">
        <f t="shared" si="9"/>
        <v>0</v>
      </c>
      <c r="F46" s="32">
        <f t="shared" si="9"/>
        <v>0</v>
      </c>
      <c r="G46" s="32">
        <f t="shared" si="9"/>
        <v>25000</v>
      </c>
      <c r="H46" s="32">
        <f t="shared" si="9"/>
        <v>0</v>
      </c>
      <c r="I46" s="32">
        <f t="shared" si="9"/>
        <v>8193736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9694945</v>
      </c>
      <c r="P46" s="45">
        <f t="shared" si="7"/>
        <v>976.7222446101149</v>
      </c>
      <c r="Q46" s="10"/>
    </row>
    <row r="47" spans="1:17">
      <c r="A47" s="12"/>
      <c r="B47" s="25">
        <v>341.9</v>
      </c>
      <c r="C47" s="20" t="s">
        <v>174</v>
      </c>
      <c r="D47" s="46">
        <v>3150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2" si="10">SUM(D47:N47)</f>
        <v>3150</v>
      </c>
      <c r="P47" s="47">
        <f t="shared" si="7"/>
        <v>0.31734837799717913</v>
      </c>
      <c r="Q47" s="9"/>
    </row>
    <row r="48" spans="1:17">
      <c r="A48" s="12"/>
      <c r="B48" s="25">
        <v>342.2</v>
      </c>
      <c r="C48" s="20" t="s">
        <v>49</v>
      </c>
      <c r="D48" s="46">
        <v>567343</v>
      </c>
      <c r="E48" s="46">
        <v>0</v>
      </c>
      <c r="F48" s="46">
        <v>0</v>
      </c>
      <c r="G48" s="46">
        <v>25000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592343</v>
      </c>
      <c r="P48" s="47">
        <f t="shared" si="7"/>
        <v>59.675901672375581</v>
      </c>
      <c r="Q48" s="9"/>
    </row>
    <row r="49" spans="1:17">
      <c r="A49" s="12"/>
      <c r="B49" s="25">
        <v>342.6</v>
      </c>
      <c r="C49" s="20" t="s">
        <v>175</v>
      </c>
      <c r="D49" s="46">
        <v>879148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879148</v>
      </c>
      <c r="P49" s="47">
        <f t="shared" si="7"/>
        <v>88.570219625226684</v>
      </c>
      <c r="Q49" s="9"/>
    </row>
    <row r="50" spans="1:17">
      <c r="A50" s="12"/>
      <c r="B50" s="25">
        <v>343.5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7154215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7154215</v>
      </c>
      <c r="P50" s="47">
        <f t="shared" si="7"/>
        <v>720.75508764859967</v>
      </c>
      <c r="Q50" s="9"/>
    </row>
    <row r="51" spans="1:17">
      <c r="A51" s="12"/>
      <c r="B51" s="25">
        <v>347.2</v>
      </c>
      <c r="C51" s="20" t="s">
        <v>53</v>
      </c>
      <c r="D51" s="46">
        <v>26568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26568</v>
      </c>
      <c r="P51" s="47">
        <f t="shared" si="7"/>
        <v>2.6766068909933507</v>
      </c>
      <c r="Q51" s="9"/>
    </row>
    <row r="52" spans="1:17">
      <c r="A52" s="12"/>
      <c r="B52" s="25">
        <v>347.5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1039521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1039521</v>
      </c>
      <c r="P52" s="47">
        <f t="shared" si="7"/>
        <v>104.72708039492242</v>
      </c>
      <c r="Q52" s="9"/>
    </row>
    <row r="53" spans="1:17" ht="15.75">
      <c r="A53" s="29" t="s">
        <v>46</v>
      </c>
      <c r="B53" s="30"/>
      <c r="C53" s="31"/>
      <c r="D53" s="32">
        <f t="shared" ref="D53:N53" si="11">SUM(D54:D56)</f>
        <v>493047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1"/>
        <v>0</v>
      </c>
      <c r="O53" s="32">
        <f>SUM(D53:N53)</f>
        <v>493047</v>
      </c>
      <c r="P53" s="45">
        <f t="shared" si="7"/>
        <v>49.672274833769897</v>
      </c>
      <c r="Q53" s="10"/>
    </row>
    <row r="54" spans="1:17">
      <c r="A54" s="13"/>
      <c r="B54" s="39">
        <v>351.5</v>
      </c>
      <c r="C54" s="21" t="s">
        <v>58</v>
      </c>
      <c r="D54" s="46">
        <v>106388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56" si="12">SUM(D54:N54)</f>
        <v>106388</v>
      </c>
      <c r="P54" s="47">
        <f t="shared" si="7"/>
        <v>10.718114043925045</v>
      </c>
      <c r="Q54" s="9"/>
    </row>
    <row r="55" spans="1:17">
      <c r="A55" s="13"/>
      <c r="B55" s="39">
        <v>354</v>
      </c>
      <c r="C55" s="21" t="s">
        <v>59</v>
      </c>
      <c r="D55" s="46">
        <v>378313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378313</v>
      </c>
      <c r="P55" s="47">
        <f t="shared" si="7"/>
        <v>38.113338706427562</v>
      </c>
      <c r="Q55" s="9"/>
    </row>
    <row r="56" spans="1:17">
      <c r="A56" s="13"/>
      <c r="B56" s="39">
        <v>359</v>
      </c>
      <c r="C56" s="21" t="s">
        <v>60</v>
      </c>
      <c r="D56" s="46">
        <v>8346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8346</v>
      </c>
      <c r="P56" s="47">
        <f t="shared" si="7"/>
        <v>0.84082208341728792</v>
      </c>
      <c r="Q56" s="9"/>
    </row>
    <row r="57" spans="1:17" ht="15.75">
      <c r="A57" s="29" t="s">
        <v>3</v>
      </c>
      <c r="B57" s="30"/>
      <c r="C57" s="31"/>
      <c r="D57" s="32">
        <f t="shared" ref="D57:N57" si="13">SUM(D58:D66)</f>
        <v>343651</v>
      </c>
      <c r="E57" s="32">
        <f t="shared" si="13"/>
        <v>31005</v>
      </c>
      <c r="F57" s="32">
        <f t="shared" si="13"/>
        <v>0</v>
      </c>
      <c r="G57" s="32">
        <f t="shared" si="13"/>
        <v>98492</v>
      </c>
      <c r="H57" s="32">
        <f t="shared" si="13"/>
        <v>0</v>
      </c>
      <c r="I57" s="32">
        <f t="shared" si="13"/>
        <v>201627</v>
      </c>
      <c r="J57" s="32">
        <f t="shared" si="13"/>
        <v>0</v>
      </c>
      <c r="K57" s="32">
        <f t="shared" si="13"/>
        <v>-1383909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>SUM(D57:N57)</f>
        <v>-709134</v>
      </c>
      <c r="P57" s="45">
        <f t="shared" si="7"/>
        <v>-71.442071327825914</v>
      </c>
      <c r="Q57" s="10"/>
    </row>
    <row r="58" spans="1:17">
      <c r="A58" s="12"/>
      <c r="B58" s="25">
        <v>361.1</v>
      </c>
      <c r="C58" s="20" t="s">
        <v>61</v>
      </c>
      <c r="D58" s="46">
        <v>44173</v>
      </c>
      <c r="E58" s="46">
        <v>24887</v>
      </c>
      <c r="F58" s="46">
        <v>0</v>
      </c>
      <c r="G58" s="46">
        <v>15592</v>
      </c>
      <c r="H58" s="46">
        <v>0</v>
      </c>
      <c r="I58" s="46">
        <v>38887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123539</v>
      </c>
      <c r="P58" s="47">
        <f t="shared" si="7"/>
        <v>12.446000402982067</v>
      </c>
      <c r="Q58" s="9"/>
    </row>
    <row r="59" spans="1:17">
      <c r="A59" s="12"/>
      <c r="B59" s="25">
        <v>361.3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-1794199</v>
      </c>
      <c r="L59" s="46">
        <v>0</v>
      </c>
      <c r="M59" s="46">
        <v>0</v>
      </c>
      <c r="N59" s="46">
        <v>0</v>
      </c>
      <c r="O59" s="46">
        <f t="shared" ref="O59:O69" si="14">SUM(D59:N59)</f>
        <v>-1794199</v>
      </c>
      <c r="P59" s="47">
        <f t="shared" si="7"/>
        <v>-180.75750554100344</v>
      </c>
      <c r="Q59" s="9"/>
    </row>
    <row r="60" spans="1:17">
      <c r="A60" s="12"/>
      <c r="B60" s="25">
        <v>362</v>
      </c>
      <c r="C60" s="20" t="s">
        <v>63</v>
      </c>
      <c r="D60" s="46">
        <v>12000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12000</v>
      </c>
      <c r="P60" s="47">
        <f t="shared" si="7"/>
        <v>1.2089462018940158</v>
      </c>
      <c r="Q60" s="9"/>
    </row>
    <row r="61" spans="1:17">
      <c r="A61" s="12"/>
      <c r="B61" s="25">
        <v>364</v>
      </c>
      <c r="C61" s="20" t="s">
        <v>127</v>
      </c>
      <c r="D61" s="46">
        <v>0</v>
      </c>
      <c r="E61" s="46">
        <v>0</v>
      </c>
      <c r="F61" s="46">
        <v>0</v>
      </c>
      <c r="G61" s="46">
        <v>36500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36500</v>
      </c>
      <c r="P61" s="47">
        <f t="shared" si="7"/>
        <v>3.6772113640942976</v>
      </c>
      <c r="Q61" s="9"/>
    </row>
    <row r="62" spans="1:17">
      <c r="A62" s="12"/>
      <c r="B62" s="25">
        <v>365</v>
      </c>
      <c r="C62" s="20" t="s">
        <v>136</v>
      </c>
      <c r="D62" s="46">
        <v>900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900</v>
      </c>
      <c r="P62" s="47">
        <f t="shared" si="7"/>
        <v>9.0670965142051183E-2</v>
      </c>
      <c r="Q62" s="9"/>
    </row>
    <row r="63" spans="1:17">
      <c r="A63" s="12"/>
      <c r="B63" s="25">
        <v>366</v>
      </c>
      <c r="C63" s="20" t="s">
        <v>65</v>
      </c>
      <c r="D63" s="46">
        <v>80500</v>
      </c>
      <c r="E63" s="46">
        <v>0</v>
      </c>
      <c r="F63" s="46">
        <v>0</v>
      </c>
      <c r="G63" s="46">
        <v>46400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126900</v>
      </c>
      <c r="P63" s="47">
        <f t="shared" si="7"/>
        <v>12.784606085029216</v>
      </c>
      <c r="Q63" s="9"/>
    </row>
    <row r="64" spans="1:17">
      <c r="A64" s="12"/>
      <c r="B64" s="25">
        <v>368</v>
      </c>
      <c r="C64" s="20" t="s">
        <v>101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410290</v>
      </c>
      <c r="L64" s="46">
        <v>0</v>
      </c>
      <c r="M64" s="46">
        <v>0</v>
      </c>
      <c r="N64" s="46">
        <v>0</v>
      </c>
      <c r="O64" s="46">
        <f t="shared" si="14"/>
        <v>410290</v>
      </c>
      <c r="P64" s="47">
        <f t="shared" si="7"/>
        <v>41.334878097924644</v>
      </c>
      <c r="Q64" s="9"/>
    </row>
    <row r="65" spans="1:120">
      <c r="A65" s="12"/>
      <c r="B65" s="25">
        <v>369.3</v>
      </c>
      <c r="C65" s="20" t="s">
        <v>91</v>
      </c>
      <c r="D65" s="46">
        <v>170504</v>
      </c>
      <c r="E65" s="46">
        <v>6118</v>
      </c>
      <c r="F65" s="46">
        <v>0</v>
      </c>
      <c r="G65" s="46">
        <v>0</v>
      </c>
      <c r="H65" s="46">
        <v>0</v>
      </c>
      <c r="I65" s="46">
        <v>162740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339362</v>
      </c>
      <c r="P65" s="47">
        <f t="shared" si="7"/>
        <v>34.189200080596414</v>
      </c>
      <c r="Q65" s="9"/>
    </row>
    <row r="66" spans="1:120">
      <c r="A66" s="12"/>
      <c r="B66" s="25">
        <v>369.9</v>
      </c>
      <c r="C66" s="20" t="s">
        <v>66</v>
      </c>
      <c r="D66" s="46">
        <v>35574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35574</v>
      </c>
      <c r="P66" s="47">
        <f t="shared" si="7"/>
        <v>3.5839210155148096</v>
      </c>
      <c r="Q66" s="9"/>
    </row>
    <row r="67" spans="1:120" ht="15.75">
      <c r="A67" s="29" t="s">
        <v>47</v>
      </c>
      <c r="B67" s="30"/>
      <c r="C67" s="31"/>
      <c r="D67" s="32">
        <f t="shared" ref="D67:N67" si="15">SUM(D68:D69)</f>
        <v>1405566</v>
      </c>
      <c r="E67" s="32">
        <f t="shared" si="15"/>
        <v>175348</v>
      </c>
      <c r="F67" s="32">
        <f t="shared" si="15"/>
        <v>1316439</v>
      </c>
      <c r="G67" s="32">
        <f t="shared" si="15"/>
        <v>2000000</v>
      </c>
      <c r="H67" s="32">
        <f t="shared" si="15"/>
        <v>0</v>
      </c>
      <c r="I67" s="32">
        <f t="shared" si="15"/>
        <v>650000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 t="shared" si="14"/>
        <v>5547353</v>
      </c>
      <c r="P67" s="45">
        <f t="shared" si="7"/>
        <v>558.87094499294778</v>
      </c>
      <c r="Q67" s="9"/>
    </row>
    <row r="68" spans="1:120">
      <c r="A68" s="12"/>
      <c r="B68" s="25">
        <v>381</v>
      </c>
      <c r="C68" s="20" t="s">
        <v>67</v>
      </c>
      <c r="D68" s="46">
        <v>1405566</v>
      </c>
      <c r="E68" s="46">
        <v>175348</v>
      </c>
      <c r="F68" s="46">
        <v>1316439</v>
      </c>
      <c r="G68" s="46">
        <v>0</v>
      </c>
      <c r="H68" s="46">
        <v>0</v>
      </c>
      <c r="I68" s="46">
        <v>650000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3547353</v>
      </c>
      <c r="P68" s="47">
        <f t="shared" si="7"/>
        <v>357.3799113439452</v>
      </c>
      <c r="Q68" s="9"/>
    </row>
    <row r="69" spans="1:120" ht="15.75" thickBot="1">
      <c r="A69" s="12"/>
      <c r="B69" s="25">
        <v>383.1</v>
      </c>
      <c r="C69" s="20" t="s">
        <v>178</v>
      </c>
      <c r="D69" s="46">
        <v>0</v>
      </c>
      <c r="E69" s="46">
        <v>0</v>
      </c>
      <c r="F69" s="46">
        <v>0</v>
      </c>
      <c r="G69" s="46">
        <v>2000000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2000000</v>
      </c>
      <c r="P69" s="47">
        <f t="shared" ref="P69:P70" si="16">(O69/P$72)</f>
        <v>201.49103364900262</v>
      </c>
      <c r="Q69" s="9"/>
    </row>
    <row r="70" spans="1:120" ht="16.5" thickBot="1">
      <c r="A70" s="14" t="s">
        <v>55</v>
      </c>
      <c r="B70" s="23"/>
      <c r="C70" s="22"/>
      <c r="D70" s="15">
        <f t="shared" ref="D70:N70" si="17">SUM(D5,D12,D26,D46,D53,D57,D67)</f>
        <v>17601770.75</v>
      </c>
      <c r="E70" s="15">
        <f t="shared" si="17"/>
        <v>5493953</v>
      </c>
      <c r="F70" s="15">
        <f t="shared" si="17"/>
        <v>1316439</v>
      </c>
      <c r="G70" s="15">
        <f t="shared" si="17"/>
        <v>7800369</v>
      </c>
      <c r="H70" s="15">
        <f t="shared" si="17"/>
        <v>0</v>
      </c>
      <c r="I70" s="15">
        <f t="shared" si="17"/>
        <v>16283077</v>
      </c>
      <c r="J70" s="15">
        <f t="shared" si="17"/>
        <v>0</v>
      </c>
      <c r="K70" s="15">
        <f t="shared" si="17"/>
        <v>-1383909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47111699.75</v>
      </c>
      <c r="P70" s="38">
        <f t="shared" si="16"/>
        <v>4746.2925397944791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118" t="s">
        <v>176</v>
      </c>
      <c r="N72" s="118"/>
      <c r="O72" s="118"/>
      <c r="P72" s="43">
        <v>9926</v>
      </c>
    </row>
    <row r="73" spans="1:120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7"/>
    </row>
    <row r="74" spans="1:120" ht="15.75" customHeight="1" thickBot="1">
      <c r="A74" s="120" t="s">
        <v>97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100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29"/>
      <c r="M3" s="130"/>
      <c r="N3" s="36"/>
      <c r="O3" s="37"/>
      <c r="P3" s="131" t="s">
        <v>149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SUM(D6:D12)</f>
        <v>8044946</v>
      </c>
      <c r="E5" s="27">
        <f t="shared" si="0"/>
        <v>572275</v>
      </c>
      <c r="F5" s="27">
        <f t="shared" si="0"/>
        <v>0</v>
      </c>
      <c r="G5" s="27">
        <f t="shared" si="0"/>
        <v>3942170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12559391</v>
      </c>
      <c r="P5" s="33">
        <f t="shared" ref="P5:P36" si="1">(O5/P$69)</f>
        <v>1266.7061018658599</v>
      </c>
      <c r="Q5" s="6"/>
    </row>
    <row r="6" spans="1:134">
      <c r="A6" s="12"/>
      <c r="B6" s="25">
        <v>311</v>
      </c>
      <c r="C6" s="20" t="s">
        <v>2</v>
      </c>
      <c r="D6" s="46">
        <v>7345310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7345310</v>
      </c>
      <c r="P6" s="47">
        <f t="shared" si="1"/>
        <v>740.82803832576906</v>
      </c>
      <c r="Q6" s="9"/>
    </row>
    <row r="7" spans="1:134">
      <c r="A7" s="12"/>
      <c r="B7" s="25">
        <v>312.41000000000003</v>
      </c>
      <c r="C7" s="20" t="s">
        <v>153</v>
      </c>
      <c r="D7" s="46">
        <v>0</v>
      </c>
      <c r="E7" s="46">
        <v>279694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279694</v>
      </c>
      <c r="P7" s="47">
        <f t="shared" si="1"/>
        <v>28.209178013111448</v>
      </c>
      <c r="Q7" s="9"/>
    </row>
    <row r="8" spans="1:134">
      <c r="A8" s="12"/>
      <c r="B8" s="25">
        <v>312.43</v>
      </c>
      <c r="C8" s="20" t="s">
        <v>154</v>
      </c>
      <c r="D8" s="46">
        <v>0</v>
      </c>
      <c r="E8" s="46">
        <v>292581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292581</v>
      </c>
      <c r="P8" s="47">
        <f t="shared" si="1"/>
        <v>29.508925869894099</v>
      </c>
      <c r="Q8" s="9"/>
    </row>
    <row r="9" spans="1:134">
      <c r="A9" s="12"/>
      <c r="B9" s="25">
        <v>312.51</v>
      </c>
      <c r="C9" s="20" t="s">
        <v>77</v>
      </c>
      <c r="D9" s="46">
        <v>148494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148494</v>
      </c>
      <c r="P9" s="47">
        <f t="shared" si="1"/>
        <v>14.976701966717096</v>
      </c>
      <c r="Q9" s="9"/>
    </row>
    <row r="10" spans="1:134">
      <c r="A10" s="12"/>
      <c r="B10" s="25">
        <v>312.63</v>
      </c>
      <c r="C10" s="20" t="s">
        <v>155</v>
      </c>
      <c r="D10" s="46">
        <v>0</v>
      </c>
      <c r="E10" s="46">
        <v>0</v>
      </c>
      <c r="F10" s="46">
        <v>0</v>
      </c>
      <c r="G10" s="46">
        <v>3942170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3942170</v>
      </c>
      <c r="P10" s="47">
        <f t="shared" si="1"/>
        <v>397.5965708522441</v>
      </c>
      <c r="Q10" s="9"/>
    </row>
    <row r="11" spans="1:134">
      <c r="A11" s="12"/>
      <c r="B11" s="25">
        <v>315.10000000000002</v>
      </c>
      <c r="C11" s="20" t="s">
        <v>156</v>
      </c>
      <c r="D11" s="46">
        <v>518267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518267</v>
      </c>
      <c r="P11" s="47">
        <f t="shared" si="1"/>
        <v>52.271003530005046</v>
      </c>
      <c r="Q11" s="9"/>
    </row>
    <row r="12" spans="1:134">
      <c r="A12" s="12"/>
      <c r="B12" s="25">
        <v>316</v>
      </c>
      <c r="C12" s="20" t="s">
        <v>120</v>
      </c>
      <c r="D12" s="46">
        <v>32875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32875</v>
      </c>
      <c r="P12" s="47">
        <f t="shared" si="1"/>
        <v>3.3156833081190116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SUM(D14:D25)</f>
        <v>901909</v>
      </c>
      <c r="E13" s="32">
        <f t="shared" si="3"/>
        <v>3311192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4884662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9097763</v>
      </c>
      <c r="P13" s="45">
        <f t="shared" si="1"/>
        <v>917.5756933938477</v>
      </c>
      <c r="Q13" s="10"/>
    </row>
    <row r="14" spans="1:134">
      <c r="A14" s="12"/>
      <c r="B14" s="25">
        <v>322</v>
      </c>
      <c r="C14" s="20" t="s">
        <v>157</v>
      </c>
      <c r="D14" s="46">
        <v>165806</v>
      </c>
      <c r="E14" s="46">
        <v>2152611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2318417</v>
      </c>
      <c r="P14" s="47">
        <f t="shared" si="1"/>
        <v>233.82924861321231</v>
      </c>
      <c r="Q14" s="9"/>
    </row>
    <row r="15" spans="1:134">
      <c r="A15" s="12"/>
      <c r="B15" s="25">
        <v>324.11</v>
      </c>
      <c r="C15" s="20" t="s">
        <v>15</v>
      </c>
      <c r="D15" s="46">
        <v>0</v>
      </c>
      <c r="E15" s="46">
        <v>72940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4">SUM(D15:N15)</f>
        <v>72940</v>
      </c>
      <c r="P15" s="47">
        <f t="shared" si="1"/>
        <v>7.356530509329299</v>
      </c>
      <c r="Q15" s="9"/>
    </row>
    <row r="16" spans="1:134">
      <c r="A16" s="12"/>
      <c r="B16" s="25">
        <v>324.12</v>
      </c>
      <c r="C16" s="20" t="s">
        <v>16</v>
      </c>
      <c r="D16" s="46">
        <v>0</v>
      </c>
      <c r="E16" s="46">
        <v>4650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4650</v>
      </c>
      <c r="P16" s="47">
        <f t="shared" si="1"/>
        <v>0.46898638426626321</v>
      </c>
      <c r="Q16" s="9"/>
    </row>
    <row r="17" spans="1:17">
      <c r="A17" s="12"/>
      <c r="B17" s="25">
        <v>324.22000000000003</v>
      </c>
      <c r="C17" s="20" t="s">
        <v>83</v>
      </c>
      <c r="D17" s="46">
        <v>0</v>
      </c>
      <c r="E17" s="46">
        <v>1137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1137</v>
      </c>
      <c r="P17" s="47">
        <f t="shared" si="1"/>
        <v>0.11467473524962178</v>
      </c>
      <c r="Q17" s="9"/>
    </row>
    <row r="18" spans="1:17">
      <c r="A18" s="12"/>
      <c r="B18" s="25">
        <v>324.31</v>
      </c>
      <c r="C18" s="20" t="s">
        <v>18</v>
      </c>
      <c r="D18" s="46">
        <v>0</v>
      </c>
      <c r="E18" s="46">
        <v>118856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118856</v>
      </c>
      <c r="P18" s="47">
        <f t="shared" si="1"/>
        <v>11.987493696419566</v>
      </c>
      <c r="Q18" s="9"/>
    </row>
    <row r="19" spans="1:17">
      <c r="A19" s="12"/>
      <c r="B19" s="25">
        <v>324.32</v>
      </c>
      <c r="C19" s="20" t="s">
        <v>19</v>
      </c>
      <c r="D19" s="46">
        <v>0</v>
      </c>
      <c r="E19" s="46">
        <v>26816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26816</v>
      </c>
      <c r="P19" s="47">
        <f t="shared" si="1"/>
        <v>2.7045890065557234</v>
      </c>
      <c r="Q19" s="9"/>
    </row>
    <row r="20" spans="1:17">
      <c r="A20" s="12"/>
      <c r="B20" s="25">
        <v>324.61</v>
      </c>
      <c r="C20" s="20" t="s">
        <v>20</v>
      </c>
      <c r="D20" s="46">
        <v>0</v>
      </c>
      <c r="E20" s="46">
        <v>63719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63719</v>
      </c>
      <c r="P20" s="47">
        <f t="shared" si="1"/>
        <v>6.4265254664649518</v>
      </c>
      <c r="Q20" s="9"/>
    </row>
    <row r="21" spans="1:17">
      <c r="A21" s="12"/>
      <c r="B21" s="25">
        <v>324.91000000000003</v>
      </c>
      <c r="C21" s="20" t="s">
        <v>21</v>
      </c>
      <c r="D21" s="46">
        <v>0</v>
      </c>
      <c r="E21" s="46">
        <v>52647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52647</v>
      </c>
      <c r="P21" s="47">
        <f t="shared" si="1"/>
        <v>5.309833585476551</v>
      </c>
      <c r="Q21" s="9"/>
    </row>
    <row r="22" spans="1:17">
      <c r="A22" s="12"/>
      <c r="B22" s="25">
        <v>324.92</v>
      </c>
      <c r="C22" s="20" t="s">
        <v>22</v>
      </c>
      <c r="D22" s="46">
        <v>0</v>
      </c>
      <c r="E22" s="46">
        <v>3616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3616</v>
      </c>
      <c r="P22" s="47">
        <f t="shared" si="1"/>
        <v>0.36469994957135654</v>
      </c>
      <c r="Q22" s="9"/>
    </row>
    <row r="23" spans="1:17">
      <c r="A23" s="12"/>
      <c r="B23" s="25">
        <v>325.2</v>
      </c>
      <c r="C23" s="20" t="s">
        <v>158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4884662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4884662</v>
      </c>
      <c r="P23" s="47">
        <f t="shared" si="1"/>
        <v>492.6537569339385</v>
      </c>
      <c r="Q23" s="9"/>
    </row>
    <row r="24" spans="1:17">
      <c r="A24" s="12"/>
      <c r="B24" s="25">
        <v>329.1</v>
      </c>
      <c r="C24" s="20" t="s">
        <v>159</v>
      </c>
      <c r="D24" s="46">
        <v>340949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340949</v>
      </c>
      <c r="P24" s="47">
        <f t="shared" si="1"/>
        <v>34.387191124558747</v>
      </c>
      <c r="Q24" s="9"/>
    </row>
    <row r="25" spans="1:17">
      <c r="A25" s="12"/>
      <c r="B25" s="25">
        <v>329.5</v>
      </c>
      <c r="C25" s="20" t="s">
        <v>160</v>
      </c>
      <c r="D25" s="46">
        <v>395154</v>
      </c>
      <c r="E25" s="46">
        <v>814200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1209354</v>
      </c>
      <c r="P25" s="47">
        <f t="shared" si="1"/>
        <v>121.97216338880484</v>
      </c>
      <c r="Q25" s="9"/>
    </row>
    <row r="26" spans="1:17" ht="15.75">
      <c r="A26" s="29" t="s">
        <v>161</v>
      </c>
      <c r="B26" s="30"/>
      <c r="C26" s="31"/>
      <c r="D26" s="32">
        <f t="shared" ref="D26:N26" si="5">SUM(D27:D44)</f>
        <v>3772330</v>
      </c>
      <c r="E26" s="32">
        <f t="shared" si="5"/>
        <v>964189</v>
      </c>
      <c r="F26" s="32">
        <f t="shared" si="5"/>
        <v>0</v>
      </c>
      <c r="G26" s="32">
        <f t="shared" si="5"/>
        <v>129193</v>
      </c>
      <c r="H26" s="32">
        <f t="shared" si="5"/>
        <v>0</v>
      </c>
      <c r="I26" s="32">
        <f t="shared" si="5"/>
        <v>2464380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7330092</v>
      </c>
      <c r="P26" s="45">
        <f t="shared" si="1"/>
        <v>739.29319213313158</v>
      </c>
      <c r="Q26" s="10"/>
    </row>
    <row r="27" spans="1:17">
      <c r="A27" s="12"/>
      <c r="B27" s="25">
        <v>331.2</v>
      </c>
      <c r="C27" s="20" t="s">
        <v>106</v>
      </c>
      <c r="D27" s="46">
        <v>800000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800000</v>
      </c>
      <c r="P27" s="47">
        <f t="shared" si="1"/>
        <v>80.68582955118508</v>
      </c>
      <c r="Q27" s="9"/>
    </row>
    <row r="28" spans="1:17">
      <c r="A28" s="12"/>
      <c r="B28" s="25">
        <v>331.35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1837926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40" si="6">SUM(D28:N28)</f>
        <v>1837926</v>
      </c>
      <c r="P28" s="47">
        <f t="shared" si="1"/>
        <v>185.36822995461421</v>
      </c>
      <c r="Q28" s="9"/>
    </row>
    <row r="29" spans="1:17">
      <c r="A29" s="12"/>
      <c r="B29" s="25">
        <v>331.39</v>
      </c>
      <c r="C29" s="20" t="s">
        <v>145</v>
      </c>
      <c r="D29" s="46">
        <v>74599</v>
      </c>
      <c r="E29" s="46">
        <v>0</v>
      </c>
      <c r="F29" s="46">
        <v>0</v>
      </c>
      <c r="G29" s="46">
        <v>0</v>
      </c>
      <c r="H29" s="46">
        <v>0</v>
      </c>
      <c r="I29" s="46">
        <v>457971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532570</v>
      </c>
      <c r="P29" s="47">
        <f t="shared" si="1"/>
        <v>53.71356530509329</v>
      </c>
      <c r="Q29" s="9"/>
    </row>
    <row r="30" spans="1:17">
      <c r="A30" s="12"/>
      <c r="B30" s="25">
        <v>331.5</v>
      </c>
      <c r="C30" s="20" t="s">
        <v>26</v>
      </c>
      <c r="D30" s="46">
        <v>252337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252337</v>
      </c>
      <c r="P30" s="47">
        <f t="shared" si="1"/>
        <v>25.450025214321734</v>
      </c>
      <c r="Q30" s="9"/>
    </row>
    <row r="31" spans="1:17">
      <c r="A31" s="12"/>
      <c r="B31" s="25">
        <v>334.39</v>
      </c>
      <c r="C31" s="20" t="s">
        <v>85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115327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115327</v>
      </c>
      <c r="P31" s="47">
        <f t="shared" si="1"/>
        <v>11.631568330811902</v>
      </c>
      <c r="Q31" s="9"/>
    </row>
    <row r="32" spans="1:17">
      <c r="A32" s="12"/>
      <c r="B32" s="25">
        <v>334.49</v>
      </c>
      <c r="C32" s="20" t="s">
        <v>30</v>
      </c>
      <c r="D32" s="46">
        <v>0</v>
      </c>
      <c r="E32" s="46">
        <v>812396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812396</v>
      </c>
      <c r="P32" s="47">
        <f t="shared" si="1"/>
        <v>81.93605648008068</v>
      </c>
      <c r="Q32" s="9"/>
    </row>
    <row r="33" spans="1:17">
      <c r="A33" s="12"/>
      <c r="B33" s="25">
        <v>334.5</v>
      </c>
      <c r="C33" s="20" t="s">
        <v>31</v>
      </c>
      <c r="D33" s="46">
        <v>14019</v>
      </c>
      <c r="E33" s="46">
        <v>0</v>
      </c>
      <c r="F33" s="46">
        <v>0</v>
      </c>
      <c r="G33" s="46">
        <v>0</v>
      </c>
      <c r="H33" s="46">
        <v>0</v>
      </c>
      <c r="I33" s="46">
        <v>24295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38314</v>
      </c>
      <c r="P33" s="47">
        <f t="shared" si="1"/>
        <v>3.8642460917801311</v>
      </c>
      <c r="Q33" s="9"/>
    </row>
    <row r="34" spans="1:17">
      <c r="A34" s="12"/>
      <c r="B34" s="25">
        <v>334.7</v>
      </c>
      <c r="C34" s="20" t="s">
        <v>32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28861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28861</v>
      </c>
      <c r="P34" s="47">
        <f t="shared" si="1"/>
        <v>2.9108421583459405</v>
      </c>
      <c r="Q34" s="9"/>
    </row>
    <row r="35" spans="1:17">
      <c r="A35" s="12"/>
      <c r="B35" s="25">
        <v>334.9</v>
      </c>
      <c r="C35" s="20" t="s">
        <v>86</v>
      </c>
      <c r="D35" s="46">
        <v>35000</v>
      </c>
      <c r="E35" s="46">
        <v>80553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115553</v>
      </c>
      <c r="P35" s="47">
        <f t="shared" si="1"/>
        <v>11.65436207766011</v>
      </c>
      <c r="Q35" s="9"/>
    </row>
    <row r="36" spans="1:17">
      <c r="A36" s="12"/>
      <c r="B36" s="25">
        <v>335.125</v>
      </c>
      <c r="C36" s="20" t="s">
        <v>162</v>
      </c>
      <c r="D36" s="46">
        <v>288207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288207</v>
      </c>
      <c r="P36" s="47">
        <f t="shared" si="1"/>
        <v>29.067776096822996</v>
      </c>
      <c r="Q36" s="9"/>
    </row>
    <row r="37" spans="1:17">
      <c r="A37" s="12"/>
      <c r="B37" s="25">
        <v>335.14</v>
      </c>
      <c r="C37" s="20" t="s">
        <v>122</v>
      </c>
      <c r="D37" s="46">
        <v>4396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4396</v>
      </c>
      <c r="P37" s="47">
        <f t="shared" ref="P37:P67" si="7">(O37/P$69)</f>
        <v>0.44336863338376198</v>
      </c>
      <c r="Q37" s="9"/>
    </row>
    <row r="38" spans="1:17">
      <c r="A38" s="12"/>
      <c r="B38" s="25">
        <v>335.15</v>
      </c>
      <c r="C38" s="20" t="s">
        <v>123</v>
      </c>
      <c r="D38" s="46">
        <v>17529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17529</v>
      </c>
      <c r="P38" s="47">
        <f t="shared" si="7"/>
        <v>1.7679273827534039</v>
      </c>
      <c r="Q38" s="9"/>
    </row>
    <row r="39" spans="1:17">
      <c r="A39" s="12"/>
      <c r="B39" s="25">
        <v>335.18</v>
      </c>
      <c r="C39" s="20" t="s">
        <v>163</v>
      </c>
      <c r="D39" s="46">
        <v>2077137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2077137</v>
      </c>
      <c r="P39" s="47">
        <f t="shared" si="7"/>
        <v>209.49440242057489</v>
      </c>
      <c r="Q39" s="9"/>
    </row>
    <row r="40" spans="1:17">
      <c r="A40" s="12"/>
      <c r="B40" s="25">
        <v>335.21</v>
      </c>
      <c r="C40" s="20" t="s">
        <v>87</v>
      </c>
      <c r="D40" s="46">
        <v>8971</v>
      </c>
      <c r="E40" s="46">
        <v>71240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80211</v>
      </c>
      <c r="P40" s="47">
        <f t="shared" si="7"/>
        <v>8.0898638426626324</v>
      </c>
      <c r="Q40" s="9"/>
    </row>
    <row r="41" spans="1:17">
      <c r="A41" s="12"/>
      <c r="B41" s="25">
        <v>335.7</v>
      </c>
      <c r="C41" s="20" t="s">
        <v>38</v>
      </c>
      <c r="D41" s="46">
        <v>0</v>
      </c>
      <c r="E41" s="46">
        <v>0</v>
      </c>
      <c r="F41" s="46">
        <v>0</v>
      </c>
      <c r="G41" s="46">
        <v>42894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42894</v>
      </c>
      <c r="P41" s="47">
        <f t="shared" si="7"/>
        <v>4.3261724659606653</v>
      </c>
      <c r="Q41" s="9"/>
    </row>
    <row r="42" spans="1:17">
      <c r="A42" s="12"/>
      <c r="B42" s="25">
        <v>337.1</v>
      </c>
      <c r="C42" s="20" t="s">
        <v>39</v>
      </c>
      <c r="D42" s="46">
        <v>0</v>
      </c>
      <c r="E42" s="46">
        <v>0</v>
      </c>
      <c r="F42" s="46">
        <v>0</v>
      </c>
      <c r="G42" s="46">
        <v>25000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25000</v>
      </c>
      <c r="P42" s="47">
        <f t="shared" si="7"/>
        <v>2.5214321734745337</v>
      </c>
      <c r="Q42" s="9"/>
    </row>
    <row r="43" spans="1:17">
      <c r="A43" s="12"/>
      <c r="B43" s="25">
        <v>337.7</v>
      </c>
      <c r="C43" s="20" t="s">
        <v>40</v>
      </c>
      <c r="D43" s="46">
        <v>190000</v>
      </c>
      <c r="E43" s="46">
        <v>0</v>
      </c>
      <c r="F43" s="46">
        <v>0</v>
      </c>
      <c r="G43" s="46">
        <v>61299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251299</v>
      </c>
      <c r="P43" s="47">
        <f t="shared" si="7"/>
        <v>25.345335350479072</v>
      </c>
      <c r="Q43" s="9"/>
    </row>
    <row r="44" spans="1:17">
      <c r="A44" s="12"/>
      <c r="B44" s="25">
        <v>339</v>
      </c>
      <c r="C44" s="20" t="s">
        <v>88</v>
      </c>
      <c r="D44" s="46">
        <v>10135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10135</v>
      </c>
      <c r="P44" s="47">
        <f t="shared" si="7"/>
        <v>1.0221886031265759</v>
      </c>
      <c r="Q44" s="9"/>
    </row>
    <row r="45" spans="1:17" ht="15.75">
      <c r="A45" s="29" t="s">
        <v>45</v>
      </c>
      <c r="B45" s="30"/>
      <c r="C45" s="31"/>
      <c r="D45" s="32">
        <f t="shared" ref="D45:N45" si="8">SUM(D46:D51)</f>
        <v>1513547</v>
      </c>
      <c r="E45" s="32">
        <f t="shared" si="8"/>
        <v>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8115546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>SUM(D45:N45)</f>
        <v>9629093</v>
      </c>
      <c r="P45" s="45">
        <f t="shared" si="7"/>
        <v>971.16419566313664</v>
      </c>
      <c r="Q45" s="10"/>
    </row>
    <row r="46" spans="1:17">
      <c r="A46" s="12"/>
      <c r="B46" s="25">
        <v>341.55</v>
      </c>
      <c r="C46" s="20" t="s">
        <v>125</v>
      </c>
      <c r="D46" s="46">
        <v>2730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1" si="9">SUM(D46:N46)</f>
        <v>2730</v>
      </c>
      <c r="P46" s="47">
        <f t="shared" si="7"/>
        <v>0.27534039334341909</v>
      </c>
      <c r="Q46" s="9"/>
    </row>
    <row r="47" spans="1:17">
      <c r="A47" s="12"/>
      <c r="B47" s="25">
        <v>342.2</v>
      </c>
      <c r="C47" s="20" t="s">
        <v>49</v>
      </c>
      <c r="D47" s="46">
        <v>550000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550000</v>
      </c>
      <c r="P47" s="47">
        <f t="shared" si="7"/>
        <v>55.47150781643974</v>
      </c>
      <c r="Q47" s="9"/>
    </row>
    <row r="48" spans="1:17">
      <c r="A48" s="12"/>
      <c r="B48" s="25">
        <v>342.4</v>
      </c>
      <c r="C48" s="20" t="s">
        <v>50</v>
      </c>
      <c r="D48" s="46">
        <v>935387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935387</v>
      </c>
      <c r="P48" s="47">
        <f t="shared" si="7"/>
        <v>94.340595057992942</v>
      </c>
      <c r="Q48" s="9"/>
    </row>
    <row r="49" spans="1:17">
      <c r="A49" s="12"/>
      <c r="B49" s="25">
        <v>343.5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7110115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7110115</v>
      </c>
      <c r="P49" s="47">
        <f t="shared" si="7"/>
        <v>717.10690872415535</v>
      </c>
      <c r="Q49" s="9"/>
    </row>
    <row r="50" spans="1:17">
      <c r="A50" s="12"/>
      <c r="B50" s="25">
        <v>347.2</v>
      </c>
      <c r="C50" s="20" t="s">
        <v>53</v>
      </c>
      <c r="D50" s="46">
        <v>25430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25430</v>
      </c>
      <c r="P50" s="47">
        <f t="shared" si="7"/>
        <v>2.5648008068582957</v>
      </c>
      <c r="Q50" s="9"/>
    </row>
    <row r="51" spans="1:17">
      <c r="A51" s="12"/>
      <c r="B51" s="25">
        <v>347.5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1005431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1005431</v>
      </c>
      <c r="P51" s="47">
        <f t="shared" si="7"/>
        <v>101.40504286434695</v>
      </c>
      <c r="Q51" s="9"/>
    </row>
    <row r="52" spans="1:17" ht="15.75">
      <c r="A52" s="29" t="s">
        <v>46</v>
      </c>
      <c r="B52" s="30"/>
      <c r="C52" s="31"/>
      <c r="D52" s="32">
        <f t="shared" ref="D52:N52" si="10">SUM(D53:D55)</f>
        <v>316757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10"/>
        <v>0</v>
      </c>
      <c r="O52" s="32">
        <f t="shared" ref="O52:O57" si="11">SUM(D52:N52)</f>
        <v>316757</v>
      </c>
      <c r="P52" s="45">
        <f t="shared" si="7"/>
        <v>31.947251638930911</v>
      </c>
      <c r="Q52" s="10"/>
    </row>
    <row r="53" spans="1:17">
      <c r="A53" s="13"/>
      <c r="B53" s="39">
        <v>351.5</v>
      </c>
      <c r="C53" s="21" t="s">
        <v>58</v>
      </c>
      <c r="D53" s="46">
        <v>123116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123116</v>
      </c>
      <c r="P53" s="47">
        <f t="shared" si="7"/>
        <v>12.417145738779627</v>
      </c>
      <c r="Q53" s="9"/>
    </row>
    <row r="54" spans="1:17">
      <c r="A54" s="13"/>
      <c r="B54" s="39">
        <v>354</v>
      </c>
      <c r="C54" s="21" t="s">
        <v>59</v>
      </c>
      <c r="D54" s="46">
        <v>184917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184917</v>
      </c>
      <c r="P54" s="47">
        <f t="shared" si="7"/>
        <v>18.650226928895613</v>
      </c>
      <c r="Q54" s="9"/>
    </row>
    <row r="55" spans="1:17">
      <c r="A55" s="13"/>
      <c r="B55" s="39">
        <v>359</v>
      </c>
      <c r="C55" s="21" t="s">
        <v>60</v>
      </c>
      <c r="D55" s="46">
        <v>8724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8724</v>
      </c>
      <c r="P55" s="47">
        <f t="shared" si="7"/>
        <v>0.87987897125567327</v>
      </c>
      <c r="Q55" s="9"/>
    </row>
    <row r="56" spans="1:17" ht="15.75">
      <c r="A56" s="29" t="s">
        <v>3</v>
      </c>
      <c r="B56" s="30"/>
      <c r="C56" s="31"/>
      <c r="D56" s="32">
        <f t="shared" ref="D56:N56" si="12">SUM(D57:D64)</f>
        <v>648111</v>
      </c>
      <c r="E56" s="32">
        <f t="shared" si="12"/>
        <v>39924</v>
      </c>
      <c r="F56" s="32">
        <f t="shared" si="12"/>
        <v>0</v>
      </c>
      <c r="G56" s="32">
        <f t="shared" si="12"/>
        <v>12911</v>
      </c>
      <c r="H56" s="32">
        <f t="shared" si="12"/>
        <v>0</v>
      </c>
      <c r="I56" s="32">
        <f t="shared" si="12"/>
        <v>50446</v>
      </c>
      <c r="J56" s="32">
        <f t="shared" si="12"/>
        <v>0</v>
      </c>
      <c r="K56" s="32">
        <f t="shared" si="12"/>
        <v>2564727</v>
      </c>
      <c r="L56" s="32">
        <f t="shared" si="12"/>
        <v>0</v>
      </c>
      <c r="M56" s="32">
        <f t="shared" si="12"/>
        <v>0</v>
      </c>
      <c r="N56" s="32">
        <f t="shared" si="12"/>
        <v>0</v>
      </c>
      <c r="O56" s="32">
        <f t="shared" si="11"/>
        <v>3316119</v>
      </c>
      <c r="P56" s="45">
        <f t="shared" si="7"/>
        <v>334.45476550680786</v>
      </c>
      <c r="Q56" s="10"/>
    </row>
    <row r="57" spans="1:17">
      <c r="A57" s="12"/>
      <c r="B57" s="25">
        <v>361.1</v>
      </c>
      <c r="C57" s="20" t="s">
        <v>61</v>
      </c>
      <c r="D57" s="46">
        <v>35928</v>
      </c>
      <c r="E57" s="46">
        <v>13852</v>
      </c>
      <c r="F57" s="46">
        <v>0</v>
      </c>
      <c r="G57" s="46">
        <v>10411</v>
      </c>
      <c r="H57" s="46">
        <v>0</v>
      </c>
      <c r="I57" s="46">
        <v>50446</v>
      </c>
      <c r="J57" s="46">
        <v>0</v>
      </c>
      <c r="K57" s="46">
        <v>2127494</v>
      </c>
      <c r="L57" s="46">
        <v>0</v>
      </c>
      <c r="M57" s="46">
        <v>0</v>
      </c>
      <c r="N57" s="46">
        <v>0</v>
      </c>
      <c r="O57" s="46">
        <f t="shared" si="11"/>
        <v>2238131</v>
      </c>
      <c r="P57" s="47">
        <f t="shared" si="7"/>
        <v>225.73182047402923</v>
      </c>
      <c r="Q57" s="9"/>
    </row>
    <row r="58" spans="1:17">
      <c r="A58" s="12"/>
      <c r="B58" s="25">
        <v>362</v>
      </c>
      <c r="C58" s="20" t="s">
        <v>63</v>
      </c>
      <c r="D58" s="46">
        <v>12000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4" si="13">SUM(D58:N58)</f>
        <v>12000</v>
      </c>
      <c r="P58" s="47">
        <f t="shared" si="7"/>
        <v>1.2102874432677762</v>
      </c>
      <c r="Q58" s="9"/>
    </row>
    <row r="59" spans="1:17">
      <c r="A59" s="12"/>
      <c r="B59" s="25">
        <v>364</v>
      </c>
      <c r="C59" s="20" t="s">
        <v>127</v>
      </c>
      <c r="D59" s="46">
        <v>25000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25000</v>
      </c>
      <c r="P59" s="47">
        <f t="shared" si="7"/>
        <v>2.5214321734745337</v>
      </c>
      <c r="Q59" s="9"/>
    </row>
    <row r="60" spans="1:17">
      <c r="A60" s="12"/>
      <c r="B60" s="25">
        <v>366</v>
      </c>
      <c r="C60" s="20" t="s">
        <v>65</v>
      </c>
      <c r="D60" s="46">
        <v>1250</v>
      </c>
      <c r="E60" s="46">
        <v>0</v>
      </c>
      <c r="F60" s="46">
        <v>0</v>
      </c>
      <c r="G60" s="46">
        <v>2500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3750</v>
      </c>
      <c r="P60" s="47">
        <f t="shared" si="7"/>
        <v>0.37821482602118001</v>
      </c>
      <c r="Q60" s="9"/>
    </row>
    <row r="61" spans="1:17">
      <c r="A61" s="12"/>
      <c r="B61" s="25">
        <v>367</v>
      </c>
      <c r="C61" s="20" t="s">
        <v>164</v>
      </c>
      <c r="D61" s="46">
        <v>515220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515220</v>
      </c>
      <c r="P61" s="47">
        <f t="shared" si="7"/>
        <v>51.963691376701966</v>
      </c>
      <c r="Q61" s="9"/>
    </row>
    <row r="62" spans="1:17">
      <c r="A62" s="12"/>
      <c r="B62" s="25">
        <v>368</v>
      </c>
      <c r="C62" s="20" t="s">
        <v>101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437233</v>
      </c>
      <c r="L62" s="46">
        <v>0</v>
      </c>
      <c r="M62" s="46">
        <v>0</v>
      </c>
      <c r="N62" s="46">
        <v>0</v>
      </c>
      <c r="O62" s="46">
        <f t="shared" si="13"/>
        <v>437233</v>
      </c>
      <c r="P62" s="47">
        <f t="shared" si="7"/>
        <v>44.098134140191625</v>
      </c>
      <c r="Q62" s="9"/>
    </row>
    <row r="63" spans="1:17">
      <c r="A63" s="12"/>
      <c r="B63" s="25">
        <v>369.3</v>
      </c>
      <c r="C63" s="20" t="s">
        <v>91</v>
      </c>
      <c r="D63" s="46">
        <v>5784</v>
      </c>
      <c r="E63" s="46">
        <v>11072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16856</v>
      </c>
      <c r="P63" s="47">
        <f t="shared" si="7"/>
        <v>1.7000504286434694</v>
      </c>
      <c r="Q63" s="9"/>
    </row>
    <row r="64" spans="1:17">
      <c r="A64" s="12"/>
      <c r="B64" s="25">
        <v>369.9</v>
      </c>
      <c r="C64" s="20" t="s">
        <v>66</v>
      </c>
      <c r="D64" s="46">
        <v>52929</v>
      </c>
      <c r="E64" s="46">
        <v>15000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67929</v>
      </c>
      <c r="P64" s="47">
        <f t="shared" si="7"/>
        <v>6.8511346444780639</v>
      </c>
      <c r="Q64" s="9"/>
    </row>
    <row r="65" spans="1:120" ht="15.75">
      <c r="A65" s="29" t="s">
        <v>47</v>
      </c>
      <c r="B65" s="30"/>
      <c r="C65" s="31"/>
      <c r="D65" s="32">
        <f t="shared" ref="D65:N65" si="14">SUM(D66:D66)</f>
        <v>1239540</v>
      </c>
      <c r="E65" s="32">
        <f t="shared" si="14"/>
        <v>3004785</v>
      </c>
      <c r="F65" s="32">
        <f t="shared" si="14"/>
        <v>1331278</v>
      </c>
      <c r="G65" s="32">
        <f t="shared" si="14"/>
        <v>0</v>
      </c>
      <c r="H65" s="32">
        <f t="shared" si="14"/>
        <v>0</v>
      </c>
      <c r="I65" s="32">
        <f t="shared" si="14"/>
        <v>650000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>SUM(D65:N65)</f>
        <v>6225603</v>
      </c>
      <c r="P65" s="45">
        <f t="shared" si="7"/>
        <v>627.89742813918303</v>
      </c>
      <c r="Q65" s="9"/>
    </row>
    <row r="66" spans="1:120" ht="15.75" thickBot="1">
      <c r="A66" s="12"/>
      <c r="B66" s="25">
        <v>381</v>
      </c>
      <c r="C66" s="20" t="s">
        <v>67</v>
      </c>
      <c r="D66" s="46">
        <v>1239540</v>
      </c>
      <c r="E66" s="46">
        <v>3004785</v>
      </c>
      <c r="F66" s="46">
        <v>1331278</v>
      </c>
      <c r="G66" s="46">
        <v>0</v>
      </c>
      <c r="H66" s="46">
        <v>0</v>
      </c>
      <c r="I66" s="46">
        <v>650000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6225603</v>
      </c>
      <c r="P66" s="47">
        <f t="shared" si="7"/>
        <v>627.89742813918303</v>
      </c>
      <c r="Q66" s="9"/>
    </row>
    <row r="67" spans="1:120" ht="16.5" thickBot="1">
      <c r="A67" s="14" t="s">
        <v>55</v>
      </c>
      <c r="B67" s="23"/>
      <c r="C67" s="22"/>
      <c r="D67" s="15">
        <f t="shared" ref="D67:N67" si="15">SUM(D5,D13,D26,D45,D52,D56,D65)</f>
        <v>16437140</v>
      </c>
      <c r="E67" s="15">
        <f t="shared" si="15"/>
        <v>7892365</v>
      </c>
      <c r="F67" s="15">
        <f t="shared" si="15"/>
        <v>1331278</v>
      </c>
      <c r="G67" s="15">
        <f t="shared" si="15"/>
        <v>4084274</v>
      </c>
      <c r="H67" s="15">
        <f t="shared" si="15"/>
        <v>0</v>
      </c>
      <c r="I67" s="15">
        <f t="shared" si="15"/>
        <v>16165034</v>
      </c>
      <c r="J67" s="15">
        <f t="shared" si="15"/>
        <v>0</v>
      </c>
      <c r="K67" s="15">
        <f t="shared" si="15"/>
        <v>2564727</v>
      </c>
      <c r="L67" s="15">
        <f t="shared" si="15"/>
        <v>0</v>
      </c>
      <c r="M67" s="15">
        <f t="shared" si="15"/>
        <v>0</v>
      </c>
      <c r="N67" s="15">
        <f t="shared" si="15"/>
        <v>0</v>
      </c>
      <c r="O67" s="15">
        <f>SUM(D67:N67)</f>
        <v>48474818</v>
      </c>
      <c r="P67" s="38">
        <f t="shared" si="7"/>
        <v>4889.038628340898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118" t="s">
        <v>165</v>
      </c>
      <c r="N69" s="118"/>
      <c r="O69" s="118"/>
      <c r="P69" s="43">
        <v>9915</v>
      </c>
    </row>
    <row r="70" spans="1:120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120" t="s">
        <v>97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7545064</v>
      </c>
      <c r="E5" s="27">
        <f t="shared" si="0"/>
        <v>454501</v>
      </c>
      <c r="F5" s="27">
        <f t="shared" si="0"/>
        <v>0</v>
      </c>
      <c r="G5" s="27">
        <f t="shared" si="0"/>
        <v>2697272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10696837</v>
      </c>
      <c r="O5" s="33">
        <f t="shared" ref="O5:O36" si="1">(N5/O$70)</f>
        <v>1175.8642409585577</v>
      </c>
      <c r="P5" s="6"/>
    </row>
    <row r="6" spans="1:133">
      <c r="A6" s="12"/>
      <c r="B6" s="25">
        <v>311</v>
      </c>
      <c r="C6" s="20" t="s">
        <v>2</v>
      </c>
      <c r="D6" s="46">
        <v>6847271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6847271</v>
      </c>
      <c r="O6" s="47">
        <f t="shared" si="1"/>
        <v>752.69550401231174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280733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280733</v>
      </c>
      <c r="O7" s="47">
        <f t="shared" si="1"/>
        <v>30.859953830933275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173768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173768</v>
      </c>
      <c r="O8" s="47">
        <f t="shared" si="1"/>
        <v>19.101681873144994</v>
      </c>
      <c r="P8" s="9"/>
    </row>
    <row r="9" spans="1:133">
      <c r="A9" s="12"/>
      <c r="B9" s="25">
        <v>312.51</v>
      </c>
      <c r="C9" s="20" t="s">
        <v>77</v>
      </c>
      <c r="D9" s="46">
        <v>158031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158031</v>
      </c>
      <c r="O9" s="47">
        <f t="shared" si="1"/>
        <v>17.371770913487964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2697272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2697272</v>
      </c>
      <c r="O10" s="47">
        <f t="shared" si="1"/>
        <v>296.50126415301747</v>
      </c>
      <c r="P10" s="9"/>
    </row>
    <row r="11" spans="1:133">
      <c r="A11" s="12"/>
      <c r="B11" s="25">
        <v>315</v>
      </c>
      <c r="C11" s="20" t="s">
        <v>119</v>
      </c>
      <c r="D11" s="46">
        <v>496713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496713</v>
      </c>
      <c r="O11" s="47">
        <f t="shared" si="1"/>
        <v>54.601846762669012</v>
      </c>
      <c r="P11" s="9"/>
    </row>
    <row r="12" spans="1:133">
      <c r="A12" s="12"/>
      <c r="B12" s="25">
        <v>316</v>
      </c>
      <c r="C12" s="20" t="s">
        <v>120</v>
      </c>
      <c r="D12" s="46">
        <v>43049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43049</v>
      </c>
      <c r="O12" s="47">
        <f t="shared" si="1"/>
        <v>4.7322194129932944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SUM(D14:D25)</f>
        <v>2678218</v>
      </c>
      <c r="E13" s="32">
        <f t="shared" si="3"/>
        <v>686783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6670712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10035713</v>
      </c>
      <c r="O13" s="45">
        <f t="shared" si="1"/>
        <v>1103.1892931735738</v>
      </c>
      <c r="P13" s="10"/>
    </row>
    <row r="14" spans="1:133">
      <c r="A14" s="12"/>
      <c r="B14" s="25">
        <v>322</v>
      </c>
      <c r="C14" s="20" t="s">
        <v>0</v>
      </c>
      <c r="D14" s="46">
        <v>2678218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2678218</v>
      </c>
      <c r="O14" s="47">
        <f t="shared" si="1"/>
        <v>294.40672749257999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107007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107007</v>
      </c>
      <c r="O15" s="47">
        <f t="shared" si="1"/>
        <v>11.762888864460811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6323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6323</v>
      </c>
      <c r="O16" s="47">
        <f t="shared" si="1"/>
        <v>0.69506430691436738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</v>
      </c>
      <c r="O17" s="47">
        <f t="shared" si="1"/>
        <v>2.8580850829943937E-3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3148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3148</v>
      </c>
      <c r="O18" s="47">
        <f t="shared" si="1"/>
        <v>0.3460481477410135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172091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172091</v>
      </c>
      <c r="O19" s="47">
        <f t="shared" si="1"/>
        <v>18.917335385291853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18456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18456</v>
      </c>
      <c r="O20" s="47">
        <f t="shared" si="1"/>
        <v>2.0288007035286357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97584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97584</v>
      </c>
      <c r="O21" s="47">
        <f t="shared" si="1"/>
        <v>10.727052874574035</v>
      </c>
      <c r="P21" s="9"/>
    </row>
    <row r="22" spans="1:16">
      <c r="A22" s="12"/>
      <c r="B22" s="25">
        <v>324.91000000000003</v>
      </c>
      <c r="C22" s="20" t="s">
        <v>21</v>
      </c>
      <c r="D22" s="46">
        <v>0</v>
      </c>
      <c r="E22" s="46">
        <v>77084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77084</v>
      </c>
      <c r="O22" s="47">
        <f t="shared" si="1"/>
        <v>8.4735627129823019</v>
      </c>
      <c r="P22" s="9"/>
    </row>
    <row r="23" spans="1:16">
      <c r="A23" s="12"/>
      <c r="B23" s="25">
        <v>324.92</v>
      </c>
      <c r="C23" s="20" t="s">
        <v>22</v>
      </c>
      <c r="D23" s="46">
        <v>0</v>
      </c>
      <c r="E23" s="46">
        <v>9655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9655</v>
      </c>
      <c r="O23" s="47">
        <f t="shared" si="1"/>
        <v>1.0613389029350335</v>
      </c>
      <c r="P23" s="9"/>
    </row>
    <row r="24" spans="1:16">
      <c r="A24" s="12"/>
      <c r="B24" s="25">
        <v>325.10000000000002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6670712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6670712</v>
      </c>
      <c r="O24" s="47">
        <f t="shared" si="1"/>
        <v>733.28701769814222</v>
      </c>
      <c r="P24" s="9"/>
    </row>
    <row r="25" spans="1:16">
      <c r="A25" s="12"/>
      <c r="B25" s="25">
        <v>329</v>
      </c>
      <c r="C25" s="20" t="s">
        <v>24</v>
      </c>
      <c r="D25" s="46">
        <v>0</v>
      </c>
      <c r="E25" s="46">
        <v>195409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195409</v>
      </c>
      <c r="O25" s="47">
        <f t="shared" si="1"/>
        <v>21.480597999340443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SUM(D27:D46)</f>
        <v>12989283</v>
      </c>
      <c r="E26" s="32">
        <f t="shared" si="6"/>
        <v>1716801</v>
      </c>
      <c r="F26" s="32">
        <f t="shared" si="6"/>
        <v>0</v>
      </c>
      <c r="G26" s="32">
        <f t="shared" si="6"/>
        <v>1704185</v>
      </c>
      <c r="H26" s="32">
        <f t="shared" si="6"/>
        <v>0</v>
      </c>
      <c r="I26" s="32">
        <f t="shared" si="6"/>
        <v>3636867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20047136</v>
      </c>
      <c r="O26" s="45">
        <f t="shared" si="1"/>
        <v>2203.7084753215345</v>
      </c>
      <c r="P26" s="10"/>
    </row>
    <row r="27" spans="1:16">
      <c r="A27" s="12"/>
      <c r="B27" s="25">
        <v>331.2</v>
      </c>
      <c r="C27" s="20" t="s">
        <v>106</v>
      </c>
      <c r="D27" s="46">
        <v>99224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99224</v>
      </c>
      <c r="O27" s="47">
        <f t="shared" si="1"/>
        <v>10.907332087501374</v>
      </c>
      <c r="P27" s="9"/>
    </row>
    <row r="28" spans="1:16">
      <c r="A28" s="12"/>
      <c r="B28" s="25">
        <v>331.35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1336951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1336951</v>
      </c>
      <c r="O28" s="47">
        <f t="shared" si="1"/>
        <v>146.96614268440146</v>
      </c>
      <c r="P28" s="9"/>
    </row>
    <row r="29" spans="1:16">
      <c r="A29" s="12"/>
      <c r="B29" s="25">
        <v>331.39</v>
      </c>
      <c r="C29" s="20" t="s">
        <v>145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357258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357258</v>
      </c>
      <c r="O29" s="47">
        <f t="shared" si="1"/>
        <v>39.272067714631198</v>
      </c>
      <c r="P29" s="9"/>
    </row>
    <row r="30" spans="1:16">
      <c r="A30" s="12"/>
      <c r="B30" s="25">
        <v>331.5</v>
      </c>
      <c r="C30" s="20" t="s">
        <v>26</v>
      </c>
      <c r="D30" s="46">
        <v>10440842</v>
      </c>
      <c r="E30" s="46">
        <v>0</v>
      </c>
      <c r="F30" s="46">
        <v>0</v>
      </c>
      <c r="G30" s="46">
        <v>1213384</v>
      </c>
      <c r="H30" s="46">
        <v>0</v>
      </c>
      <c r="I30" s="46">
        <v>1238915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12893141</v>
      </c>
      <c r="O30" s="47">
        <f t="shared" si="1"/>
        <v>1417.2959217324392</v>
      </c>
      <c r="P30" s="9"/>
    </row>
    <row r="31" spans="1:16">
      <c r="A31" s="12"/>
      <c r="B31" s="25">
        <v>334.39</v>
      </c>
      <c r="C31" s="20" t="s">
        <v>85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160057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160057</v>
      </c>
      <c r="O31" s="47">
        <f t="shared" si="1"/>
        <v>17.594481697262832</v>
      </c>
      <c r="P31" s="9"/>
    </row>
    <row r="32" spans="1:16">
      <c r="A32" s="12"/>
      <c r="B32" s="25">
        <v>334.5</v>
      </c>
      <c r="C32" s="20" t="s">
        <v>31</v>
      </c>
      <c r="D32" s="46">
        <v>528761</v>
      </c>
      <c r="E32" s="46">
        <v>0</v>
      </c>
      <c r="F32" s="46">
        <v>0</v>
      </c>
      <c r="G32" s="46">
        <v>69679</v>
      </c>
      <c r="H32" s="46">
        <v>0</v>
      </c>
      <c r="I32" s="46">
        <v>54999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653439</v>
      </c>
      <c r="O32" s="47">
        <f t="shared" si="1"/>
        <v>71.830163790260528</v>
      </c>
      <c r="P32" s="9"/>
    </row>
    <row r="33" spans="1:16">
      <c r="A33" s="12"/>
      <c r="B33" s="25">
        <v>334.7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41421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41421</v>
      </c>
      <c r="O33" s="47">
        <f t="shared" si="1"/>
        <v>4.5532593162581074</v>
      </c>
      <c r="P33" s="9"/>
    </row>
    <row r="34" spans="1:16">
      <c r="A34" s="12"/>
      <c r="B34" s="25">
        <v>334.9</v>
      </c>
      <c r="C34" s="20" t="s">
        <v>86</v>
      </c>
      <c r="D34" s="46">
        <v>0</v>
      </c>
      <c r="E34" s="46">
        <v>76579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76579</v>
      </c>
      <c r="O34" s="47">
        <f t="shared" si="1"/>
        <v>8.4180499065626027</v>
      </c>
      <c r="P34" s="9"/>
    </row>
    <row r="35" spans="1:16">
      <c r="A35" s="12"/>
      <c r="B35" s="25">
        <v>335.12</v>
      </c>
      <c r="C35" s="20" t="s">
        <v>121</v>
      </c>
      <c r="D35" s="46">
        <v>263133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263133</v>
      </c>
      <c r="O35" s="47">
        <f t="shared" si="1"/>
        <v>28.925250082444762</v>
      </c>
      <c r="P35" s="9"/>
    </row>
    <row r="36" spans="1:16">
      <c r="A36" s="12"/>
      <c r="B36" s="25">
        <v>335.14</v>
      </c>
      <c r="C36" s="20" t="s">
        <v>122</v>
      </c>
      <c r="D36" s="46">
        <v>4033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4033</v>
      </c>
      <c r="O36" s="47">
        <f t="shared" si="1"/>
        <v>0.44333296691216884</v>
      </c>
      <c r="P36" s="9"/>
    </row>
    <row r="37" spans="1:16">
      <c r="A37" s="12"/>
      <c r="B37" s="25">
        <v>335.15</v>
      </c>
      <c r="C37" s="20" t="s">
        <v>123</v>
      </c>
      <c r="D37" s="46">
        <v>15683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15683</v>
      </c>
      <c r="O37" s="47">
        <f t="shared" ref="O37:O68" si="8">(N37/O$70)</f>
        <v>1.7239749367923491</v>
      </c>
      <c r="P37" s="9"/>
    </row>
    <row r="38" spans="1:16">
      <c r="A38" s="12"/>
      <c r="B38" s="25">
        <v>335.18</v>
      </c>
      <c r="C38" s="20" t="s">
        <v>124</v>
      </c>
      <c r="D38" s="46">
        <v>1428247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1428247</v>
      </c>
      <c r="O38" s="47">
        <f t="shared" si="8"/>
        <v>157.00197867428824</v>
      </c>
      <c r="P38" s="9"/>
    </row>
    <row r="39" spans="1:16">
      <c r="A39" s="12"/>
      <c r="B39" s="25">
        <v>335.21</v>
      </c>
      <c r="C39" s="20" t="s">
        <v>87</v>
      </c>
      <c r="D39" s="46">
        <v>8863</v>
      </c>
      <c r="E39" s="46">
        <v>94987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103850</v>
      </c>
      <c r="O39" s="47">
        <f t="shared" si="8"/>
        <v>11.415851379575685</v>
      </c>
      <c r="P39" s="9"/>
    </row>
    <row r="40" spans="1:16">
      <c r="A40" s="12"/>
      <c r="B40" s="25">
        <v>335.49</v>
      </c>
      <c r="C40" s="20" t="s">
        <v>37</v>
      </c>
      <c r="D40" s="46">
        <v>0</v>
      </c>
      <c r="E40" s="46">
        <v>745235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745235</v>
      </c>
      <c r="O40" s="47">
        <f t="shared" si="8"/>
        <v>81.920962954820268</v>
      </c>
      <c r="P40" s="9"/>
    </row>
    <row r="41" spans="1:16">
      <c r="A41" s="12"/>
      <c r="B41" s="25">
        <v>335.7</v>
      </c>
      <c r="C41" s="20" t="s">
        <v>38</v>
      </c>
      <c r="D41" s="46">
        <v>0</v>
      </c>
      <c r="E41" s="46">
        <v>0</v>
      </c>
      <c r="F41" s="46">
        <v>0</v>
      </c>
      <c r="G41" s="46">
        <v>33593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33593</v>
      </c>
      <c r="O41" s="47">
        <f t="shared" si="8"/>
        <v>3.6927558535781029</v>
      </c>
      <c r="P41" s="9"/>
    </row>
    <row r="42" spans="1:16">
      <c r="A42" s="12"/>
      <c r="B42" s="25">
        <v>337.1</v>
      </c>
      <c r="C42" s="20" t="s">
        <v>39</v>
      </c>
      <c r="D42" s="46">
        <v>0</v>
      </c>
      <c r="E42" s="46">
        <v>0</v>
      </c>
      <c r="F42" s="46">
        <v>0</v>
      </c>
      <c r="G42" s="46">
        <v>25000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25000</v>
      </c>
      <c r="O42" s="47">
        <f t="shared" si="8"/>
        <v>2.7481587336484554</v>
      </c>
      <c r="P42" s="9"/>
    </row>
    <row r="43" spans="1:16">
      <c r="A43" s="12"/>
      <c r="B43" s="25">
        <v>337.3</v>
      </c>
      <c r="C43" s="20" t="s">
        <v>108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447266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447266</v>
      </c>
      <c r="O43" s="47">
        <f t="shared" si="8"/>
        <v>49.166318566560406</v>
      </c>
      <c r="P43" s="9"/>
    </row>
    <row r="44" spans="1:16">
      <c r="A44" s="12"/>
      <c r="B44" s="25">
        <v>337.7</v>
      </c>
      <c r="C44" s="20" t="s">
        <v>40</v>
      </c>
      <c r="D44" s="46">
        <v>190000</v>
      </c>
      <c r="E44" s="46">
        <v>0</v>
      </c>
      <c r="F44" s="46">
        <v>0</v>
      </c>
      <c r="G44" s="46">
        <v>362529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552529</v>
      </c>
      <c r="O44" s="47">
        <f t="shared" si="8"/>
        <v>60.737495877761901</v>
      </c>
      <c r="P44" s="9"/>
    </row>
    <row r="45" spans="1:16">
      <c r="A45" s="12"/>
      <c r="B45" s="25">
        <v>337.9</v>
      </c>
      <c r="C45" s="20" t="s">
        <v>146</v>
      </c>
      <c r="D45" s="46">
        <v>0</v>
      </c>
      <c r="E45" s="46">
        <v>800000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800000</v>
      </c>
      <c r="O45" s="47">
        <f t="shared" si="8"/>
        <v>87.941079476750573</v>
      </c>
      <c r="P45" s="9"/>
    </row>
    <row r="46" spans="1:16">
      <c r="A46" s="12"/>
      <c r="B46" s="25">
        <v>339</v>
      </c>
      <c r="C46" s="20" t="s">
        <v>88</v>
      </c>
      <c r="D46" s="46">
        <v>10497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10497</v>
      </c>
      <c r="O46" s="47">
        <f t="shared" si="8"/>
        <v>1.1538968890843135</v>
      </c>
      <c r="P46" s="9"/>
    </row>
    <row r="47" spans="1:16" ht="15.75">
      <c r="A47" s="29" t="s">
        <v>45</v>
      </c>
      <c r="B47" s="30"/>
      <c r="C47" s="31"/>
      <c r="D47" s="32">
        <f t="shared" ref="D47:M47" si="10">SUM(D48:D53)</f>
        <v>1254576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5647411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6901987</v>
      </c>
      <c r="O47" s="45">
        <f t="shared" si="8"/>
        <v>758.71023414312413</v>
      </c>
      <c r="P47" s="10"/>
    </row>
    <row r="48" spans="1:16">
      <c r="A48" s="12"/>
      <c r="B48" s="25">
        <v>342.2</v>
      </c>
      <c r="C48" s="20" t="s">
        <v>49</v>
      </c>
      <c r="D48" s="46">
        <v>550000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1">SUM(D48:M48)</f>
        <v>550000</v>
      </c>
      <c r="O48" s="47">
        <f t="shared" si="8"/>
        <v>60.459492140266022</v>
      </c>
      <c r="P48" s="9"/>
    </row>
    <row r="49" spans="1:16">
      <c r="A49" s="12"/>
      <c r="B49" s="25">
        <v>342.4</v>
      </c>
      <c r="C49" s="20" t="s">
        <v>50</v>
      </c>
      <c r="D49" s="46">
        <v>692846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692846</v>
      </c>
      <c r="O49" s="47">
        <f t="shared" si="8"/>
        <v>76.162031438935912</v>
      </c>
      <c r="P49" s="9"/>
    </row>
    <row r="50" spans="1:16">
      <c r="A50" s="12"/>
      <c r="B50" s="25">
        <v>343.5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4759548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4759548</v>
      </c>
      <c r="O50" s="47">
        <f t="shared" si="8"/>
        <v>523.19973617676158</v>
      </c>
      <c r="P50" s="9"/>
    </row>
    <row r="51" spans="1:16">
      <c r="A51" s="12"/>
      <c r="B51" s="25">
        <v>347.2</v>
      </c>
      <c r="C51" s="20" t="s">
        <v>53</v>
      </c>
      <c r="D51" s="46">
        <v>9230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9230</v>
      </c>
      <c r="O51" s="47">
        <f t="shared" si="8"/>
        <v>1.0146202044630097</v>
      </c>
      <c r="P51" s="9"/>
    </row>
    <row r="52" spans="1:16">
      <c r="A52" s="12"/>
      <c r="B52" s="25">
        <v>347.4</v>
      </c>
      <c r="C52" s="20" t="s">
        <v>126</v>
      </c>
      <c r="D52" s="46">
        <v>2500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2500</v>
      </c>
      <c r="O52" s="47">
        <f t="shared" si="8"/>
        <v>0.27481587336484553</v>
      </c>
      <c r="P52" s="9"/>
    </row>
    <row r="53" spans="1:16">
      <c r="A53" s="12"/>
      <c r="B53" s="25">
        <v>347.5</v>
      </c>
      <c r="C53" s="20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887863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887863</v>
      </c>
      <c r="O53" s="47">
        <f t="shared" si="8"/>
        <v>97.599538309332743</v>
      </c>
      <c r="P53" s="9"/>
    </row>
    <row r="54" spans="1:16" ht="15.75">
      <c r="A54" s="29" t="s">
        <v>46</v>
      </c>
      <c r="B54" s="30"/>
      <c r="C54" s="31"/>
      <c r="D54" s="32">
        <f t="shared" ref="D54:M54" si="12">SUM(D55:D57)</f>
        <v>126148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ref="N54:N59" si="13">SUM(D54:M54)</f>
        <v>126148</v>
      </c>
      <c r="O54" s="45">
        <f t="shared" si="8"/>
        <v>13.866989117291414</v>
      </c>
      <c r="P54" s="10"/>
    </row>
    <row r="55" spans="1:16">
      <c r="A55" s="13"/>
      <c r="B55" s="39">
        <v>351.5</v>
      </c>
      <c r="C55" s="21" t="s">
        <v>58</v>
      </c>
      <c r="D55" s="46">
        <v>69930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69930</v>
      </c>
      <c r="O55" s="47">
        <f t="shared" si="8"/>
        <v>7.6871496097614598</v>
      </c>
      <c r="P55" s="9"/>
    </row>
    <row r="56" spans="1:16">
      <c r="A56" s="13"/>
      <c r="B56" s="39">
        <v>354</v>
      </c>
      <c r="C56" s="21" t="s">
        <v>59</v>
      </c>
      <c r="D56" s="46">
        <v>38693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38693</v>
      </c>
      <c r="O56" s="47">
        <f t="shared" si="8"/>
        <v>4.2533802352423873</v>
      </c>
      <c r="P56" s="9"/>
    </row>
    <row r="57" spans="1:16">
      <c r="A57" s="13"/>
      <c r="B57" s="39">
        <v>359</v>
      </c>
      <c r="C57" s="21" t="s">
        <v>60</v>
      </c>
      <c r="D57" s="46">
        <v>17525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17525</v>
      </c>
      <c r="O57" s="47">
        <f t="shared" si="8"/>
        <v>1.9264592722875673</v>
      </c>
      <c r="P57" s="9"/>
    </row>
    <row r="58" spans="1:16" ht="15.75">
      <c r="A58" s="29" t="s">
        <v>3</v>
      </c>
      <c r="B58" s="30"/>
      <c r="C58" s="31"/>
      <c r="D58" s="32">
        <f t="shared" ref="D58:M58" si="14">SUM(D59:D65)</f>
        <v>92103</v>
      </c>
      <c r="E58" s="32">
        <f t="shared" si="14"/>
        <v>35193</v>
      </c>
      <c r="F58" s="32">
        <f t="shared" si="14"/>
        <v>0</v>
      </c>
      <c r="G58" s="32">
        <f t="shared" si="14"/>
        <v>43080</v>
      </c>
      <c r="H58" s="32">
        <f t="shared" si="14"/>
        <v>0</v>
      </c>
      <c r="I58" s="32">
        <f t="shared" si="14"/>
        <v>174009</v>
      </c>
      <c r="J58" s="32">
        <f t="shared" si="14"/>
        <v>0</v>
      </c>
      <c r="K58" s="32">
        <f t="shared" si="14"/>
        <v>1181730</v>
      </c>
      <c r="L58" s="32">
        <f t="shared" si="14"/>
        <v>0</v>
      </c>
      <c r="M58" s="32">
        <f t="shared" si="14"/>
        <v>0</v>
      </c>
      <c r="N58" s="32">
        <f t="shared" si="13"/>
        <v>1526115</v>
      </c>
      <c r="O58" s="45">
        <f t="shared" si="8"/>
        <v>167.76025063207652</v>
      </c>
      <c r="P58" s="10"/>
    </row>
    <row r="59" spans="1:16">
      <c r="A59" s="12"/>
      <c r="B59" s="25">
        <v>361.1</v>
      </c>
      <c r="C59" s="20" t="s">
        <v>61</v>
      </c>
      <c r="D59" s="46">
        <v>39342</v>
      </c>
      <c r="E59" s="46">
        <v>34875</v>
      </c>
      <c r="F59" s="46">
        <v>0</v>
      </c>
      <c r="G59" s="46">
        <v>23080</v>
      </c>
      <c r="H59" s="46">
        <v>0</v>
      </c>
      <c r="I59" s="46">
        <v>125482</v>
      </c>
      <c r="J59" s="46">
        <v>0</v>
      </c>
      <c r="K59" s="46">
        <v>666724</v>
      </c>
      <c r="L59" s="46">
        <v>0</v>
      </c>
      <c r="M59" s="46">
        <v>0</v>
      </c>
      <c r="N59" s="46">
        <f t="shared" si="13"/>
        <v>889503</v>
      </c>
      <c r="O59" s="47">
        <f t="shared" si="8"/>
        <v>97.779817522260089</v>
      </c>
      <c r="P59" s="9"/>
    </row>
    <row r="60" spans="1:16">
      <c r="A60" s="12"/>
      <c r="B60" s="25">
        <v>362</v>
      </c>
      <c r="C60" s="20" t="s">
        <v>63</v>
      </c>
      <c r="D60" s="46">
        <v>12000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5">SUM(D60:M60)</f>
        <v>12000</v>
      </c>
      <c r="O60" s="47">
        <f t="shared" si="8"/>
        <v>1.3191161921512586</v>
      </c>
      <c r="P60" s="9"/>
    </row>
    <row r="61" spans="1:16">
      <c r="A61" s="12"/>
      <c r="B61" s="25">
        <v>364</v>
      </c>
      <c r="C61" s="20" t="s">
        <v>127</v>
      </c>
      <c r="D61" s="46">
        <v>4600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4600</v>
      </c>
      <c r="O61" s="47">
        <f t="shared" si="8"/>
        <v>0.50566120699131578</v>
      </c>
      <c r="P61" s="9"/>
    </row>
    <row r="62" spans="1:16">
      <c r="A62" s="12"/>
      <c r="B62" s="25">
        <v>366</v>
      </c>
      <c r="C62" s="20" t="s">
        <v>65</v>
      </c>
      <c r="D62" s="46">
        <v>3800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3800</v>
      </c>
      <c r="O62" s="47">
        <f t="shared" si="8"/>
        <v>0.41772012751456522</v>
      </c>
      <c r="P62" s="9"/>
    </row>
    <row r="63" spans="1:16">
      <c r="A63" s="12"/>
      <c r="B63" s="25">
        <v>368</v>
      </c>
      <c r="C63" s="20" t="s">
        <v>101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515006</v>
      </c>
      <c r="L63" s="46">
        <v>0</v>
      </c>
      <c r="M63" s="46">
        <v>0</v>
      </c>
      <c r="N63" s="46">
        <f t="shared" si="15"/>
        <v>515006</v>
      </c>
      <c r="O63" s="47">
        <f t="shared" si="8"/>
        <v>56.612729471254262</v>
      </c>
      <c r="P63" s="9"/>
    </row>
    <row r="64" spans="1:16">
      <c r="A64" s="12"/>
      <c r="B64" s="25">
        <v>369.3</v>
      </c>
      <c r="C64" s="20" t="s">
        <v>91</v>
      </c>
      <c r="D64" s="46">
        <v>4317</v>
      </c>
      <c r="E64" s="46">
        <v>0</v>
      </c>
      <c r="F64" s="46">
        <v>0</v>
      </c>
      <c r="G64" s="46">
        <v>0</v>
      </c>
      <c r="H64" s="46">
        <v>0</v>
      </c>
      <c r="I64" s="46">
        <v>48527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52844</v>
      </c>
      <c r="O64" s="47">
        <f t="shared" si="8"/>
        <v>5.8089480048367594</v>
      </c>
      <c r="P64" s="9"/>
    </row>
    <row r="65" spans="1:119">
      <c r="A65" s="12"/>
      <c r="B65" s="25">
        <v>369.9</v>
      </c>
      <c r="C65" s="20" t="s">
        <v>66</v>
      </c>
      <c r="D65" s="46">
        <v>28044</v>
      </c>
      <c r="E65" s="46">
        <v>318</v>
      </c>
      <c r="F65" s="46">
        <v>0</v>
      </c>
      <c r="G65" s="46">
        <v>20000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48362</v>
      </c>
      <c r="O65" s="47">
        <f t="shared" si="8"/>
        <v>5.316258107068264</v>
      </c>
      <c r="P65" s="9"/>
    </row>
    <row r="66" spans="1:119" ht="15.75">
      <c r="A66" s="29" t="s">
        <v>47</v>
      </c>
      <c r="B66" s="30"/>
      <c r="C66" s="31"/>
      <c r="D66" s="32">
        <f t="shared" ref="D66:M66" si="16">SUM(D67:D67)</f>
        <v>720269</v>
      </c>
      <c r="E66" s="32">
        <f t="shared" si="16"/>
        <v>0</v>
      </c>
      <c r="F66" s="32">
        <f t="shared" si="16"/>
        <v>1355529</v>
      </c>
      <c r="G66" s="32">
        <f t="shared" si="16"/>
        <v>566044</v>
      </c>
      <c r="H66" s="32">
        <f t="shared" si="16"/>
        <v>0</v>
      </c>
      <c r="I66" s="32">
        <f t="shared" si="16"/>
        <v>650000</v>
      </c>
      <c r="J66" s="32">
        <f t="shared" si="16"/>
        <v>0</v>
      </c>
      <c r="K66" s="32">
        <f t="shared" si="16"/>
        <v>0</v>
      </c>
      <c r="L66" s="32">
        <f t="shared" si="16"/>
        <v>0</v>
      </c>
      <c r="M66" s="32">
        <f t="shared" si="16"/>
        <v>0</v>
      </c>
      <c r="N66" s="32">
        <f>SUM(D66:M66)</f>
        <v>3291842</v>
      </c>
      <c r="O66" s="45">
        <f t="shared" si="8"/>
        <v>361.86017368363196</v>
      </c>
      <c r="P66" s="9"/>
    </row>
    <row r="67" spans="1:119" ht="15.75" thickBot="1">
      <c r="A67" s="12"/>
      <c r="B67" s="25">
        <v>381</v>
      </c>
      <c r="C67" s="20" t="s">
        <v>67</v>
      </c>
      <c r="D67" s="46">
        <v>720269</v>
      </c>
      <c r="E67" s="46">
        <v>0</v>
      </c>
      <c r="F67" s="46">
        <v>1355529</v>
      </c>
      <c r="G67" s="46">
        <v>566044</v>
      </c>
      <c r="H67" s="46">
        <v>0</v>
      </c>
      <c r="I67" s="46">
        <v>650000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3291842</v>
      </c>
      <c r="O67" s="47">
        <f t="shared" si="8"/>
        <v>361.86017368363196</v>
      </c>
      <c r="P67" s="9"/>
    </row>
    <row r="68" spans="1:119" ht="16.5" thickBot="1">
      <c r="A68" s="14" t="s">
        <v>55</v>
      </c>
      <c r="B68" s="23"/>
      <c r="C68" s="22"/>
      <c r="D68" s="15">
        <f t="shared" ref="D68:M68" si="17">SUM(D5,D13,D26,D47,D54,D58,D66)</f>
        <v>25405661</v>
      </c>
      <c r="E68" s="15">
        <f t="shared" si="17"/>
        <v>2893278</v>
      </c>
      <c r="F68" s="15">
        <f t="shared" si="17"/>
        <v>1355529</v>
      </c>
      <c r="G68" s="15">
        <f t="shared" si="17"/>
        <v>5010581</v>
      </c>
      <c r="H68" s="15">
        <f t="shared" si="17"/>
        <v>0</v>
      </c>
      <c r="I68" s="15">
        <f t="shared" si="17"/>
        <v>16778999</v>
      </c>
      <c r="J68" s="15">
        <f t="shared" si="17"/>
        <v>0</v>
      </c>
      <c r="K68" s="15">
        <f t="shared" si="17"/>
        <v>1181730</v>
      </c>
      <c r="L68" s="15">
        <f t="shared" si="17"/>
        <v>0</v>
      </c>
      <c r="M68" s="15">
        <f t="shared" si="17"/>
        <v>0</v>
      </c>
      <c r="N68" s="15">
        <f>SUM(D68:M68)</f>
        <v>52625778</v>
      </c>
      <c r="O68" s="38">
        <f t="shared" si="8"/>
        <v>5784.9596570297899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147</v>
      </c>
      <c r="M70" s="118"/>
      <c r="N70" s="118"/>
      <c r="O70" s="43">
        <v>9097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97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7020616</v>
      </c>
      <c r="E5" s="27">
        <f t="shared" si="0"/>
        <v>461781</v>
      </c>
      <c r="F5" s="27">
        <f t="shared" si="0"/>
        <v>0</v>
      </c>
      <c r="G5" s="27">
        <f t="shared" si="0"/>
        <v>3263444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10745841</v>
      </c>
      <c r="O5" s="33">
        <f t="shared" ref="O5:O36" si="1">(N5/O$70)</f>
        <v>1250.5342720819272</v>
      </c>
      <c r="P5" s="6"/>
    </row>
    <row r="6" spans="1:133">
      <c r="A6" s="12"/>
      <c r="B6" s="25">
        <v>311</v>
      </c>
      <c r="C6" s="20" t="s">
        <v>2</v>
      </c>
      <c r="D6" s="46">
        <v>6351257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6351257</v>
      </c>
      <c r="O6" s="47">
        <f t="shared" si="1"/>
        <v>739.11986500640057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31.855347375770975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188048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188048</v>
      </c>
      <c r="O8" s="47">
        <f t="shared" si="1"/>
        <v>21.883858954963344</v>
      </c>
      <c r="P8" s="9"/>
    </row>
    <row r="9" spans="1:133">
      <c r="A9" s="12"/>
      <c r="B9" s="25">
        <v>312.51</v>
      </c>
      <c r="C9" s="20" t="s">
        <v>77</v>
      </c>
      <c r="D9" s="46">
        <v>150076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150076</v>
      </c>
      <c r="O9" s="47">
        <f t="shared" si="1"/>
        <v>17.464913301524497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3263444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3263444</v>
      </c>
      <c r="O10" s="47">
        <f t="shared" si="1"/>
        <v>379.77935528918886</v>
      </c>
      <c r="P10" s="9"/>
    </row>
    <row r="11" spans="1:133">
      <c r="A11" s="12"/>
      <c r="B11" s="25">
        <v>315</v>
      </c>
      <c r="C11" s="20" t="s">
        <v>119</v>
      </c>
      <c r="D11" s="46">
        <v>472628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472628</v>
      </c>
      <c r="O11" s="47">
        <f t="shared" si="1"/>
        <v>55.001512859304086</v>
      </c>
      <c r="P11" s="9"/>
    </row>
    <row r="12" spans="1:133">
      <c r="A12" s="12"/>
      <c r="B12" s="25">
        <v>316</v>
      </c>
      <c r="C12" s="20" t="s">
        <v>120</v>
      </c>
      <c r="D12" s="46">
        <v>46655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46655</v>
      </c>
      <c r="O12" s="47">
        <f t="shared" si="1"/>
        <v>5.4294192947748163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SUM(D14:D26)</f>
        <v>3709959</v>
      </c>
      <c r="E13" s="32">
        <f t="shared" si="3"/>
        <v>914021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6659319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11283299</v>
      </c>
      <c r="O13" s="45">
        <f t="shared" si="1"/>
        <v>1313.0802979169091</v>
      </c>
      <c r="P13" s="10"/>
    </row>
    <row r="14" spans="1:133">
      <c r="A14" s="12"/>
      <c r="B14" s="25">
        <v>322</v>
      </c>
      <c r="C14" s="20" t="s">
        <v>0</v>
      </c>
      <c r="D14" s="46">
        <v>3709959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3709959</v>
      </c>
      <c r="O14" s="47">
        <f t="shared" si="1"/>
        <v>431.74199930175723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73494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73494</v>
      </c>
      <c r="O15" s="47">
        <f t="shared" si="1"/>
        <v>8.5527755149540319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15635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15635</v>
      </c>
      <c r="O16" s="47">
        <f t="shared" si="1"/>
        <v>1.8195042476434307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2739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2739</v>
      </c>
      <c r="O17" s="47">
        <f t="shared" si="1"/>
        <v>0.31874781799138835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2628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2628</v>
      </c>
      <c r="O18" s="47">
        <f t="shared" si="1"/>
        <v>0.30583032701035728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119807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119807</v>
      </c>
      <c r="O19" s="47">
        <f t="shared" si="1"/>
        <v>13.942394972652158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49441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49441</v>
      </c>
      <c r="O20" s="47">
        <f t="shared" si="1"/>
        <v>5.7536366810194348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63143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63143</v>
      </c>
      <c r="O21" s="47">
        <f t="shared" si="1"/>
        <v>7.3481903875247294</v>
      </c>
      <c r="P21" s="9"/>
    </row>
    <row r="22" spans="1:16">
      <c r="A22" s="12"/>
      <c r="B22" s="25">
        <v>324.62</v>
      </c>
      <c r="C22" s="20" t="s">
        <v>84</v>
      </c>
      <c r="D22" s="46">
        <v>0</v>
      </c>
      <c r="E22" s="46">
        <v>17085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17085</v>
      </c>
      <c r="O22" s="47">
        <f t="shared" si="1"/>
        <v>1.988246246945188</v>
      </c>
      <c r="P22" s="9"/>
    </row>
    <row r="23" spans="1:16">
      <c r="A23" s="12"/>
      <c r="B23" s="25">
        <v>324.70999999999998</v>
      </c>
      <c r="C23" s="20" t="s">
        <v>21</v>
      </c>
      <c r="D23" s="46">
        <v>0</v>
      </c>
      <c r="E23" s="46">
        <v>53244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53244</v>
      </c>
      <c r="O23" s="47">
        <f t="shared" si="1"/>
        <v>6.1962062143605259</v>
      </c>
      <c r="P23" s="9"/>
    </row>
    <row r="24" spans="1:16">
      <c r="A24" s="12"/>
      <c r="B24" s="25">
        <v>324.72000000000003</v>
      </c>
      <c r="C24" s="20" t="s">
        <v>22</v>
      </c>
      <c r="D24" s="46">
        <v>0</v>
      </c>
      <c r="E24" s="46">
        <v>12784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12784</v>
      </c>
      <c r="O24" s="47">
        <f t="shared" si="1"/>
        <v>1.4877225648783894</v>
      </c>
      <c r="P24" s="9"/>
    </row>
    <row r="25" spans="1:16">
      <c r="A25" s="12"/>
      <c r="B25" s="25">
        <v>325.10000000000002</v>
      </c>
      <c r="C25" s="20" t="s">
        <v>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6659319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6659319</v>
      </c>
      <c r="O25" s="47">
        <f t="shared" si="1"/>
        <v>774.97020830908878</v>
      </c>
      <c r="P25" s="9"/>
    </row>
    <row r="26" spans="1:16">
      <c r="A26" s="12"/>
      <c r="B26" s="25">
        <v>329</v>
      </c>
      <c r="C26" s="20" t="s">
        <v>24</v>
      </c>
      <c r="D26" s="46">
        <v>0</v>
      </c>
      <c r="E26" s="46">
        <v>504021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504021</v>
      </c>
      <c r="O26" s="47">
        <f t="shared" si="1"/>
        <v>58.65483533108344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SUM(D28:D44)</f>
        <v>3829516</v>
      </c>
      <c r="E27" s="32">
        <f t="shared" si="5"/>
        <v>465663</v>
      </c>
      <c r="F27" s="32">
        <f t="shared" si="5"/>
        <v>0</v>
      </c>
      <c r="G27" s="32">
        <f t="shared" si="5"/>
        <v>72313</v>
      </c>
      <c r="H27" s="32">
        <f t="shared" si="5"/>
        <v>0</v>
      </c>
      <c r="I27" s="32">
        <f t="shared" si="5"/>
        <v>11169105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15536597</v>
      </c>
      <c r="O27" s="45">
        <f t="shared" si="1"/>
        <v>1808.0527173280577</v>
      </c>
      <c r="P27" s="10"/>
    </row>
    <row r="28" spans="1:16">
      <c r="A28" s="12"/>
      <c r="B28" s="25">
        <v>331.35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1080336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1080336</v>
      </c>
      <c r="O28" s="47">
        <f t="shared" si="1"/>
        <v>125.72279762597464</v>
      </c>
      <c r="P28" s="9"/>
    </row>
    <row r="29" spans="1:16">
      <c r="A29" s="12"/>
      <c r="B29" s="25">
        <v>331.5</v>
      </c>
      <c r="C29" s="20" t="s">
        <v>26</v>
      </c>
      <c r="D29" s="46">
        <v>1541011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1541011</v>
      </c>
      <c r="O29" s="47">
        <f t="shared" si="1"/>
        <v>179.33329454206913</v>
      </c>
      <c r="P29" s="9"/>
    </row>
    <row r="30" spans="1:16">
      <c r="A30" s="12"/>
      <c r="B30" s="25">
        <v>334.35</v>
      </c>
      <c r="C30" s="20" t="s">
        <v>107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8713476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8713476</v>
      </c>
      <c r="O30" s="47">
        <f t="shared" si="1"/>
        <v>1014.0202490399162</v>
      </c>
      <c r="P30" s="9"/>
    </row>
    <row r="31" spans="1:16">
      <c r="A31" s="12"/>
      <c r="B31" s="25">
        <v>334.39</v>
      </c>
      <c r="C31" s="20" t="s">
        <v>85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1336725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6">SUM(D31:M31)</f>
        <v>1336725</v>
      </c>
      <c r="O31" s="47">
        <f t="shared" si="1"/>
        <v>155.55975794251134</v>
      </c>
      <c r="P31" s="9"/>
    </row>
    <row r="32" spans="1:16">
      <c r="A32" s="12"/>
      <c r="B32" s="25">
        <v>334.5</v>
      </c>
      <c r="C32" s="20" t="s">
        <v>31</v>
      </c>
      <c r="D32" s="46">
        <v>74476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74476</v>
      </c>
      <c r="O32" s="47">
        <f t="shared" si="1"/>
        <v>8.6670545793087399</v>
      </c>
      <c r="P32" s="9"/>
    </row>
    <row r="33" spans="1:16">
      <c r="A33" s="12"/>
      <c r="B33" s="25">
        <v>334.7</v>
      </c>
      <c r="C33" s="20" t="s">
        <v>32</v>
      </c>
      <c r="D33" s="46">
        <v>55350</v>
      </c>
      <c r="E33" s="46">
        <v>0</v>
      </c>
      <c r="F33" s="46">
        <v>0</v>
      </c>
      <c r="G33" s="46">
        <v>0</v>
      </c>
      <c r="H33" s="46">
        <v>0</v>
      </c>
      <c r="I33" s="46">
        <v>38568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93918</v>
      </c>
      <c r="O33" s="47">
        <f t="shared" si="1"/>
        <v>10.92959385546375</v>
      </c>
      <c r="P33" s="9"/>
    </row>
    <row r="34" spans="1:16">
      <c r="A34" s="12"/>
      <c r="B34" s="25">
        <v>334.9</v>
      </c>
      <c r="C34" s="20" t="s">
        <v>86</v>
      </c>
      <c r="D34" s="46">
        <v>0</v>
      </c>
      <c r="E34" s="46">
        <v>80574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80574</v>
      </c>
      <c r="O34" s="47">
        <f t="shared" si="1"/>
        <v>9.3767019667170945</v>
      </c>
      <c r="P34" s="9"/>
    </row>
    <row r="35" spans="1:16">
      <c r="A35" s="12"/>
      <c r="B35" s="25">
        <v>335.12</v>
      </c>
      <c r="C35" s="20" t="s">
        <v>121</v>
      </c>
      <c r="D35" s="46">
        <v>270381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270381</v>
      </c>
      <c r="O35" s="47">
        <f t="shared" si="1"/>
        <v>31.465262422902363</v>
      </c>
      <c r="P35" s="9"/>
    </row>
    <row r="36" spans="1:16">
      <c r="A36" s="12"/>
      <c r="B36" s="25">
        <v>335.14</v>
      </c>
      <c r="C36" s="20" t="s">
        <v>122</v>
      </c>
      <c r="D36" s="46">
        <v>3684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3684</v>
      </c>
      <c r="O36" s="47">
        <f t="shared" si="1"/>
        <v>0.42872105201908528</v>
      </c>
      <c r="P36" s="9"/>
    </row>
    <row r="37" spans="1:16">
      <c r="A37" s="12"/>
      <c r="B37" s="25">
        <v>335.15</v>
      </c>
      <c r="C37" s="20" t="s">
        <v>123</v>
      </c>
      <c r="D37" s="46">
        <v>17655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17655</v>
      </c>
      <c r="O37" s="47">
        <f t="shared" ref="O37:O68" si="7">(N37/O$70)</f>
        <v>2.054579308739672</v>
      </c>
      <c r="P37" s="9"/>
    </row>
    <row r="38" spans="1:16">
      <c r="A38" s="12"/>
      <c r="B38" s="25">
        <v>335.18</v>
      </c>
      <c r="C38" s="20" t="s">
        <v>124</v>
      </c>
      <c r="D38" s="46">
        <v>1729742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1729742</v>
      </c>
      <c r="O38" s="47">
        <f t="shared" si="7"/>
        <v>201.29663679739323</v>
      </c>
      <c r="P38" s="9"/>
    </row>
    <row r="39" spans="1:16">
      <c r="A39" s="12"/>
      <c r="B39" s="25">
        <v>335.21</v>
      </c>
      <c r="C39" s="20" t="s">
        <v>87</v>
      </c>
      <c r="D39" s="46">
        <v>9090</v>
      </c>
      <c r="E39" s="46">
        <v>94987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104077</v>
      </c>
      <c r="O39" s="47">
        <f t="shared" si="7"/>
        <v>12.111835214709647</v>
      </c>
      <c r="P39" s="9"/>
    </row>
    <row r="40" spans="1:16">
      <c r="A40" s="12"/>
      <c r="B40" s="25">
        <v>335.49</v>
      </c>
      <c r="C40" s="20" t="s">
        <v>37</v>
      </c>
      <c r="D40" s="46">
        <v>0</v>
      </c>
      <c r="E40" s="46">
        <v>290102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290102</v>
      </c>
      <c r="O40" s="47">
        <f t="shared" si="7"/>
        <v>33.760269987198882</v>
      </c>
      <c r="P40" s="9"/>
    </row>
    <row r="41" spans="1:16">
      <c r="A41" s="12"/>
      <c r="B41" s="25">
        <v>335.7</v>
      </c>
      <c r="C41" s="20" t="s">
        <v>38</v>
      </c>
      <c r="D41" s="46">
        <v>0</v>
      </c>
      <c r="E41" s="46">
        <v>0</v>
      </c>
      <c r="F41" s="46">
        <v>0</v>
      </c>
      <c r="G41" s="46">
        <v>47313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47313</v>
      </c>
      <c r="O41" s="47">
        <f t="shared" si="7"/>
        <v>5.505993250320028</v>
      </c>
      <c r="P41" s="9"/>
    </row>
    <row r="42" spans="1:16">
      <c r="A42" s="12"/>
      <c r="B42" s="25">
        <v>337.1</v>
      </c>
      <c r="C42" s="20" t="s">
        <v>39</v>
      </c>
      <c r="D42" s="46">
        <v>0</v>
      </c>
      <c r="E42" s="46">
        <v>0</v>
      </c>
      <c r="F42" s="46">
        <v>0</v>
      </c>
      <c r="G42" s="46">
        <v>25000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25000</v>
      </c>
      <c r="O42" s="47">
        <f t="shared" si="7"/>
        <v>2.9093448155475388</v>
      </c>
      <c r="P42" s="9"/>
    </row>
    <row r="43" spans="1:16">
      <c r="A43" s="12"/>
      <c r="B43" s="25">
        <v>337.7</v>
      </c>
      <c r="C43" s="20" t="s">
        <v>40</v>
      </c>
      <c r="D43" s="46">
        <v>117420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117420</v>
      </c>
      <c r="O43" s="47">
        <f t="shared" si="7"/>
        <v>13.66461072966368</v>
      </c>
      <c r="P43" s="9"/>
    </row>
    <row r="44" spans="1:16">
      <c r="A44" s="12"/>
      <c r="B44" s="25">
        <v>339</v>
      </c>
      <c r="C44" s="20" t="s">
        <v>88</v>
      </c>
      <c r="D44" s="46">
        <v>10707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10707</v>
      </c>
      <c r="O44" s="47">
        <f t="shared" si="7"/>
        <v>1.2460141976026999</v>
      </c>
      <c r="P44" s="9"/>
    </row>
    <row r="45" spans="1:16" ht="15.75">
      <c r="A45" s="29" t="s">
        <v>45</v>
      </c>
      <c r="B45" s="30"/>
      <c r="C45" s="31"/>
      <c r="D45" s="32">
        <f t="shared" ref="D45:M45" si="8">SUM(D46:D52)</f>
        <v>1379574</v>
      </c>
      <c r="E45" s="32">
        <f t="shared" si="8"/>
        <v>0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6346629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7726203</v>
      </c>
      <c r="O45" s="45">
        <f t="shared" si="7"/>
        <v>899.12754567671357</v>
      </c>
      <c r="P45" s="10"/>
    </row>
    <row r="46" spans="1:16">
      <c r="A46" s="12"/>
      <c r="B46" s="25">
        <v>341.55</v>
      </c>
      <c r="C46" s="20" t="s">
        <v>125</v>
      </c>
      <c r="D46" s="46">
        <v>3150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9">SUM(D46:M46)</f>
        <v>3150</v>
      </c>
      <c r="O46" s="47">
        <f t="shared" si="7"/>
        <v>0.3665774467589899</v>
      </c>
      <c r="P46" s="9"/>
    </row>
    <row r="47" spans="1:16">
      <c r="A47" s="12"/>
      <c r="B47" s="25">
        <v>342.2</v>
      </c>
      <c r="C47" s="20" t="s">
        <v>49</v>
      </c>
      <c r="D47" s="46">
        <v>550000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550000</v>
      </c>
      <c r="O47" s="47">
        <f t="shared" si="7"/>
        <v>64.005585942045855</v>
      </c>
      <c r="P47" s="9"/>
    </row>
    <row r="48" spans="1:16">
      <c r="A48" s="12"/>
      <c r="B48" s="25">
        <v>342.4</v>
      </c>
      <c r="C48" s="20" t="s">
        <v>50</v>
      </c>
      <c r="D48" s="46">
        <v>787346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787346</v>
      </c>
      <c r="O48" s="47">
        <f t="shared" si="7"/>
        <v>91.6264401256837</v>
      </c>
      <c r="P48" s="9"/>
    </row>
    <row r="49" spans="1:16">
      <c r="A49" s="12"/>
      <c r="B49" s="25">
        <v>343.5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5452897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5452897</v>
      </c>
      <c r="O49" s="47">
        <f t="shared" si="7"/>
        <v>634.57430466658911</v>
      </c>
      <c r="P49" s="9"/>
    </row>
    <row r="50" spans="1:16">
      <c r="A50" s="12"/>
      <c r="B50" s="25">
        <v>347.2</v>
      </c>
      <c r="C50" s="20" t="s">
        <v>53</v>
      </c>
      <c r="D50" s="46">
        <v>38828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38828</v>
      </c>
      <c r="O50" s="47">
        <f t="shared" si="7"/>
        <v>4.5185616199231937</v>
      </c>
      <c r="P50" s="9"/>
    </row>
    <row r="51" spans="1:16">
      <c r="A51" s="12"/>
      <c r="B51" s="25">
        <v>347.4</v>
      </c>
      <c r="C51" s="20" t="s">
        <v>126</v>
      </c>
      <c r="D51" s="46">
        <v>250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250</v>
      </c>
      <c r="O51" s="47">
        <f t="shared" si="7"/>
        <v>2.9093448155475387E-2</v>
      </c>
      <c r="P51" s="9"/>
    </row>
    <row r="52" spans="1:16">
      <c r="A52" s="12"/>
      <c r="B52" s="25">
        <v>347.5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893732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893732</v>
      </c>
      <c r="O52" s="47">
        <f t="shared" si="7"/>
        <v>104.00698242755732</v>
      </c>
      <c r="P52" s="9"/>
    </row>
    <row r="53" spans="1:16" ht="15.75">
      <c r="A53" s="29" t="s">
        <v>46</v>
      </c>
      <c r="B53" s="30"/>
      <c r="C53" s="31"/>
      <c r="D53" s="32">
        <f t="shared" ref="D53:M53" si="10">SUM(D54:D56)</f>
        <v>141389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141389</v>
      </c>
      <c r="O53" s="45">
        <f t="shared" si="7"/>
        <v>16.453974165018039</v>
      </c>
      <c r="P53" s="10"/>
    </row>
    <row r="54" spans="1:16">
      <c r="A54" s="13"/>
      <c r="B54" s="39">
        <v>351.5</v>
      </c>
      <c r="C54" s="21" t="s">
        <v>58</v>
      </c>
      <c r="D54" s="46">
        <v>90334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90334</v>
      </c>
      <c r="O54" s="47">
        <f t="shared" si="7"/>
        <v>10.512510182706855</v>
      </c>
      <c r="P54" s="9"/>
    </row>
    <row r="55" spans="1:16">
      <c r="A55" s="13"/>
      <c r="B55" s="39">
        <v>354</v>
      </c>
      <c r="C55" s="21" t="s">
        <v>59</v>
      </c>
      <c r="D55" s="46">
        <v>44511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44511</v>
      </c>
      <c r="O55" s="47">
        <f t="shared" si="7"/>
        <v>5.1799138833934597</v>
      </c>
      <c r="P55" s="9"/>
    </row>
    <row r="56" spans="1:16">
      <c r="A56" s="13"/>
      <c r="B56" s="39">
        <v>359</v>
      </c>
      <c r="C56" s="21" t="s">
        <v>60</v>
      </c>
      <c r="D56" s="46">
        <v>6544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6544</v>
      </c>
      <c r="O56" s="47">
        <f t="shared" si="7"/>
        <v>0.76155009891772374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SUM(D58:D64)</f>
        <v>924686</v>
      </c>
      <c r="E57" s="32">
        <f t="shared" si="12"/>
        <v>72262</v>
      </c>
      <c r="F57" s="32">
        <f t="shared" si="12"/>
        <v>0</v>
      </c>
      <c r="G57" s="32">
        <f t="shared" si="12"/>
        <v>61097</v>
      </c>
      <c r="H57" s="32">
        <f t="shared" si="12"/>
        <v>0</v>
      </c>
      <c r="I57" s="32">
        <f t="shared" si="12"/>
        <v>390048</v>
      </c>
      <c r="J57" s="32">
        <f t="shared" si="12"/>
        <v>0</v>
      </c>
      <c r="K57" s="32">
        <f t="shared" si="12"/>
        <v>931845</v>
      </c>
      <c r="L57" s="32">
        <f t="shared" si="12"/>
        <v>0</v>
      </c>
      <c r="M57" s="32">
        <f t="shared" si="12"/>
        <v>0</v>
      </c>
      <c r="N57" s="32">
        <f t="shared" si="11"/>
        <v>2379938</v>
      </c>
      <c r="O57" s="45">
        <f t="shared" si="7"/>
        <v>276.96241126498313</v>
      </c>
      <c r="P57" s="10"/>
    </row>
    <row r="58" spans="1:16">
      <c r="A58" s="12"/>
      <c r="B58" s="25">
        <v>361.1</v>
      </c>
      <c r="C58" s="20" t="s">
        <v>61</v>
      </c>
      <c r="D58" s="46">
        <v>0</v>
      </c>
      <c r="E58" s="46">
        <v>41207</v>
      </c>
      <c r="F58" s="46">
        <v>0</v>
      </c>
      <c r="G58" s="46">
        <v>35347</v>
      </c>
      <c r="H58" s="46">
        <v>0</v>
      </c>
      <c r="I58" s="46">
        <v>154963</v>
      </c>
      <c r="J58" s="46">
        <v>0</v>
      </c>
      <c r="K58" s="46">
        <v>434711</v>
      </c>
      <c r="L58" s="46">
        <v>0</v>
      </c>
      <c r="M58" s="46">
        <v>0</v>
      </c>
      <c r="N58" s="46">
        <f t="shared" si="11"/>
        <v>666228</v>
      </c>
      <c r="O58" s="47">
        <f t="shared" si="7"/>
        <v>77.531479110904229</v>
      </c>
      <c r="P58" s="9"/>
    </row>
    <row r="59" spans="1:16">
      <c r="A59" s="12"/>
      <c r="B59" s="25">
        <v>362</v>
      </c>
      <c r="C59" s="20" t="s">
        <v>63</v>
      </c>
      <c r="D59" s="46">
        <v>12000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3">SUM(D59:M59)</f>
        <v>12000</v>
      </c>
      <c r="O59" s="47">
        <f t="shared" si="7"/>
        <v>1.3964855114628185</v>
      </c>
      <c r="P59" s="9"/>
    </row>
    <row r="60" spans="1:16">
      <c r="A60" s="12"/>
      <c r="B60" s="25">
        <v>364</v>
      </c>
      <c r="C60" s="20" t="s">
        <v>127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94239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94239</v>
      </c>
      <c r="O60" s="47">
        <f t="shared" si="7"/>
        <v>10.96694984289538</v>
      </c>
      <c r="P60" s="9"/>
    </row>
    <row r="61" spans="1:16">
      <c r="A61" s="12"/>
      <c r="B61" s="25">
        <v>366</v>
      </c>
      <c r="C61" s="20" t="s">
        <v>65</v>
      </c>
      <c r="D61" s="46">
        <v>4382</v>
      </c>
      <c r="E61" s="46">
        <v>20000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24382</v>
      </c>
      <c r="O61" s="47">
        <f t="shared" si="7"/>
        <v>2.8374258117072033</v>
      </c>
      <c r="P61" s="9"/>
    </row>
    <row r="62" spans="1:16">
      <c r="A62" s="12"/>
      <c r="B62" s="25">
        <v>368</v>
      </c>
      <c r="C62" s="20" t="s">
        <v>101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497134</v>
      </c>
      <c r="L62" s="46">
        <v>0</v>
      </c>
      <c r="M62" s="46">
        <v>0</v>
      </c>
      <c r="N62" s="46">
        <f t="shared" si="13"/>
        <v>497134</v>
      </c>
      <c r="O62" s="47">
        <f t="shared" si="7"/>
        <v>57.853369021296402</v>
      </c>
      <c r="P62" s="9"/>
    </row>
    <row r="63" spans="1:16">
      <c r="A63" s="12"/>
      <c r="B63" s="25">
        <v>369.3</v>
      </c>
      <c r="C63" s="20" t="s">
        <v>91</v>
      </c>
      <c r="D63" s="46">
        <v>870616</v>
      </c>
      <c r="E63" s="46">
        <v>6680</v>
      </c>
      <c r="F63" s="46">
        <v>0</v>
      </c>
      <c r="G63" s="46">
        <v>0</v>
      </c>
      <c r="H63" s="46">
        <v>0</v>
      </c>
      <c r="I63" s="46">
        <v>140846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1018142</v>
      </c>
      <c r="O63" s="47">
        <f t="shared" si="7"/>
        <v>118.48504596764809</v>
      </c>
      <c r="P63" s="9"/>
    </row>
    <row r="64" spans="1:16">
      <c r="A64" s="12"/>
      <c r="B64" s="25">
        <v>369.9</v>
      </c>
      <c r="C64" s="20" t="s">
        <v>66</v>
      </c>
      <c r="D64" s="46">
        <v>37688</v>
      </c>
      <c r="E64" s="46">
        <v>4375</v>
      </c>
      <c r="F64" s="46">
        <v>0</v>
      </c>
      <c r="G64" s="46">
        <v>25750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67813</v>
      </c>
      <c r="O64" s="47">
        <f t="shared" si="7"/>
        <v>7.8916559990690098</v>
      </c>
      <c r="P64" s="9"/>
    </row>
    <row r="65" spans="1:119" ht="15.75">
      <c r="A65" s="29" t="s">
        <v>47</v>
      </c>
      <c r="B65" s="30"/>
      <c r="C65" s="31"/>
      <c r="D65" s="32">
        <f t="shared" ref="D65:M65" si="14">SUM(D66:D67)</f>
        <v>978445</v>
      </c>
      <c r="E65" s="32">
        <f t="shared" si="14"/>
        <v>83396</v>
      </c>
      <c r="F65" s="32">
        <f t="shared" si="14"/>
        <v>983466</v>
      </c>
      <c r="G65" s="32">
        <f t="shared" si="14"/>
        <v>1615995</v>
      </c>
      <c r="H65" s="32">
        <f t="shared" si="14"/>
        <v>0</v>
      </c>
      <c r="I65" s="32">
        <f t="shared" si="14"/>
        <v>650000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4311302</v>
      </c>
      <c r="O65" s="45">
        <f t="shared" si="7"/>
        <v>501.72256487838939</v>
      </c>
      <c r="P65" s="9"/>
    </row>
    <row r="66" spans="1:119">
      <c r="A66" s="12"/>
      <c r="B66" s="25">
        <v>381</v>
      </c>
      <c r="C66" s="20" t="s">
        <v>67</v>
      </c>
      <c r="D66" s="46">
        <v>978445</v>
      </c>
      <c r="E66" s="46">
        <v>83396</v>
      </c>
      <c r="F66" s="46">
        <v>933465</v>
      </c>
      <c r="G66" s="46">
        <v>40995</v>
      </c>
      <c r="H66" s="46">
        <v>0</v>
      </c>
      <c r="I66" s="46">
        <v>650000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2686301</v>
      </c>
      <c r="O66" s="47">
        <f t="shared" si="7"/>
        <v>312.61503549400675</v>
      </c>
      <c r="P66" s="9"/>
    </row>
    <row r="67" spans="1:119" ht="15.75" thickBot="1">
      <c r="A67" s="12"/>
      <c r="B67" s="25">
        <v>384</v>
      </c>
      <c r="C67" s="20" t="s">
        <v>130</v>
      </c>
      <c r="D67" s="46">
        <v>0</v>
      </c>
      <c r="E67" s="46">
        <v>0</v>
      </c>
      <c r="F67" s="46">
        <v>50001</v>
      </c>
      <c r="G67" s="46">
        <v>1575000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1625001</v>
      </c>
      <c r="O67" s="47">
        <f t="shared" si="7"/>
        <v>189.10752938438264</v>
      </c>
      <c r="P67" s="9"/>
    </row>
    <row r="68" spans="1:119" ht="16.5" thickBot="1">
      <c r="A68" s="14" t="s">
        <v>55</v>
      </c>
      <c r="B68" s="23"/>
      <c r="C68" s="22"/>
      <c r="D68" s="15">
        <f t="shared" ref="D68:M68" si="15">SUM(D5,D13,D27,D45,D53,D57,D65)</f>
        <v>17984185</v>
      </c>
      <c r="E68" s="15">
        <f t="shared" si="15"/>
        <v>1997123</v>
      </c>
      <c r="F68" s="15">
        <f t="shared" si="15"/>
        <v>983466</v>
      </c>
      <c r="G68" s="15">
        <f t="shared" si="15"/>
        <v>5012849</v>
      </c>
      <c r="H68" s="15">
        <f t="shared" si="15"/>
        <v>0</v>
      </c>
      <c r="I68" s="15">
        <f t="shared" si="15"/>
        <v>25215101</v>
      </c>
      <c r="J68" s="15">
        <f t="shared" si="15"/>
        <v>0</v>
      </c>
      <c r="K68" s="15">
        <f t="shared" si="15"/>
        <v>931845</v>
      </c>
      <c r="L68" s="15">
        <f t="shared" si="15"/>
        <v>0</v>
      </c>
      <c r="M68" s="15">
        <f t="shared" si="15"/>
        <v>0</v>
      </c>
      <c r="N68" s="15">
        <f>SUM(D68:M68)</f>
        <v>52124569</v>
      </c>
      <c r="O68" s="38">
        <f t="shared" si="7"/>
        <v>6065.933783311998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143</v>
      </c>
      <c r="M70" s="118"/>
      <c r="N70" s="118"/>
      <c r="O70" s="43">
        <v>8593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97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6704318</v>
      </c>
      <c r="E5" s="27">
        <f t="shared" si="0"/>
        <v>451276</v>
      </c>
      <c r="F5" s="27">
        <f t="shared" si="0"/>
        <v>0</v>
      </c>
      <c r="G5" s="27">
        <f t="shared" si="0"/>
        <v>2851937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10007531</v>
      </c>
      <c r="O5" s="33">
        <f t="shared" ref="O5:O36" si="1">(N5/O$65)</f>
        <v>1215.2435944140861</v>
      </c>
      <c r="P5" s="6"/>
    </row>
    <row r="6" spans="1:133">
      <c r="A6" s="12"/>
      <c r="B6" s="25">
        <v>311</v>
      </c>
      <c r="C6" s="20" t="s">
        <v>2</v>
      </c>
      <c r="D6" s="46">
        <v>6011774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6011774</v>
      </c>
      <c r="O6" s="47">
        <f t="shared" si="1"/>
        <v>730.02720097146323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33.240194292653307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177543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177543</v>
      </c>
      <c r="O8" s="47">
        <f t="shared" si="1"/>
        <v>21.559562841530056</v>
      </c>
      <c r="P8" s="9"/>
    </row>
    <row r="9" spans="1:133">
      <c r="A9" s="12"/>
      <c r="B9" s="25">
        <v>312.51</v>
      </c>
      <c r="C9" s="20" t="s">
        <v>77</v>
      </c>
      <c r="D9" s="46">
        <v>140288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140288</v>
      </c>
      <c r="O9" s="47">
        <f t="shared" si="1"/>
        <v>17.035579842137221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2851937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2851937</v>
      </c>
      <c r="O10" s="47">
        <f t="shared" si="1"/>
        <v>346.31900425015181</v>
      </c>
      <c r="P10" s="9"/>
    </row>
    <row r="11" spans="1:133">
      <c r="A11" s="12"/>
      <c r="B11" s="25">
        <v>315</v>
      </c>
      <c r="C11" s="20" t="s">
        <v>119</v>
      </c>
      <c r="D11" s="46">
        <v>501700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501700</v>
      </c>
      <c r="O11" s="47">
        <f t="shared" si="1"/>
        <v>60.922890103217973</v>
      </c>
      <c r="P11" s="9"/>
    </row>
    <row r="12" spans="1:133">
      <c r="A12" s="12"/>
      <c r="B12" s="25">
        <v>316</v>
      </c>
      <c r="C12" s="20" t="s">
        <v>120</v>
      </c>
      <c r="D12" s="46">
        <v>50556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50556</v>
      </c>
      <c r="O12" s="47">
        <f t="shared" si="1"/>
        <v>6.1391621129326044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SUM(D14:D25)</f>
        <v>2893630</v>
      </c>
      <c r="E13" s="32">
        <f t="shared" si="3"/>
        <v>621540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6110854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9626024</v>
      </c>
      <c r="O13" s="45">
        <f t="shared" si="1"/>
        <v>1168.9160898603523</v>
      </c>
      <c r="P13" s="10"/>
    </row>
    <row r="14" spans="1:133">
      <c r="A14" s="12"/>
      <c r="B14" s="25">
        <v>322</v>
      </c>
      <c r="C14" s="20" t="s">
        <v>0</v>
      </c>
      <c r="D14" s="46">
        <v>2893630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2893630</v>
      </c>
      <c r="O14" s="47">
        <f t="shared" si="1"/>
        <v>351.38190649666058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79669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79669</v>
      </c>
      <c r="O15" s="47">
        <f t="shared" si="1"/>
        <v>9.6744383727990293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5358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5358</v>
      </c>
      <c r="O16" s="47">
        <f t="shared" si="1"/>
        <v>0.65063752276867026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4532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4532</v>
      </c>
      <c r="O17" s="47">
        <f t="shared" si="1"/>
        <v>0.55033394049787487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1637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1637</v>
      </c>
      <c r="O18" s="47">
        <f t="shared" si="1"/>
        <v>0.19878567091681845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129851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129851</v>
      </c>
      <c r="O19" s="47">
        <f t="shared" si="1"/>
        <v>15.768184578020644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24159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24159</v>
      </c>
      <c r="O20" s="47">
        <f t="shared" si="1"/>
        <v>2.9336976320582879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66553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66553</v>
      </c>
      <c r="O21" s="47">
        <f t="shared" si="1"/>
        <v>8.0817243472981186</v>
      </c>
      <c r="P21" s="9"/>
    </row>
    <row r="22" spans="1:16">
      <c r="A22" s="12"/>
      <c r="B22" s="25">
        <v>324.70999999999998</v>
      </c>
      <c r="C22" s="20" t="s">
        <v>21</v>
      </c>
      <c r="D22" s="46">
        <v>0</v>
      </c>
      <c r="E22" s="46">
        <v>57795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57795</v>
      </c>
      <c r="O22" s="47">
        <f t="shared" si="1"/>
        <v>7.0182149362477233</v>
      </c>
      <c r="P22" s="9"/>
    </row>
    <row r="23" spans="1:16">
      <c r="A23" s="12"/>
      <c r="B23" s="25">
        <v>324.72000000000003</v>
      </c>
      <c r="C23" s="20" t="s">
        <v>22</v>
      </c>
      <c r="D23" s="46">
        <v>0</v>
      </c>
      <c r="E23" s="46">
        <v>6415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6415</v>
      </c>
      <c r="O23" s="47">
        <f t="shared" si="1"/>
        <v>0.77899210686095932</v>
      </c>
      <c r="P23" s="9"/>
    </row>
    <row r="24" spans="1:16">
      <c r="A24" s="12"/>
      <c r="B24" s="25">
        <v>325.10000000000002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6110854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6110854</v>
      </c>
      <c r="O24" s="47">
        <f t="shared" si="1"/>
        <v>742.05877352762593</v>
      </c>
      <c r="P24" s="9"/>
    </row>
    <row r="25" spans="1:16">
      <c r="A25" s="12"/>
      <c r="B25" s="25">
        <v>329</v>
      </c>
      <c r="C25" s="20" t="s">
        <v>24</v>
      </c>
      <c r="D25" s="46">
        <v>0</v>
      </c>
      <c r="E25" s="46">
        <v>245571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245571</v>
      </c>
      <c r="O25" s="47">
        <f t="shared" si="1"/>
        <v>29.820400728597448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SUM(D27:D40)</f>
        <v>1899100</v>
      </c>
      <c r="E26" s="32">
        <f t="shared" si="5"/>
        <v>303999</v>
      </c>
      <c r="F26" s="32">
        <f t="shared" si="5"/>
        <v>0</v>
      </c>
      <c r="G26" s="32">
        <f t="shared" si="5"/>
        <v>217621</v>
      </c>
      <c r="H26" s="32">
        <f t="shared" si="5"/>
        <v>0</v>
      </c>
      <c r="I26" s="32">
        <f t="shared" si="5"/>
        <v>9330019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11750739</v>
      </c>
      <c r="O26" s="45">
        <f t="shared" si="1"/>
        <v>1426.9264116575591</v>
      </c>
      <c r="P26" s="10"/>
    </row>
    <row r="27" spans="1:16">
      <c r="A27" s="12"/>
      <c r="B27" s="25">
        <v>331.35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998000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998000</v>
      </c>
      <c r="O27" s="47">
        <f t="shared" si="1"/>
        <v>121.19004250151791</v>
      </c>
      <c r="P27" s="9"/>
    </row>
    <row r="28" spans="1:16">
      <c r="A28" s="12"/>
      <c r="B28" s="25">
        <v>334.35</v>
      </c>
      <c r="C28" s="20" t="s">
        <v>107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8214544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8214544</v>
      </c>
      <c r="O28" s="47">
        <f t="shared" si="1"/>
        <v>997.5159684274438</v>
      </c>
      <c r="P28" s="9"/>
    </row>
    <row r="29" spans="1:16">
      <c r="A29" s="12"/>
      <c r="B29" s="25">
        <v>334.49</v>
      </c>
      <c r="C29" s="20" t="s">
        <v>30</v>
      </c>
      <c r="D29" s="46">
        <v>0</v>
      </c>
      <c r="E29" s="46">
        <v>101568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101568</v>
      </c>
      <c r="O29" s="47">
        <f t="shared" si="1"/>
        <v>12.333697632058287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117475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117475</v>
      </c>
      <c r="O30" s="47">
        <f t="shared" si="1"/>
        <v>14.265330904675167</v>
      </c>
      <c r="P30" s="9"/>
    </row>
    <row r="31" spans="1:16">
      <c r="A31" s="12"/>
      <c r="B31" s="25">
        <v>334.9</v>
      </c>
      <c r="C31" s="20" t="s">
        <v>86</v>
      </c>
      <c r="D31" s="46">
        <v>40000</v>
      </c>
      <c r="E31" s="46">
        <v>83697</v>
      </c>
      <c r="F31" s="46">
        <v>0</v>
      </c>
      <c r="G31" s="46">
        <v>100000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223697</v>
      </c>
      <c r="O31" s="47">
        <f t="shared" si="1"/>
        <v>27.164177292046144</v>
      </c>
      <c r="P31" s="9"/>
    </row>
    <row r="32" spans="1:16">
      <c r="A32" s="12"/>
      <c r="B32" s="25">
        <v>335.12</v>
      </c>
      <c r="C32" s="20" t="s">
        <v>121</v>
      </c>
      <c r="D32" s="46">
        <v>270683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270683</v>
      </c>
      <c r="O32" s="47">
        <f t="shared" si="1"/>
        <v>32.86982392228294</v>
      </c>
      <c r="P32" s="9"/>
    </row>
    <row r="33" spans="1:16">
      <c r="A33" s="12"/>
      <c r="B33" s="25">
        <v>335.14</v>
      </c>
      <c r="C33" s="20" t="s">
        <v>122</v>
      </c>
      <c r="D33" s="46">
        <v>4188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4188</v>
      </c>
      <c r="O33" s="47">
        <f t="shared" si="1"/>
        <v>0.50856102003642989</v>
      </c>
      <c r="P33" s="9"/>
    </row>
    <row r="34" spans="1:16">
      <c r="A34" s="12"/>
      <c r="B34" s="25">
        <v>335.15</v>
      </c>
      <c r="C34" s="20" t="s">
        <v>123</v>
      </c>
      <c r="D34" s="46">
        <v>17536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17536</v>
      </c>
      <c r="O34" s="47">
        <f t="shared" si="1"/>
        <v>2.1294474802671526</v>
      </c>
      <c r="P34" s="9"/>
    </row>
    <row r="35" spans="1:16">
      <c r="A35" s="12"/>
      <c r="B35" s="25">
        <v>335.18</v>
      </c>
      <c r="C35" s="20" t="s">
        <v>124</v>
      </c>
      <c r="D35" s="46">
        <v>1513690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1513690</v>
      </c>
      <c r="O35" s="47">
        <f t="shared" si="1"/>
        <v>183.81177899210687</v>
      </c>
      <c r="P35" s="9"/>
    </row>
    <row r="36" spans="1:16">
      <c r="A36" s="12"/>
      <c r="B36" s="25">
        <v>335.21</v>
      </c>
      <c r="C36" s="20" t="s">
        <v>87</v>
      </c>
      <c r="D36" s="46">
        <v>7890</v>
      </c>
      <c r="E36" s="46">
        <v>118734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126624</v>
      </c>
      <c r="O36" s="47">
        <f t="shared" si="1"/>
        <v>15.376320582877961</v>
      </c>
      <c r="P36" s="9"/>
    </row>
    <row r="37" spans="1:16">
      <c r="A37" s="12"/>
      <c r="B37" s="25">
        <v>335.7</v>
      </c>
      <c r="C37" s="20" t="s">
        <v>38</v>
      </c>
      <c r="D37" s="46">
        <v>0</v>
      </c>
      <c r="E37" s="46">
        <v>0</v>
      </c>
      <c r="F37" s="46">
        <v>0</v>
      </c>
      <c r="G37" s="46">
        <v>32471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32471</v>
      </c>
      <c r="O37" s="47">
        <f t="shared" ref="O37:O63" si="7">(N37/O$65)</f>
        <v>3.9430479659987858</v>
      </c>
      <c r="P37" s="9"/>
    </row>
    <row r="38" spans="1:16">
      <c r="A38" s="12"/>
      <c r="B38" s="25">
        <v>337.1</v>
      </c>
      <c r="C38" s="20" t="s">
        <v>39</v>
      </c>
      <c r="D38" s="46">
        <v>0</v>
      </c>
      <c r="E38" s="46">
        <v>0</v>
      </c>
      <c r="F38" s="46">
        <v>0</v>
      </c>
      <c r="G38" s="46">
        <v>25000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25000</v>
      </c>
      <c r="O38" s="47">
        <f t="shared" si="7"/>
        <v>3.0358227079538556</v>
      </c>
      <c r="P38" s="9"/>
    </row>
    <row r="39" spans="1:16">
      <c r="A39" s="12"/>
      <c r="B39" s="25">
        <v>337.7</v>
      </c>
      <c r="C39" s="20" t="s">
        <v>40</v>
      </c>
      <c r="D39" s="46">
        <v>34352</v>
      </c>
      <c r="E39" s="46">
        <v>0</v>
      </c>
      <c r="F39" s="46">
        <v>0</v>
      </c>
      <c r="G39" s="46">
        <v>60150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94502</v>
      </c>
      <c r="O39" s="47">
        <f t="shared" si="7"/>
        <v>11.475652701882209</v>
      </c>
      <c r="P39" s="9"/>
    </row>
    <row r="40" spans="1:16">
      <c r="A40" s="12"/>
      <c r="B40" s="25">
        <v>339</v>
      </c>
      <c r="C40" s="20" t="s">
        <v>88</v>
      </c>
      <c r="D40" s="46">
        <v>10761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10761</v>
      </c>
      <c r="O40" s="47">
        <f t="shared" si="7"/>
        <v>1.3067395264116575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SUM(D42:D47)</f>
        <v>1489689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5824448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7314137</v>
      </c>
      <c r="O41" s="45">
        <f t="shared" si="7"/>
        <v>888.17692774741954</v>
      </c>
      <c r="P41" s="10"/>
    </row>
    <row r="42" spans="1:16">
      <c r="A42" s="12"/>
      <c r="B42" s="25">
        <v>341.55</v>
      </c>
      <c r="C42" s="20" t="s">
        <v>125</v>
      </c>
      <c r="D42" s="46">
        <v>1470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1470</v>
      </c>
      <c r="O42" s="47">
        <f t="shared" si="7"/>
        <v>0.1785063752276867</v>
      </c>
      <c r="P42" s="9"/>
    </row>
    <row r="43" spans="1:16">
      <c r="A43" s="12"/>
      <c r="B43" s="25">
        <v>342.2</v>
      </c>
      <c r="C43" s="20" t="s">
        <v>49</v>
      </c>
      <c r="D43" s="46">
        <v>550000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550000</v>
      </c>
      <c r="O43" s="47">
        <f t="shared" si="7"/>
        <v>66.788099574984827</v>
      </c>
      <c r="P43" s="9"/>
    </row>
    <row r="44" spans="1:16">
      <c r="A44" s="12"/>
      <c r="B44" s="25">
        <v>342.4</v>
      </c>
      <c r="C44" s="20" t="s">
        <v>50</v>
      </c>
      <c r="D44" s="46">
        <v>897420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897420</v>
      </c>
      <c r="O44" s="47">
        <f t="shared" si="7"/>
        <v>108.97632058287796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5040181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5040181</v>
      </c>
      <c r="O45" s="47">
        <f t="shared" si="7"/>
        <v>612.04383727990285</v>
      </c>
      <c r="P45" s="9"/>
    </row>
    <row r="46" spans="1:16">
      <c r="A46" s="12"/>
      <c r="B46" s="25">
        <v>347.2</v>
      </c>
      <c r="C46" s="20" t="s">
        <v>53</v>
      </c>
      <c r="D46" s="46">
        <v>40799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40799</v>
      </c>
      <c r="O46" s="47">
        <f t="shared" si="7"/>
        <v>4.9543412264723736</v>
      </c>
      <c r="P46" s="9"/>
    </row>
    <row r="47" spans="1:16">
      <c r="A47" s="12"/>
      <c r="B47" s="25">
        <v>347.5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784267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784267</v>
      </c>
      <c r="O47" s="47">
        <f t="shared" si="7"/>
        <v>95.235822707953858</v>
      </c>
      <c r="P47" s="9"/>
    </row>
    <row r="48" spans="1:16" ht="15.75">
      <c r="A48" s="29" t="s">
        <v>46</v>
      </c>
      <c r="B48" s="30"/>
      <c r="C48" s="31"/>
      <c r="D48" s="32">
        <f t="shared" ref="D48:M48" si="10">SUM(D49:D51)</f>
        <v>106266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106266</v>
      </c>
      <c r="O48" s="45">
        <f t="shared" si="7"/>
        <v>12.904189435336976</v>
      </c>
      <c r="P48" s="10"/>
    </row>
    <row r="49" spans="1:119">
      <c r="A49" s="13"/>
      <c r="B49" s="39">
        <v>351.5</v>
      </c>
      <c r="C49" s="21" t="s">
        <v>58</v>
      </c>
      <c r="D49" s="46">
        <v>65396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65396</v>
      </c>
      <c r="O49" s="47">
        <f t="shared" si="7"/>
        <v>7.9412264723740131</v>
      </c>
      <c r="P49" s="9"/>
    </row>
    <row r="50" spans="1:119">
      <c r="A50" s="13"/>
      <c r="B50" s="39">
        <v>354</v>
      </c>
      <c r="C50" s="21" t="s">
        <v>59</v>
      </c>
      <c r="D50" s="46">
        <v>35427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35427</v>
      </c>
      <c r="O50" s="47">
        <f t="shared" si="7"/>
        <v>4.3020036429872492</v>
      </c>
      <c r="P50" s="9"/>
    </row>
    <row r="51" spans="1:119">
      <c r="A51" s="13"/>
      <c r="B51" s="39">
        <v>359</v>
      </c>
      <c r="C51" s="21" t="s">
        <v>60</v>
      </c>
      <c r="D51" s="46">
        <v>5443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5443</v>
      </c>
      <c r="O51" s="47">
        <f t="shared" si="7"/>
        <v>0.66095931997571344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SUM(D53:D59)</f>
        <v>493054</v>
      </c>
      <c r="E52" s="32">
        <f t="shared" si="12"/>
        <v>42063</v>
      </c>
      <c r="F52" s="32">
        <f t="shared" si="12"/>
        <v>0</v>
      </c>
      <c r="G52" s="32">
        <f t="shared" si="12"/>
        <v>55536</v>
      </c>
      <c r="H52" s="32">
        <f t="shared" si="12"/>
        <v>0</v>
      </c>
      <c r="I52" s="32">
        <f t="shared" si="12"/>
        <v>692663</v>
      </c>
      <c r="J52" s="32">
        <f t="shared" si="12"/>
        <v>0</v>
      </c>
      <c r="K52" s="32">
        <f t="shared" si="12"/>
        <v>996837</v>
      </c>
      <c r="L52" s="32">
        <f t="shared" si="12"/>
        <v>0</v>
      </c>
      <c r="M52" s="32">
        <f t="shared" si="12"/>
        <v>0</v>
      </c>
      <c r="N52" s="32">
        <f t="shared" si="11"/>
        <v>2280153</v>
      </c>
      <c r="O52" s="45">
        <f t="shared" si="7"/>
        <v>276.88561020036428</v>
      </c>
      <c r="P52" s="10"/>
    </row>
    <row r="53" spans="1:119">
      <c r="A53" s="12"/>
      <c r="B53" s="25">
        <v>361.1</v>
      </c>
      <c r="C53" s="20" t="s">
        <v>61</v>
      </c>
      <c r="D53" s="46">
        <v>0</v>
      </c>
      <c r="E53" s="46">
        <v>41805</v>
      </c>
      <c r="F53" s="46">
        <v>0</v>
      </c>
      <c r="G53" s="46">
        <v>33531</v>
      </c>
      <c r="H53" s="46">
        <v>0</v>
      </c>
      <c r="I53" s="46">
        <v>87334</v>
      </c>
      <c r="J53" s="46">
        <v>0</v>
      </c>
      <c r="K53" s="46">
        <v>388171</v>
      </c>
      <c r="L53" s="46">
        <v>0</v>
      </c>
      <c r="M53" s="46">
        <v>0</v>
      </c>
      <c r="N53" s="46">
        <f t="shared" si="11"/>
        <v>550841</v>
      </c>
      <c r="O53" s="47">
        <f t="shared" si="7"/>
        <v>66.890224650880384</v>
      </c>
      <c r="P53" s="9"/>
    </row>
    <row r="54" spans="1:119">
      <c r="A54" s="12"/>
      <c r="B54" s="25">
        <v>362</v>
      </c>
      <c r="C54" s="20" t="s">
        <v>63</v>
      </c>
      <c r="D54" s="46">
        <v>12000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3">SUM(D54:M54)</f>
        <v>12000</v>
      </c>
      <c r="O54" s="47">
        <f t="shared" si="7"/>
        <v>1.4571948998178506</v>
      </c>
      <c r="P54" s="9"/>
    </row>
    <row r="55" spans="1:119">
      <c r="A55" s="12"/>
      <c r="B55" s="25">
        <v>364</v>
      </c>
      <c r="C55" s="20" t="s">
        <v>127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20637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20637</v>
      </c>
      <c r="O55" s="47">
        <f t="shared" si="7"/>
        <v>2.5060109289617487</v>
      </c>
      <c r="P55" s="9"/>
    </row>
    <row r="56" spans="1:119">
      <c r="A56" s="12"/>
      <c r="B56" s="25">
        <v>366</v>
      </c>
      <c r="C56" s="20" t="s">
        <v>65</v>
      </c>
      <c r="D56" s="46">
        <v>7113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7113</v>
      </c>
      <c r="O56" s="47">
        <f t="shared" si="7"/>
        <v>0.86375227686703093</v>
      </c>
      <c r="P56" s="9"/>
    </row>
    <row r="57" spans="1:119">
      <c r="A57" s="12"/>
      <c r="B57" s="25">
        <v>368</v>
      </c>
      <c r="C57" s="20" t="s">
        <v>101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608666</v>
      </c>
      <c r="L57" s="46">
        <v>0</v>
      </c>
      <c r="M57" s="46">
        <v>0</v>
      </c>
      <c r="N57" s="46">
        <f t="shared" si="13"/>
        <v>608666</v>
      </c>
      <c r="O57" s="47">
        <f t="shared" si="7"/>
        <v>73.912082574377649</v>
      </c>
      <c r="P57" s="9"/>
    </row>
    <row r="58" spans="1:119">
      <c r="A58" s="12"/>
      <c r="B58" s="25">
        <v>369.3</v>
      </c>
      <c r="C58" s="20" t="s">
        <v>91</v>
      </c>
      <c r="D58" s="46">
        <v>427539</v>
      </c>
      <c r="E58" s="46">
        <v>0</v>
      </c>
      <c r="F58" s="46">
        <v>0</v>
      </c>
      <c r="G58" s="46">
        <v>0</v>
      </c>
      <c r="H58" s="46">
        <v>0</v>
      </c>
      <c r="I58" s="46">
        <v>584692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1012231</v>
      </c>
      <c r="O58" s="47">
        <f t="shared" si="7"/>
        <v>122.91815421979356</v>
      </c>
      <c r="P58" s="9"/>
    </row>
    <row r="59" spans="1:119">
      <c r="A59" s="12"/>
      <c r="B59" s="25">
        <v>369.9</v>
      </c>
      <c r="C59" s="20" t="s">
        <v>66</v>
      </c>
      <c r="D59" s="46">
        <v>46402</v>
      </c>
      <c r="E59" s="46">
        <v>258</v>
      </c>
      <c r="F59" s="46">
        <v>0</v>
      </c>
      <c r="G59" s="46">
        <v>22005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68665</v>
      </c>
      <c r="O59" s="47">
        <f t="shared" si="7"/>
        <v>8.3381906496660587</v>
      </c>
      <c r="P59" s="9"/>
    </row>
    <row r="60" spans="1:119" ht="15.75">
      <c r="A60" s="29" t="s">
        <v>47</v>
      </c>
      <c r="B60" s="30"/>
      <c r="C60" s="31"/>
      <c r="D60" s="32">
        <f t="shared" ref="D60:M60" si="14">SUM(D61:D62)</f>
        <v>381521</v>
      </c>
      <c r="E60" s="32">
        <f t="shared" si="14"/>
        <v>70885</v>
      </c>
      <c r="F60" s="32">
        <f t="shared" si="14"/>
        <v>965895</v>
      </c>
      <c r="G60" s="32">
        <f t="shared" si="14"/>
        <v>148828</v>
      </c>
      <c r="H60" s="32">
        <f t="shared" si="14"/>
        <v>0</v>
      </c>
      <c r="I60" s="32">
        <f t="shared" si="14"/>
        <v>1013249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2580378</v>
      </c>
      <c r="O60" s="45">
        <f t="shared" si="7"/>
        <v>313.34280510018215</v>
      </c>
      <c r="P60" s="9"/>
    </row>
    <row r="61" spans="1:119">
      <c r="A61" s="12"/>
      <c r="B61" s="25">
        <v>381</v>
      </c>
      <c r="C61" s="20" t="s">
        <v>67</v>
      </c>
      <c r="D61" s="46">
        <v>381521</v>
      </c>
      <c r="E61" s="46">
        <v>70885</v>
      </c>
      <c r="F61" s="46">
        <v>915894</v>
      </c>
      <c r="G61" s="46">
        <v>148828</v>
      </c>
      <c r="H61" s="46">
        <v>0</v>
      </c>
      <c r="I61" s="46">
        <v>1013249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2530377</v>
      </c>
      <c r="O61" s="47">
        <f t="shared" si="7"/>
        <v>307.27103825136612</v>
      </c>
      <c r="P61" s="9"/>
    </row>
    <row r="62" spans="1:119" ht="15.75" thickBot="1">
      <c r="A62" s="12"/>
      <c r="B62" s="25">
        <v>384</v>
      </c>
      <c r="C62" s="20" t="s">
        <v>130</v>
      </c>
      <c r="D62" s="46">
        <v>0</v>
      </c>
      <c r="E62" s="46">
        <v>0</v>
      </c>
      <c r="F62" s="46">
        <v>50001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50001</v>
      </c>
      <c r="O62" s="47">
        <f t="shared" si="7"/>
        <v>6.0717668488160292</v>
      </c>
      <c r="P62" s="9"/>
    </row>
    <row r="63" spans="1:119" ht="16.5" thickBot="1">
      <c r="A63" s="14" t="s">
        <v>55</v>
      </c>
      <c r="B63" s="23"/>
      <c r="C63" s="22"/>
      <c r="D63" s="15">
        <f t="shared" ref="D63:M63" si="15">SUM(D5,D13,D26,D41,D48,D52,D60)</f>
        <v>13967578</v>
      </c>
      <c r="E63" s="15">
        <f t="shared" si="15"/>
        <v>1489763</v>
      </c>
      <c r="F63" s="15">
        <f t="shared" si="15"/>
        <v>965895</v>
      </c>
      <c r="G63" s="15">
        <f t="shared" si="15"/>
        <v>3273922</v>
      </c>
      <c r="H63" s="15">
        <f t="shared" si="15"/>
        <v>0</v>
      </c>
      <c r="I63" s="15">
        <f t="shared" si="15"/>
        <v>22971233</v>
      </c>
      <c r="J63" s="15">
        <f t="shared" si="15"/>
        <v>0</v>
      </c>
      <c r="K63" s="15">
        <f t="shared" si="15"/>
        <v>996837</v>
      </c>
      <c r="L63" s="15">
        <f t="shared" si="15"/>
        <v>0</v>
      </c>
      <c r="M63" s="15">
        <f t="shared" si="15"/>
        <v>0</v>
      </c>
      <c r="N63" s="15">
        <f>SUM(D63:M63)</f>
        <v>43665228</v>
      </c>
      <c r="O63" s="38">
        <f t="shared" si="7"/>
        <v>5302.395628415301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141</v>
      </c>
      <c r="M65" s="118"/>
      <c r="N65" s="118"/>
      <c r="O65" s="43">
        <v>8235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5939152</v>
      </c>
      <c r="E5" s="27">
        <f t="shared" si="0"/>
        <v>462783</v>
      </c>
      <c r="F5" s="27">
        <f t="shared" si="0"/>
        <v>0</v>
      </c>
      <c r="G5" s="27">
        <f t="shared" si="0"/>
        <v>2986561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9388496</v>
      </c>
      <c r="O5" s="33">
        <f t="shared" ref="O5:O36" si="1">(N5/O$65)</f>
        <v>1069.9140740740741</v>
      </c>
      <c r="P5" s="6"/>
    </row>
    <row r="6" spans="1:133">
      <c r="A6" s="12"/>
      <c r="B6" s="25">
        <v>311</v>
      </c>
      <c r="C6" s="20" t="s">
        <v>2</v>
      </c>
      <c r="D6" s="46">
        <v>5236773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5236773</v>
      </c>
      <c r="O6" s="47">
        <f t="shared" si="1"/>
        <v>596.78324786324788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31.194643874643873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189050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189050</v>
      </c>
      <c r="O8" s="47">
        <f t="shared" si="1"/>
        <v>21.544159544159545</v>
      </c>
      <c r="P8" s="9"/>
    </row>
    <row r="9" spans="1:133">
      <c r="A9" s="12"/>
      <c r="B9" s="25">
        <v>312.51</v>
      </c>
      <c r="C9" s="20" t="s">
        <v>77</v>
      </c>
      <c r="D9" s="46">
        <v>143011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143011</v>
      </c>
      <c r="O9" s="47">
        <f t="shared" si="1"/>
        <v>16.297549857549857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2986561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2986561</v>
      </c>
      <c r="O10" s="47">
        <f t="shared" si="1"/>
        <v>340.34883190883193</v>
      </c>
      <c r="P10" s="9"/>
    </row>
    <row r="11" spans="1:133">
      <c r="A11" s="12"/>
      <c r="B11" s="25">
        <v>315</v>
      </c>
      <c r="C11" s="20" t="s">
        <v>119</v>
      </c>
      <c r="D11" s="46">
        <v>515229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515229</v>
      </c>
      <c r="O11" s="47">
        <f t="shared" si="1"/>
        <v>58.715555555555554</v>
      </c>
      <c r="P11" s="9"/>
    </row>
    <row r="12" spans="1:133">
      <c r="A12" s="12"/>
      <c r="B12" s="25">
        <v>316</v>
      </c>
      <c r="C12" s="20" t="s">
        <v>120</v>
      </c>
      <c r="D12" s="46">
        <v>44139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44139</v>
      </c>
      <c r="O12" s="47">
        <f t="shared" si="1"/>
        <v>5.0300854700854698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SUM(D14:D26)</f>
        <v>1462317</v>
      </c>
      <c r="E13" s="32">
        <f t="shared" si="3"/>
        <v>488884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6463033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8414234</v>
      </c>
      <c r="O13" s="45">
        <f t="shared" si="1"/>
        <v>958.88706552706549</v>
      </c>
      <c r="P13" s="10"/>
    </row>
    <row r="14" spans="1:133">
      <c r="A14" s="12"/>
      <c r="B14" s="25">
        <v>322</v>
      </c>
      <c r="C14" s="20" t="s">
        <v>0</v>
      </c>
      <c r="D14" s="46">
        <v>1462317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1462317</v>
      </c>
      <c r="O14" s="47">
        <f t="shared" si="1"/>
        <v>166.64581196581196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60260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60260</v>
      </c>
      <c r="O15" s="47">
        <f t="shared" si="1"/>
        <v>6.8672364672364674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9358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9358</v>
      </c>
      <c r="O16" s="47">
        <f t="shared" si="1"/>
        <v>1.0664387464387464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3684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3684</v>
      </c>
      <c r="O17" s="47">
        <f t="shared" si="1"/>
        <v>0.41982905982905983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590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590</v>
      </c>
      <c r="O18" s="47">
        <f t="shared" si="1"/>
        <v>6.7236467236467243E-2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93430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93430</v>
      </c>
      <c r="O19" s="47">
        <f t="shared" si="1"/>
        <v>10.647293447293448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28692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28692</v>
      </c>
      <c r="O20" s="47">
        <f t="shared" si="1"/>
        <v>3.2697435897435896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46226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46226</v>
      </c>
      <c r="O21" s="47">
        <f t="shared" si="1"/>
        <v>5.2679202279202277</v>
      </c>
      <c r="P21" s="9"/>
    </row>
    <row r="22" spans="1:16">
      <c r="A22" s="12"/>
      <c r="B22" s="25">
        <v>324.62</v>
      </c>
      <c r="C22" s="20" t="s">
        <v>84</v>
      </c>
      <c r="D22" s="46">
        <v>0</v>
      </c>
      <c r="E22" s="46">
        <v>6453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6453</v>
      </c>
      <c r="O22" s="47">
        <f t="shared" si="1"/>
        <v>0.73538461538461541</v>
      </c>
      <c r="P22" s="9"/>
    </row>
    <row r="23" spans="1:16">
      <c r="A23" s="12"/>
      <c r="B23" s="25">
        <v>324.70999999999998</v>
      </c>
      <c r="C23" s="20" t="s">
        <v>21</v>
      </c>
      <c r="D23" s="46">
        <v>0</v>
      </c>
      <c r="E23" s="46">
        <v>43791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43791</v>
      </c>
      <c r="O23" s="47">
        <f t="shared" si="1"/>
        <v>4.9904273504273506</v>
      </c>
      <c r="P23" s="9"/>
    </row>
    <row r="24" spans="1:16">
      <c r="A24" s="12"/>
      <c r="B24" s="25">
        <v>324.72000000000003</v>
      </c>
      <c r="C24" s="20" t="s">
        <v>22</v>
      </c>
      <c r="D24" s="46">
        <v>0</v>
      </c>
      <c r="E24" s="46">
        <v>7566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7566</v>
      </c>
      <c r="O24" s="47">
        <f t="shared" si="1"/>
        <v>0.86222222222222222</v>
      </c>
      <c r="P24" s="9"/>
    </row>
    <row r="25" spans="1:16">
      <c r="A25" s="12"/>
      <c r="B25" s="25">
        <v>325.10000000000002</v>
      </c>
      <c r="C25" s="20" t="s">
        <v>23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6463033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6463033</v>
      </c>
      <c r="O25" s="47">
        <f t="shared" si="1"/>
        <v>736.52797720797719</v>
      </c>
      <c r="P25" s="9"/>
    </row>
    <row r="26" spans="1:16">
      <c r="A26" s="12"/>
      <c r="B26" s="25">
        <v>329</v>
      </c>
      <c r="C26" s="20" t="s">
        <v>24</v>
      </c>
      <c r="D26" s="46">
        <v>0</v>
      </c>
      <c r="E26" s="46">
        <v>188834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188834</v>
      </c>
      <c r="O26" s="47">
        <f t="shared" si="1"/>
        <v>21.519544159544161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SUM(D28:D41)</f>
        <v>1993098</v>
      </c>
      <c r="E27" s="32">
        <f t="shared" si="5"/>
        <v>175202</v>
      </c>
      <c r="F27" s="32">
        <f t="shared" si="5"/>
        <v>0</v>
      </c>
      <c r="G27" s="32">
        <f t="shared" si="5"/>
        <v>62166</v>
      </c>
      <c r="H27" s="32">
        <f t="shared" si="5"/>
        <v>0</v>
      </c>
      <c r="I27" s="32">
        <f t="shared" si="5"/>
        <v>3416643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5647109</v>
      </c>
      <c r="O27" s="45">
        <f t="shared" si="1"/>
        <v>643.54518518518523</v>
      </c>
      <c r="P27" s="10"/>
    </row>
    <row r="28" spans="1:16">
      <c r="A28" s="12"/>
      <c r="B28" s="25">
        <v>331.35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498000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498000</v>
      </c>
      <c r="O28" s="47">
        <f t="shared" si="1"/>
        <v>56.752136752136749</v>
      </c>
      <c r="P28" s="9"/>
    </row>
    <row r="29" spans="1:16">
      <c r="A29" s="12"/>
      <c r="B29" s="25">
        <v>334.35</v>
      </c>
      <c r="C29" s="20" t="s">
        <v>107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2877395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2877395</v>
      </c>
      <c r="O29" s="47">
        <f t="shared" si="1"/>
        <v>327.90826210826214</v>
      </c>
      <c r="P29" s="9"/>
    </row>
    <row r="30" spans="1:16">
      <c r="A30" s="12"/>
      <c r="B30" s="25">
        <v>334.49</v>
      </c>
      <c r="C30" s="20" t="s">
        <v>30</v>
      </c>
      <c r="D30" s="46">
        <v>0</v>
      </c>
      <c r="E30" s="46">
        <v>19696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19696</v>
      </c>
      <c r="O30" s="47">
        <f t="shared" si="1"/>
        <v>2.2445584045584046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41248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41248</v>
      </c>
      <c r="O31" s="47">
        <f t="shared" si="1"/>
        <v>4.7006267806267807</v>
      </c>
      <c r="P31" s="9"/>
    </row>
    <row r="32" spans="1:16">
      <c r="A32" s="12"/>
      <c r="B32" s="25">
        <v>334.9</v>
      </c>
      <c r="C32" s="20" t="s">
        <v>86</v>
      </c>
      <c r="D32" s="46">
        <v>0</v>
      </c>
      <c r="E32" s="46">
        <v>84266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84266</v>
      </c>
      <c r="O32" s="47">
        <f t="shared" si="1"/>
        <v>9.6029629629629625</v>
      </c>
      <c r="P32" s="9"/>
    </row>
    <row r="33" spans="1:16">
      <c r="A33" s="12"/>
      <c r="B33" s="25">
        <v>335.12</v>
      </c>
      <c r="C33" s="20" t="s">
        <v>121</v>
      </c>
      <c r="D33" s="46">
        <v>269942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269942</v>
      </c>
      <c r="O33" s="47">
        <f t="shared" si="1"/>
        <v>30.762621082621081</v>
      </c>
      <c r="P33" s="9"/>
    </row>
    <row r="34" spans="1:16">
      <c r="A34" s="12"/>
      <c r="B34" s="25">
        <v>335.14</v>
      </c>
      <c r="C34" s="20" t="s">
        <v>122</v>
      </c>
      <c r="D34" s="46">
        <v>5410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5410</v>
      </c>
      <c r="O34" s="47">
        <f t="shared" si="1"/>
        <v>0.61652421652421652</v>
      </c>
      <c r="P34" s="9"/>
    </row>
    <row r="35" spans="1:16">
      <c r="A35" s="12"/>
      <c r="B35" s="25">
        <v>335.15</v>
      </c>
      <c r="C35" s="20" t="s">
        <v>123</v>
      </c>
      <c r="D35" s="46">
        <v>19699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19699</v>
      </c>
      <c r="O35" s="47">
        <f t="shared" si="1"/>
        <v>2.244900284900285</v>
      </c>
      <c r="P35" s="9"/>
    </row>
    <row r="36" spans="1:16">
      <c r="A36" s="12"/>
      <c r="B36" s="25">
        <v>335.18</v>
      </c>
      <c r="C36" s="20" t="s">
        <v>124</v>
      </c>
      <c r="D36" s="46">
        <v>1588243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1588243</v>
      </c>
      <c r="O36" s="47">
        <f t="shared" si="1"/>
        <v>180.99635327635329</v>
      </c>
      <c r="P36" s="9"/>
    </row>
    <row r="37" spans="1:16">
      <c r="A37" s="12"/>
      <c r="B37" s="25">
        <v>335.21</v>
      </c>
      <c r="C37" s="20" t="s">
        <v>87</v>
      </c>
      <c r="D37" s="46">
        <v>6290</v>
      </c>
      <c r="E37" s="46">
        <v>71240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77530</v>
      </c>
      <c r="O37" s="47">
        <f t="shared" ref="O37:O63" si="7">(N37/O$65)</f>
        <v>8.8353276353276353</v>
      </c>
      <c r="P37" s="9"/>
    </row>
    <row r="38" spans="1:16">
      <c r="A38" s="12"/>
      <c r="B38" s="25">
        <v>335.7</v>
      </c>
      <c r="C38" s="20" t="s">
        <v>38</v>
      </c>
      <c r="D38" s="46">
        <v>0</v>
      </c>
      <c r="E38" s="46">
        <v>0</v>
      </c>
      <c r="F38" s="46">
        <v>0</v>
      </c>
      <c r="G38" s="46">
        <v>37166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37166</v>
      </c>
      <c r="O38" s="47">
        <f t="shared" si="7"/>
        <v>4.2354415954415954</v>
      </c>
      <c r="P38" s="9"/>
    </row>
    <row r="39" spans="1:16">
      <c r="A39" s="12"/>
      <c r="B39" s="25">
        <v>337.1</v>
      </c>
      <c r="C39" s="20" t="s">
        <v>39</v>
      </c>
      <c r="D39" s="46">
        <v>0</v>
      </c>
      <c r="E39" s="46">
        <v>0</v>
      </c>
      <c r="F39" s="46">
        <v>0</v>
      </c>
      <c r="G39" s="46">
        <v>25000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25000</v>
      </c>
      <c r="O39" s="47">
        <f t="shared" si="7"/>
        <v>2.8490028490028489</v>
      </c>
      <c r="P39" s="9"/>
    </row>
    <row r="40" spans="1:16">
      <c r="A40" s="12"/>
      <c r="B40" s="25">
        <v>337.7</v>
      </c>
      <c r="C40" s="20" t="s">
        <v>40</v>
      </c>
      <c r="D40" s="46">
        <v>92552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92552</v>
      </c>
      <c r="O40" s="47">
        <f t="shared" si="7"/>
        <v>10.547236467236468</v>
      </c>
      <c r="P40" s="9"/>
    </row>
    <row r="41" spans="1:16">
      <c r="A41" s="12"/>
      <c r="B41" s="25">
        <v>339</v>
      </c>
      <c r="C41" s="20" t="s">
        <v>88</v>
      </c>
      <c r="D41" s="46">
        <v>10962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10962</v>
      </c>
      <c r="O41" s="47">
        <f t="shared" si="7"/>
        <v>1.2492307692307691</v>
      </c>
      <c r="P41" s="9"/>
    </row>
    <row r="42" spans="1:16" ht="15.75">
      <c r="A42" s="29" t="s">
        <v>45</v>
      </c>
      <c r="B42" s="30"/>
      <c r="C42" s="31"/>
      <c r="D42" s="32">
        <f t="shared" ref="D42:M42" si="8">SUM(D43:D48)</f>
        <v>1037170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5728056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6765226</v>
      </c>
      <c r="O42" s="45">
        <f t="shared" si="7"/>
        <v>770.96592592592594</v>
      </c>
      <c r="P42" s="10"/>
    </row>
    <row r="43" spans="1:16">
      <c r="A43" s="12"/>
      <c r="B43" s="25">
        <v>342.2</v>
      </c>
      <c r="C43" s="20" t="s">
        <v>49</v>
      </c>
      <c r="D43" s="46">
        <v>500000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500000</v>
      </c>
      <c r="O43" s="47">
        <f t="shared" si="7"/>
        <v>56.980056980056979</v>
      </c>
      <c r="P43" s="9"/>
    </row>
    <row r="44" spans="1:16">
      <c r="A44" s="12"/>
      <c r="B44" s="25">
        <v>342.4</v>
      </c>
      <c r="C44" s="20" t="s">
        <v>50</v>
      </c>
      <c r="D44" s="46">
        <v>486845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486845</v>
      </c>
      <c r="O44" s="47">
        <f t="shared" si="7"/>
        <v>55.480911680911682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4859730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4859730</v>
      </c>
      <c r="O45" s="47">
        <f t="shared" si="7"/>
        <v>553.81538461538457</v>
      </c>
      <c r="P45" s="9"/>
    </row>
    <row r="46" spans="1:16">
      <c r="A46" s="12"/>
      <c r="B46" s="25">
        <v>347.2</v>
      </c>
      <c r="C46" s="20" t="s">
        <v>53</v>
      </c>
      <c r="D46" s="46">
        <v>49275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49275</v>
      </c>
      <c r="O46" s="47">
        <f t="shared" si="7"/>
        <v>5.615384615384615</v>
      </c>
      <c r="P46" s="9"/>
    </row>
    <row r="47" spans="1:16">
      <c r="A47" s="12"/>
      <c r="B47" s="25">
        <v>347.4</v>
      </c>
      <c r="C47" s="20" t="s">
        <v>126</v>
      </c>
      <c r="D47" s="46">
        <v>1050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1050</v>
      </c>
      <c r="O47" s="47">
        <f t="shared" si="7"/>
        <v>0.11965811965811966</v>
      </c>
      <c r="P47" s="9"/>
    </row>
    <row r="48" spans="1:16">
      <c r="A48" s="12"/>
      <c r="B48" s="25">
        <v>347.5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868326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868326</v>
      </c>
      <c r="O48" s="47">
        <f t="shared" si="7"/>
        <v>98.954529914529914</v>
      </c>
      <c r="P48" s="9"/>
    </row>
    <row r="49" spans="1:119" ht="15.75">
      <c r="A49" s="29" t="s">
        <v>46</v>
      </c>
      <c r="B49" s="30"/>
      <c r="C49" s="31"/>
      <c r="D49" s="32">
        <f t="shared" ref="D49:M49" si="10">SUM(D50:D52)</f>
        <v>232565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232565</v>
      </c>
      <c r="O49" s="45">
        <f t="shared" si="7"/>
        <v>26.503133903133904</v>
      </c>
      <c r="P49" s="10"/>
    </row>
    <row r="50" spans="1:119">
      <c r="A50" s="13"/>
      <c r="B50" s="39">
        <v>351.5</v>
      </c>
      <c r="C50" s="21" t="s">
        <v>58</v>
      </c>
      <c r="D50" s="46">
        <v>70079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70079</v>
      </c>
      <c r="O50" s="47">
        <f t="shared" si="7"/>
        <v>7.9862108262108258</v>
      </c>
      <c r="P50" s="9"/>
    </row>
    <row r="51" spans="1:119">
      <c r="A51" s="13"/>
      <c r="B51" s="39">
        <v>354</v>
      </c>
      <c r="C51" s="21" t="s">
        <v>59</v>
      </c>
      <c r="D51" s="46">
        <v>157112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157112</v>
      </c>
      <c r="O51" s="47">
        <f t="shared" si="7"/>
        <v>17.904501424501426</v>
      </c>
      <c r="P51" s="9"/>
    </row>
    <row r="52" spans="1:119">
      <c r="A52" s="13"/>
      <c r="B52" s="39">
        <v>359</v>
      </c>
      <c r="C52" s="21" t="s">
        <v>60</v>
      </c>
      <c r="D52" s="46">
        <v>5374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5374</v>
      </c>
      <c r="O52" s="47">
        <f t="shared" si="7"/>
        <v>0.61242165242165247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SUM(D54:D60)</f>
        <v>198418</v>
      </c>
      <c r="E53" s="32">
        <f t="shared" si="12"/>
        <v>22448</v>
      </c>
      <c r="F53" s="32">
        <f t="shared" si="12"/>
        <v>0</v>
      </c>
      <c r="G53" s="32">
        <f t="shared" si="12"/>
        <v>20355</v>
      </c>
      <c r="H53" s="32">
        <f t="shared" si="12"/>
        <v>0</v>
      </c>
      <c r="I53" s="32">
        <f t="shared" si="12"/>
        <v>-314996</v>
      </c>
      <c r="J53" s="32">
        <f t="shared" si="12"/>
        <v>0</v>
      </c>
      <c r="K53" s="32">
        <f t="shared" si="12"/>
        <v>1397509</v>
      </c>
      <c r="L53" s="32">
        <f t="shared" si="12"/>
        <v>0</v>
      </c>
      <c r="M53" s="32">
        <f t="shared" si="12"/>
        <v>0</v>
      </c>
      <c r="N53" s="32">
        <f t="shared" si="11"/>
        <v>1323734</v>
      </c>
      <c r="O53" s="45">
        <f t="shared" si="7"/>
        <v>150.8528774928775</v>
      </c>
      <c r="P53" s="10"/>
    </row>
    <row r="54" spans="1:119">
      <c r="A54" s="12"/>
      <c r="B54" s="25">
        <v>361.1</v>
      </c>
      <c r="C54" s="20" t="s">
        <v>61</v>
      </c>
      <c r="D54" s="46">
        <v>30618</v>
      </c>
      <c r="E54" s="46">
        <v>20182</v>
      </c>
      <c r="F54" s="46">
        <v>0</v>
      </c>
      <c r="G54" s="46">
        <v>16755</v>
      </c>
      <c r="H54" s="46">
        <v>0</v>
      </c>
      <c r="I54" s="46">
        <v>52561</v>
      </c>
      <c r="J54" s="46">
        <v>0</v>
      </c>
      <c r="K54" s="46">
        <v>923540</v>
      </c>
      <c r="L54" s="46">
        <v>0</v>
      </c>
      <c r="M54" s="46">
        <v>0</v>
      </c>
      <c r="N54" s="46">
        <f t="shared" si="11"/>
        <v>1043656</v>
      </c>
      <c r="O54" s="47">
        <f t="shared" si="7"/>
        <v>118.93515669515669</v>
      </c>
      <c r="P54" s="9"/>
    </row>
    <row r="55" spans="1:119">
      <c r="A55" s="12"/>
      <c r="B55" s="25">
        <v>362</v>
      </c>
      <c r="C55" s="20" t="s">
        <v>63</v>
      </c>
      <c r="D55" s="46">
        <v>9400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3">SUM(D55:M55)</f>
        <v>9400</v>
      </c>
      <c r="O55" s="47">
        <f t="shared" si="7"/>
        <v>1.0712250712250713</v>
      </c>
      <c r="P55" s="9"/>
    </row>
    <row r="56" spans="1:119">
      <c r="A56" s="12"/>
      <c r="B56" s="25">
        <v>364</v>
      </c>
      <c r="C56" s="20" t="s">
        <v>127</v>
      </c>
      <c r="D56" s="46">
        <v>0</v>
      </c>
      <c r="E56" s="46">
        <v>0</v>
      </c>
      <c r="F56" s="46">
        <v>0</v>
      </c>
      <c r="G56" s="46">
        <v>3600</v>
      </c>
      <c r="H56" s="46">
        <v>0</v>
      </c>
      <c r="I56" s="46">
        <v>-432315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-428715</v>
      </c>
      <c r="O56" s="47">
        <f t="shared" si="7"/>
        <v>-48.856410256410257</v>
      </c>
      <c r="P56" s="9"/>
    </row>
    <row r="57" spans="1:119">
      <c r="A57" s="12"/>
      <c r="B57" s="25">
        <v>366</v>
      </c>
      <c r="C57" s="20" t="s">
        <v>65</v>
      </c>
      <c r="D57" s="46">
        <v>4750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4750</v>
      </c>
      <c r="O57" s="47">
        <f t="shared" si="7"/>
        <v>0.54131054131054135</v>
      </c>
      <c r="P57" s="9"/>
    </row>
    <row r="58" spans="1:119">
      <c r="A58" s="12"/>
      <c r="B58" s="25">
        <v>368</v>
      </c>
      <c r="C58" s="20" t="s">
        <v>101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473969</v>
      </c>
      <c r="L58" s="46">
        <v>0</v>
      </c>
      <c r="M58" s="46">
        <v>0</v>
      </c>
      <c r="N58" s="46">
        <f t="shared" si="13"/>
        <v>473969</v>
      </c>
      <c r="O58" s="47">
        <f t="shared" si="7"/>
        <v>54.013561253561257</v>
      </c>
      <c r="P58" s="9"/>
    </row>
    <row r="59" spans="1:119">
      <c r="A59" s="12"/>
      <c r="B59" s="25">
        <v>369.3</v>
      </c>
      <c r="C59" s="20" t="s">
        <v>91</v>
      </c>
      <c r="D59" s="46">
        <v>128491</v>
      </c>
      <c r="E59" s="46">
        <v>1810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130301</v>
      </c>
      <c r="O59" s="47">
        <f t="shared" si="7"/>
        <v>14.84911680911681</v>
      </c>
      <c r="P59" s="9"/>
    </row>
    <row r="60" spans="1:119">
      <c r="A60" s="12"/>
      <c r="B60" s="25">
        <v>369.9</v>
      </c>
      <c r="C60" s="20" t="s">
        <v>66</v>
      </c>
      <c r="D60" s="46">
        <v>25159</v>
      </c>
      <c r="E60" s="46">
        <v>456</v>
      </c>
      <c r="F60" s="46">
        <v>0</v>
      </c>
      <c r="G60" s="46">
        <v>0</v>
      </c>
      <c r="H60" s="46">
        <v>0</v>
      </c>
      <c r="I60" s="46">
        <v>64758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90373</v>
      </c>
      <c r="O60" s="47">
        <f t="shared" si="7"/>
        <v>10.298917378917379</v>
      </c>
      <c r="P60" s="9"/>
    </row>
    <row r="61" spans="1:119" ht="15.75">
      <c r="A61" s="29" t="s">
        <v>47</v>
      </c>
      <c r="B61" s="30"/>
      <c r="C61" s="31"/>
      <c r="D61" s="32">
        <f t="shared" ref="D61:M61" si="14">SUM(D62:D62)</f>
        <v>598657</v>
      </c>
      <c r="E61" s="32">
        <f t="shared" si="14"/>
        <v>12326</v>
      </c>
      <c r="F61" s="32">
        <f t="shared" si="14"/>
        <v>939571</v>
      </c>
      <c r="G61" s="32">
        <f t="shared" si="14"/>
        <v>177391</v>
      </c>
      <c r="H61" s="32">
        <f t="shared" si="14"/>
        <v>0</v>
      </c>
      <c r="I61" s="32">
        <f t="shared" si="14"/>
        <v>650000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2377945</v>
      </c>
      <c r="O61" s="45">
        <f t="shared" si="7"/>
        <v>270.99088319088321</v>
      </c>
      <c r="P61" s="9"/>
    </row>
    <row r="62" spans="1:119" ht="15.75" thickBot="1">
      <c r="A62" s="12"/>
      <c r="B62" s="25">
        <v>381</v>
      </c>
      <c r="C62" s="20" t="s">
        <v>67</v>
      </c>
      <c r="D62" s="46">
        <v>598657</v>
      </c>
      <c r="E62" s="46">
        <v>12326</v>
      </c>
      <c r="F62" s="46">
        <v>939571</v>
      </c>
      <c r="G62" s="46">
        <v>177391</v>
      </c>
      <c r="H62" s="46">
        <v>0</v>
      </c>
      <c r="I62" s="46">
        <v>650000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2377945</v>
      </c>
      <c r="O62" s="47">
        <f t="shared" si="7"/>
        <v>270.99088319088321</v>
      </c>
      <c r="P62" s="9"/>
    </row>
    <row r="63" spans="1:119" ht="16.5" thickBot="1">
      <c r="A63" s="14" t="s">
        <v>55</v>
      </c>
      <c r="B63" s="23"/>
      <c r="C63" s="22"/>
      <c r="D63" s="15">
        <f t="shared" ref="D63:M63" si="15">SUM(D5,D13,D27,D42,D49,D53,D61)</f>
        <v>11461377</v>
      </c>
      <c r="E63" s="15">
        <f t="shared" si="15"/>
        <v>1161643</v>
      </c>
      <c r="F63" s="15">
        <f t="shared" si="15"/>
        <v>939571</v>
      </c>
      <c r="G63" s="15">
        <f t="shared" si="15"/>
        <v>3246473</v>
      </c>
      <c r="H63" s="15">
        <f t="shared" si="15"/>
        <v>0</v>
      </c>
      <c r="I63" s="15">
        <f t="shared" si="15"/>
        <v>15942736</v>
      </c>
      <c r="J63" s="15">
        <f t="shared" si="15"/>
        <v>0</v>
      </c>
      <c r="K63" s="15">
        <f t="shared" si="15"/>
        <v>1397509</v>
      </c>
      <c r="L63" s="15">
        <f t="shared" si="15"/>
        <v>0</v>
      </c>
      <c r="M63" s="15">
        <f t="shared" si="15"/>
        <v>0</v>
      </c>
      <c r="N63" s="15">
        <f>SUM(D63:M63)</f>
        <v>34149309</v>
      </c>
      <c r="O63" s="38">
        <f t="shared" si="7"/>
        <v>3891.6591452991452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139</v>
      </c>
      <c r="M65" s="118"/>
      <c r="N65" s="118"/>
      <c r="O65" s="43">
        <v>8775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5211956</v>
      </c>
      <c r="E5" s="27">
        <f t="shared" si="0"/>
        <v>462348</v>
      </c>
      <c r="F5" s="27">
        <f t="shared" si="0"/>
        <v>0</v>
      </c>
      <c r="G5" s="27">
        <f t="shared" si="0"/>
        <v>2895730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8570034</v>
      </c>
      <c r="O5" s="33">
        <f t="shared" ref="O5:O36" si="1">(N5/O$66)</f>
        <v>1002.8123098525626</v>
      </c>
      <c r="P5" s="6"/>
    </row>
    <row r="6" spans="1:133">
      <c r="A6" s="12"/>
      <c r="B6" s="25">
        <v>311</v>
      </c>
      <c r="C6" s="20" t="s">
        <v>2</v>
      </c>
      <c r="D6" s="46">
        <v>4470917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4470917</v>
      </c>
      <c r="O6" s="47">
        <f t="shared" si="1"/>
        <v>523.15902176456825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32.030540603791245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188615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188615</v>
      </c>
      <c r="O8" s="47">
        <f t="shared" si="1"/>
        <v>22.070559326000467</v>
      </c>
      <c r="P8" s="9"/>
    </row>
    <row r="9" spans="1:133">
      <c r="A9" s="12"/>
      <c r="B9" s="25">
        <v>312.51</v>
      </c>
      <c r="C9" s="20" t="s">
        <v>77</v>
      </c>
      <c r="D9" s="46">
        <v>163986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163986</v>
      </c>
      <c r="O9" s="47">
        <f t="shared" si="1"/>
        <v>19.188626257898431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2895730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2895730</v>
      </c>
      <c r="O10" s="47">
        <f t="shared" si="1"/>
        <v>338.84039316639365</v>
      </c>
      <c r="P10" s="9"/>
    </row>
    <row r="11" spans="1:133">
      <c r="A11" s="12"/>
      <c r="B11" s="25">
        <v>315</v>
      </c>
      <c r="C11" s="20" t="s">
        <v>119</v>
      </c>
      <c r="D11" s="46">
        <v>529641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529641</v>
      </c>
      <c r="O11" s="47">
        <f t="shared" si="1"/>
        <v>61.97531008659022</v>
      </c>
      <c r="P11" s="9"/>
    </row>
    <row r="12" spans="1:133">
      <c r="A12" s="12"/>
      <c r="B12" s="25">
        <v>316</v>
      </c>
      <c r="C12" s="20" t="s">
        <v>120</v>
      </c>
      <c r="D12" s="46">
        <v>47412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47412</v>
      </c>
      <c r="O12" s="47">
        <f t="shared" si="1"/>
        <v>5.5478586473203837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SUM(D14:D25)</f>
        <v>1505927</v>
      </c>
      <c r="E13" s="32">
        <f t="shared" si="3"/>
        <v>470100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6363345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8339372</v>
      </c>
      <c r="O13" s="45">
        <f t="shared" si="1"/>
        <v>975.82167095717296</v>
      </c>
      <c r="P13" s="10"/>
    </row>
    <row r="14" spans="1:133">
      <c r="A14" s="12"/>
      <c r="B14" s="25">
        <v>322</v>
      </c>
      <c r="C14" s="20" t="s">
        <v>0</v>
      </c>
      <c r="D14" s="46">
        <v>1505927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1505927</v>
      </c>
      <c r="O14" s="47">
        <f t="shared" si="1"/>
        <v>176.21425228176926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64524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64524</v>
      </c>
      <c r="O15" s="47">
        <f t="shared" si="1"/>
        <v>7.5501989234729701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6311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6311</v>
      </c>
      <c r="O16" s="47">
        <f t="shared" si="1"/>
        <v>0.73847413994851396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3696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3696</v>
      </c>
      <c r="O17" s="47">
        <f t="shared" si="1"/>
        <v>0.43248303299789376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5275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5275</v>
      </c>
      <c r="O18" s="47">
        <f t="shared" si="1"/>
        <v>0.61724783524455884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104137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104137</v>
      </c>
      <c r="O19" s="47">
        <f t="shared" si="1"/>
        <v>12.18546688509244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51376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51376</v>
      </c>
      <c r="O20" s="47">
        <f t="shared" si="1"/>
        <v>6.01170138076293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51943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51943</v>
      </c>
      <c r="O21" s="47">
        <f t="shared" si="1"/>
        <v>6.0780482096887436</v>
      </c>
      <c r="P21" s="9"/>
    </row>
    <row r="22" spans="1:16">
      <c r="A22" s="12"/>
      <c r="B22" s="25">
        <v>324.70999999999998</v>
      </c>
      <c r="C22" s="20" t="s">
        <v>21</v>
      </c>
      <c r="D22" s="46">
        <v>0</v>
      </c>
      <c r="E22" s="46">
        <v>46891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46891</v>
      </c>
      <c r="O22" s="47">
        <f t="shared" si="1"/>
        <v>5.486894453545518</v>
      </c>
      <c r="P22" s="9"/>
    </row>
    <row r="23" spans="1:16">
      <c r="A23" s="12"/>
      <c r="B23" s="25">
        <v>324.72000000000003</v>
      </c>
      <c r="C23" s="20" t="s">
        <v>22</v>
      </c>
      <c r="D23" s="46">
        <v>0</v>
      </c>
      <c r="E23" s="46">
        <v>9131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9131</v>
      </c>
      <c r="O23" s="47">
        <f t="shared" si="1"/>
        <v>1.0684530774631407</v>
      </c>
      <c r="P23" s="9"/>
    </row>
    <row r="24" spans="1:16">
      <c r="A24" s="12"/>
      <c r="B24" s="25">
        <v>325.10000000000002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6363345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6363345</v>
      </c>
      <c r="O24" s="47">
        <f t="shared" si="1"/>
        <v>744.59922770886965</v>
      </c>
      <c r="P24" s="9"/>
    </row>
    <row r="25" spans="1:16">
      <c r="A25" s="12"/>
      <c r="B25" s="25">
        <v>329</v>
      </c>
      <c r="C25" s="20" t="s">
        <v>24</v>
      </c>
      <c r="D25" s="46">
        <v>0</v>
      </c>
      <c r="E25" s="46">
        <v>126816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126816</v>
      </c>
      <c r="O25" s="47">
        <f t="shared" si="1"/>
        <v>14.839223028317342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SUM(D27:D40)</f>
        <v>2018448</v>
      </c>
      <c r="E26" s="32">
        <f t="shared" si="5"/>
        <v>404640</v>
      </c>
      <c r="F26" s="32">
        <f t="shared" si="5"/>
        <v>0</v>
      </c>
      <c r="G26" s="32">
        <f t="shared" si="5"/>
        <v>110093</v>
      </c>
      <c r="H26" s="32">
        <f t="shared" si="5"/>
        <v>0</v>
      </c>
      <c r="I26" s="32">
        <f t="shared" si="5"/>
        <v>3941201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6474382</v>
      </c>
      <c r="O26" s="45">
        <f t="shared" si="1"/>
        <v>757.59208986660428</v>
      </c>
      <c r="P26" s="10"/>
    </row>
    <row r="27" spans="1:16">
      <c r="A27" s="12"/>
      <c r="B27" s="25">
        <v>331.35</v>
      </c>
      <c r="C27" s="20" t="s">
        <v>28</v>
      </c>
      <c r="D27" s="46">
        <v>0</v>
      </c>
      <c r="E27" s="46">
        <v>7498</v>
      </c>
      <c r="F27" s="46">
        <v>0</v>
      </c>
      <c r="G27" s="46">
        <v>0</v>
      </c>
      <c r="H27" s="46">
        <v>0</v>
      </c>
      <c r="I27" s="46">
        <v>749000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756498</v>
      </c>
      <c r="O27" s="47">
        <f t="shared" si="1"/>
        <v>88.52071144395039</v>
      </c>
      <c r="P27" s="9"/>
    </row>
    <row r="28" spans="1:16">
      <c r="A28" s="12"/>
      <c r="B28" s="25">
        <v>334.35</v>
      </c>
      <c r="C28" s="20" t="s">
        <v>107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3102120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3102120</v>
      </c>
      <c r="O28" s="47">
        <f t="shared" si="1"/>
        <v>362.99087292300493</v>
      </c>
      <c r="P28" s="9"/>
    </row>
    <row r="29" spans="1:16">
      <c r="A29" s="12"/>
      <c r="B29" s="25">
        <v>334.49</v>
      </c>
      <c r="C29" s="20" t="s">
        <v>30</v>
      </c>
      <c r="D29" s="46">
        <v>0</v>
      </c>
      <c r="E29" s="46">
        <v>60066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60066</v>
      </c>
      <c r="O29" s="47">
        <f t="shared" si="1"/>
        <v>7.0285513690615495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160000</v>
      </c>
      <c r="F30" s="46">
        <v>0</v>
      </c>
      <c r="G30" s="46">
        <v>0</v>
      </c>
      <c r="H30" s="46">
        <v>0</v>
      </c>
      <c r="I30" s="46">
        <v>90081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250081</v>
      </c>
      <c r="O30" s="47">
        <f t="shared" si="1"/>
        <v>29.262930025743039</v>
      </c>
      <c r="P30" s="9"/>
    </row>
    <row r="31" spans="1:16">
      <c r="A31" s="12"/>
      <c r="B31" s="25">
        <v>334.9</v>
      </c>
      <c r="C31" s="20" t="s">
        <v>86</v>
      </c>
      <c r="D31" s="46">
        <v>74188</v>
      </c>
      <c r="E31" s="46">
        <v>82089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156277</v>
      </c>
      <c r="O31" s="47">
        <f t="shared" si="1"/>
        <v>18.286566814884157</v>
      </c>
      <c r="P31" s="9"/>
    </row>
    <row r="32" spans="1:16">
      <c r="A32" s="12"/>
      <c r="B32" s="25">
        <v>335.12</v>
      </c>
      <c r="C32" s="20" t="s">
        <v>121</v>
      </c>
      <c r="D32" s="46">
        <v>263948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263948</v>
      </c>
      <c r="O32" s="47">
        <f t="shared" si="1"/>
        <v>30.885560496138545</v>
      </c>
      <c r="P32" s="9"/>
    </row>
    <row r="33" spans="1:16">
      <c r="A33" s="12"/>
      <c r="B33" s="25">
        <v>335.14</v>
      </c>
      <c r="C33" s="20" t="s">
        <v>122</v>
      </c>
      <c r="D33" s="46">
        <v>4994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4994</v>
      </c>
      <c r="O33" s="47">
        <f t="shared" si="1"/>
        <v>0.58436695530072547</v>
      </c>
      <c r="P33" s="9"/>
    </row>
    <row r="34" spans="1:16">
      <c r="A34" s="12"/>
      <c r="B34" s="25">
        <v>335.15</v>
      </c>
      <c r="C34" s="20" t="s">
        <v>123</v>
      </c>
      <c r="D34" s="46">
        <v>13998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13998</v>
      </c>
      <c r="O34" s="47">
        <f t="shared" si="1"/>
        <v>1.6379592791949451</v>
      </c>
      <c r="P34" s="9"/>
    </row>
    <row r="35" spans="1:16">
      <c r="A35" s="12"/>
      <c r="B35" s="25">
        <v>335.18</v>
      </c>
      <c r="C35" s="20" t="s">
        <v>124</v>
      </c>
      <c r="D35" s="46">
        <v>1542904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1542904</v>
      </c>
      <c r="O35" s="47">
        <f t="shared" si="1"/>
        <v>180.54107184647788</v>
      </c>
      <c r="P35" s="9"/>
    </row>
    <row r="36" spans="1:16">
      <c r="A36" s="12"/>
      <c r="B36" s="25">
        <v>335.21</v>
      </c>
      <c r="C36" s="20" t="s">
        <v>87</v>
      </c>
      <c r="D36" s="46">
        <v>6637</v>
      </c>
      <c r="E36" s="46">
        <v>94987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101624</v>
      </c>
      <c r="O36" s="47">
        <f t="shared" si="1"/>
        <v>11.89141118652001</v>
      </c>
      <c r="P36" s="9"/>
    </row>
    <row r="37" spans="1:16">
      <c r="A37" s="12"/>
      <c r="B37" s="25">
        <v>335.7</v>
      </c>
      <c r="C37" s="20" t="s">
        <v>38</v>
      </c>
      <c r="D37" s="46">
        <v>0</v>
      </c>
      <c r="E37" s="46">
        <v>0</v>
      </c>
      <c r="F37" s="46">
        <v>0</v>
      </c>
      <c r="G37" s="46">
        <v>39193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39193</v>
      </c>
      <c r="O37" s="47">
        <f t="shared" ref="O37:O64" si="7">(N37/O$66)</f>
        <v>4.5861221624151653</v>
      </c>
      <c r="P37" s="9"/>
    </row>
    <row r="38" spans="1:16">
      <c r="A38" s="12"/>
      <c r="B38" s="25">
        <v>337.1</v>
      </c>
      <c r="C38" s="20" t="s">
        <v>39</v>
      </c>
      <c r="D38" s="46">
        <v>0</v>
      </c>
      <c r="E38" s="46">
        <v>0</v>
      </c>
      <c r="F38" s="46">
        <v>0</v>
      </c>
      <c r="G38" s="46">
        <v>25000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25000</v>
      </c>
      <c r="O38" s="47">
        <f t="shared" si="7"/>
        <v>2.9253451907325063</v>
      </c>
      <c r="P38" s="9"/>
    </row>
    <row r="39" spans="1:16">
      <c r="A39" s="12"/>
      <c r="B39" s="25">
        <v>337.7</v>
      </c>
      <c r="C39" s="20" t="s">
        <v>40</v>
      </c>
      <c r="D39" s="46">
        <v>100833</v>
      </c>
      <c r="E39" s="46">
        <v>0</v>
      </c>
      <c r="F39" s="46">
        <v>0</v>
      </c>
      <c r="G39" s="46">
        <v>45900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146733</v>
      </c>
      <c r="O39" s="47">
        <f t="shared" si="7"/>
        <v>17.169787034870115</v>
      </c>
      <c r="P39" s="9"/>
    </row>
    <row r="40" spans="1:16">
      <c r="A40" s="12"/>
      <c r="B40" s="25">
        <v>339</v>
      </c>
      <c r="C40" s="20" t="s">
        <v>88</v>
      </c>
      <c r="D40" s="46">
        <v>10946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10946</v>
      </c>
      <c r="O40" s="47">
        <f t="shared" si="7"/>
        <v>1.2808331383103206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SUM(D42:D48)</f>
        <v>1033475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5895047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6928522</v>
      </c>
      <c r="O41" s="45">
        <f t="shared" si="7"/>
        <v>810.73274046337463</v>
      </c>
      <c r="P41" s="10"/>
    </row>
    <row r="42" spans="1:16">
      <c r="A42" s="12"/>
      <c r="B42" s="25">
        <v>341.55</v>
      </c>
      <c r="C42" s="20" t="s">
        <v>125</v>
      </c>
      <c r="D42" s="46">
        <v>720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9">SUM(D42:M42)</f>
        <v>720</v>
      </c>
      <c r="O42" s="47">
        <f t="shared" si="7"/>
        <v>8.4249941493096184E-2</v>
      </c>
      <c r="P42" s="9"/>
    </row>
    <row r="43" spans="1:16">
      <c r="A43" s="12"/>
      <c r="B43" s="25">
        <v>342.2</v>
      </c>
      <c r="C43" s="20" t="s">
        <v>49</v>
      </c>
      <c r="D43" s="46">
        <v>500000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500000</v>
      </c>
      <c r="O43" s="47">
        <f t="shared" si="7"/>
        <v>58.50690381465013</v>
      </c>
      <c r="P43" s="9"/>
    </row>
    <row r="44" spans="1:16">
      <c r="A44" s="12"/>
      <c r="B44" s="25">
        <v>342.4</v>
      </c>
      <c r="C44" s="20" t="s">
        <v>50</v>
      </c>
      <c r="D44" s="46">
        <v>477105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477105</v>
      </c>
      <c r="O44" s="47">
        <f t="shared" si="7"/>
        <v>55.827872688977301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5076642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5076642</v>
      </c>
      <c r="O45" s="47">
        <f t="shared" si="7"/>
        <v>594.03721039082609</v>
      </c>
      <c r="P45" s="9"/>
    </row>
    <row r="46" spans="1:16">
      <c r="A46" s="12"/>
      <c r="B46" s="25">
        <v>347.2</v>
      </c>
      <c r="C46" s="20" t="s">
        <v>53</v>
      </c>
      <c r="D46" s="46">
        <v>54785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54785</v>
      </c>
      <c r="O46" s="47">
        <f t="shared" si="7"/>
        <v>6.4106014509712148</v>
      </c>
      <c r="P46" s="9"/>
    </row>
    <row r="47" spans="1:16">
      <c r="A47" s="12"/>
      <c r="B47" s="25">
        <v>347.4</v>
      </c>
      <c r="C47" s="20" t="s">
        <v>126</v>
      </c>
      <c r="D47" s="46">
        <v>865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865</v>
      </c>
      <c r="O47" s="47">
        <f t="shared" si="7"/>
        <v>0.10121694359934472</v>
      </c>
      <c r="P47" s="9"/>
    </row>
    <row r="48" spans="1:16">
      <c r="A48" s="12"/>
      <c r="B48" s="25">
        <v>347.5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818405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818405</v>
      </c>
      <c r="O48" s="47">
        <f t="shared" si="7"/>
        <v>95.764685232857474</v>
      </c>
      <c r="P48" s="9"/>
    </row>
    <row r="49" spans="1:119" ht="15.75">
      <c r="A49" s="29" t="s">
        <v>46</v>
      </c>
      <c r="B49" s="30"/>
      <c r="C49" s="31"/>
      <c r="D49" s="32">
        <f t="shared" ref="D49:M49" si="10">SUM(D50:D52)</f>
        <v>288331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288331</v>
      </c>
      <c r="O49" s="45">
        <f t="shared" si="7"/>
        <v>33.738708167563772</v>
      </c>
      <c r="P49" s="10"/>
    </row>
    <row r="50" spans="1:119">
      <c r="A50" s="13"/>
      <c r="B50" s="39">
        <v>351.5</v>
      </c>
      <c r="C50" s="21" t="s">
        <v>58</v>
      </c>
      <c r="D50" s="46">
        <v>69272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69272</v>
      </c>
      <c r="O50" s="47">
        <f t="shared" si="7"/>
        <v>8.105780482096888</v>
      </c>
      <c r="P50" s="9"/>
    </row>
    <row r="51" spans="1:119">
      <c r="A51" s="13"/>
      <c r="B51" s="39">
        <v>354</v>
      </c>
      <c r="C51" s="21" t="s">
        <v>59</v>
      </c>
      <c r="D51" s="46">
        <v>213947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213947</v>
      </c>
      <c r="O51" s="47">
        <f t="shared" si="7"/>
        <v>25.034753100865903</v>
      </c>
      <c r="P51" s="9"/>
    </row>
    <row r="52" spans="1:119">
      <c r="A52" s="13"/>
      <c r="B52" s="39">
        <v>359</v>
      </c>
      <c r="C52" s="21" t="s">
        <v>60</v>
      </c>
      <c r="D52" s="46">
        <v>5112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5112</v>
      </c>
      <c r="O52" s="47">
        <f t="shared" si="7"/>
        <v>0.59817458460098294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SUM(D54:D61)</f>
        <v>71092</v>
      </c>
      <c r="E53" s="32">
        <f t="shared" si="12"/>
        <v>6844</v>
      </c>
      <c r="F53" s="32">
        <f t="shared" si="12"/>
        <v>0</v>
      </c>
      <c r="G53" s="32">
        <f t="shared" si="12"/>
        <v>62486</v>
      </c>
      <c r="H53" s="32">
        <f t="shared" si="12"/>
        <v>0</v>
      </c>
      <c r="I53" s="32">
        <f t="shared" si="12"/>
        <v>1065181</v>
      </c>
      <c r="J53" s="32">
        <f t="shared" si="12"/>
        <v>0</v>
      </c>
      <c r="K53" s="32">
        <f t="shared" si="12"/>
        <v>891470</v>
      </c>
      <c r="L53" s="32">
        <f t="shared" si="12"/>
        <v>0</v>
      </c>
      <c r="M53" s="32">
        <f t="shared" si="12"/>
        <v>0</v>
      </c>
      <c r="N53" s="32">
        <f t="shared" si="11"/>
        <v>2097073</v>
      </c>
      <c r="O53" s="45">
        <f t="shared" si="7"/>
        <v>245.38649660659959</v>
      </c>
      <c r="P53" s="10"/>
    </row>
    <row r="54" spans="1:119">
      <c r="A54" s="12"/>
      <c r="B54" s="25">
        <v>361.1</v>
      </c>
      <c r="C54" s="20" t="s">
        <v>61</v>
      </c>
      <c r="D54" s="46">
        <v>7065</v>
      </c>
      <c r="E54" s="46">
        <v>4740</v>
      </c>
      <c r="F54" s="46">
        <v>0</v>
      </c>
      <c r="G54" s="46">
        <v>5805</v>
      </c>
      <c r="H54" s="46">
        <v>0</v>
      </c>
      <c r="I54" s="46">
        <v>30543</v>
      </c>
      <c r="J54" s="46">
        <v>0</v>
      </c>
      <c r="K54" s="46">
        <v>400620</v>
      </c>
      <c r="L54" s="46">
        <v>0</v>
      </c>
      <c r="M54" s="46">
        <v>0</v>
      </c>
      <c r="N54" s="46">
        <f t="shared" si="11"/>
        <v>448773</v>
      </c>
      <c r="O54" s="47">
        <f t="shared" si="7"/>
        <v>52.512637491223963</v>
      </c>
      <c r="P54" s="9"/>
    </row>
    <row r="55" spans="1:119">
      <c r="A55" s="12"/>
      <c r="B55" s="25">
        <v>362</v>
      </c>
      <c r="C55" s="20" t="s">
        <v>63</v>
      </c>
      <c r="D55" s="46">
        <v>9600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3">SUM(D55:M55)</f>
        <v>9600</v>
      </c>
      <c r="O55" s="47">
        <f t="shared" si="7"/>
        <v>1.1233325532412826</v>
      </c>
      <c r="P55" s="9"/>
    </row>
    <row r="56" spans="1:119">
      <c r="A56" s="12"/>
      <c r="B56" s="25">
        <v>364</v>
      </c>
      <c r="C56" s="20" t="s">
        <v>127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-235815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-235815</v>
      </c>
      <c r="O56" s="47">
        <f t="shared" si="7"/>
        <v>-27.59361104610344</v>
      </c>
      <c r="P56" s="9"/>
    </row>
    <row r="57" spans="1:119">
      <c r="A57" s="12"/>
      <c r="B57" s="25">
        <v>365</v>
      </c>
      <c r="C57" s="20" t="s">
        <v>136</v>
      </c>
      <c r="D57" s="46">
        <v>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93</v>
      </c>
      <c r="O57" s="47">
        <f t="shared" si="7"/>
        <v>1.0882284109524925E-2</v>
      </c>
      <c r="P57" s="9"/>
    </row>
    <row r="58" spans="1:119">
      <c r="A58" s="12"/>
      <c r="B58" s="25">
        <v>366</v>
      </c>
      <c r="C58" s="20" t="s">
        <v>65</v>
      </c>
      <c r="D58" s="46">
        <v>6150</v>
      </c>
      <c r="E58" s="46">
        <v>0</v>
      </c>
      <c r="F58" s="46">
        <v>0</v>
      </c>
      <c r="G58" s="46">
        <v>49900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56050</v>
      </c>
      <c r="O58" s="47">
        <f t="shared" si="7"/>
        <v>6.5586239176222794</v>
      </c>
      <c r="P58" s="9"/>
    </row>
    <row r="59" spans="1:119">
      <c r="A59" s="12"/>
      <c r="B59" s="25">
        <v>368</v>
      </c>
      <c r="C59" s="20" t="s">
        <v>101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490850</v>
      </c>
      <c r="L59" s="46">
        <v>0</v>
      </c>
      <c r="M59" s="46">
        <v>0</v>
      </c>
      <c r="N59" s="46">
        <f t="shared" si="13"/>
        <v>490850</v>
      </c>
      <c r="O59" s="47">
        <f t="shared" si="7"/>
        <v>57.436227474842035</v>
      </c>
      <c r="P59" s="9"/>
    </row>
    <row r="60" spans="1:119">
      <c r="A60" s="12"/>
      <c r="B60" s="25">
        <v>369.3</v>
      </c>
      <c r="C60" s="20" t="s">
        <v>91</v>
      </c>
      <c r="D60" s="46">
        <v>4</v>
      </c>
      <c r="E60" s="46">
        <v>0</v>
      </c>
      <c r="F60" s="46">
        <v>0</v>
      </c>
      <c r="G60" s="46">
        <v>0</v>
      </c>
      <c r="H60" s="46">
        <v>0</v>
      </c>
      <c r="I60" s="46">
        <v>1184385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1184389</v>
      </c>
      <c r="O60" s="47">
        <f t="shared" si="7"/>
        <v>138.5898666042593</v>
      </c>
      <c r="P60" s="9"/>
    </row>
    <row r="61" spans="1:119">
      <c r="A61" s="12"/>
      <c r="B61" s="25">
        <v>369.9</v>
      </c>
      <c r="C61" s="20" t="s">
        <v>66</v>
      </c>
      <c r="D61" s="46">
        <v>48180</v>
      </c>
      <c r="E61" s="46">
        <v>2104</v>
      </c>
      <c r="F61" s="46">
        <v>0</v>
      </c>
      <c r="G61" s="46">
        <v>6781</v>
      </c>
      <c r="H61" s="46">
        <v>0</v>
      </c>
      <c r="I61" s="46">
        <v>86068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143133</v>
      </c>
      <c r="O61" s="47">
        <f t="shared" si="7"/>
        <v>16.748537327404634</v>
      </c>
      <c r="P61" s="9"/>
    </row>
    <row r="62" spans="1:119" ht="15.75">
      <c r="A62" s="29" t="s">
        <v>47</v>
      </c>
      <c r="B62" s="30"/>
      <c r="C62" s="31"/>
      <c r="D62" s="32">
        <f t="shared" ref="D62:M62" si="14">SUM(D63:D63)</f>
        <v>623171</v>
      </c>
      <c r="E62" s="32">
        <f t="shared" si="14"/>
        <v>263898</v>
      </c>
      <c r="F62" s="32">
        <f t="shared" si="14"/>
        <v>978742</v>
      </c>
      <c r="G62" s="32">
        <f t="shared" si="14"/>
        <v>262055</v>
      </c>
      <c r="H62" s="32">
        <f t="shared" si="14"/>
        <v>0</v>
      </c>
      <c r="I62" s="32">
        <f t="shared" si="14"/>
        <v>688687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2816553</v>
      </c>
      <c r="O62" s="45">
        <f t="shared" si="7"/>
        <v>329.57559091972854</v>
      </c>
      <c r="P62" s="9"/>
    </row>
    <row r="63" spans="1:119" ht="15.75" thickBot="1">
      <c r="A63" s="12"/>
      <c r="B63" s="25">
        <v>381</v>
      </c>
      <c r="C63" s="20" t="s">
        <v>67</v>
      </c>
      <c r="D63" s="46">
        <v>623171</v>
      </c>
      <c r="E63" s="46">
        <v>263898</v>
      </c>
      <c r="F63" s="46">
        <v>978742</v>
      </c>
      <c r="G63" s="46">
        <v>262055</v>
      </c>
      <c r="H63" s="46">
        <v>0</v>
      </c>
      <c r="I63" s="46">
        <v>688687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2816553</v>
      </c>
      <c r="O63" s="47">
        <f t="shared" si="7"/>
        <v>329.57559091972854</v>
      </c>
      <c r="P63" s="9"/>
    </row>
    <row r="64" spans="1:119" ht="16.5" thickBot="1">
      <c r="A64" s="14" t="s">
        <v>55</v>
      </c>
      <c r="B64" s="23"/>
      <c r="C64" s="22"/>
      <c r="D64" s="15">
        <f t="shared" ref="D64:M64" si="15">SUM(D5,D13,D26,D41,D49,D53,D62)</f>
        <v>10752400</v>
      </c>
      <c r="E64" s="15">
        <f t="shared" si="15"/>
        <v>1607830</v>
      </c>
      <c r="F64" s="15">
        <f t="shared" si="15"/>
        <v>978742</v>
      </c>
      <c r="G64" s="15">
        <f t="shared" si="15"/>
        <v>3330364</v>
      </c>
      <c r="H64" s="15">
        <f t="shared" si="15"/>
        <v>0</v>
      </c>
      <c r="I64" s="15">
        <f t="shared" si="15"/>
        <v>17953461</v>
      </c>
      <c r="J64" s="15">
        <f t="shared" si="15"/>
        <v>0</v>
      </c>
      <c r="K64" s="15">
        <f t="shared" si="15"/>
        <v>891470</v>
      </c>
      <c r="L64" s="15">
        <f t="shared" si="15"/>
        <v>0</v>
      </c>
      <c r="M64" s="15">
        <f t="shared" si="15"/>
        <v>0</v>
      </c>
      <c r="N64" s="15">
        <f>SUM(D64:M64)</f>
        <v>35514267</v>
      </c>
      <c r="O64" s="38">
        <f t="shared" si="7"/>
        <v>4155.6596068336066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137</v>
      </c>
      <c r="M66" s="118"/>
      <c r="N66" s="118"/>
      <c r="O66" s="43">
        <v>8546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97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70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5007487</v>
      </c>
      <c r="E5" s="27">
        <f t="shared" si="0"/>
        <v>454480</v>
      </c>
      <c r="F5" s="27">
        <f t="shared" si="0"/>
        <v>0</v>
      </c>
      <c r="G5" s="27">
        <f t="shared" si="0"/>
        <v>2822655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8284622</v>
      </c>
      <c r="O5" s="33">
        <f t="shared" ref="O5:O36" si="1">(N5/O$69)</f>
        <v>981.70660030809336</v>
      </c>
      <c r="P5" s="6"/>
    </row>
    <row r="6" spans="1:133">
      <c r="A6" s="12"/>
      <c r="B6" s="25">
        <v>311</v>
      </c>
      <c r="C6" s="20" t="s">
        <v>2</v>
      </c>
      <c r="D6" s="46">
        <v>4216763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4216763</v>
      </c>
      <c r="O6" s="47">
        <f t="shared" si="1"/>
        <v>499.67567247304186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273733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273733</v>
      </c>
      <c r="O7" s="47">
        <f t="shared" si="1"/>
        <v>32.436663111743094</v>
      </c>
      <c r="P7" s="9"/>
    </row>
    <row r="8" spans="1:133">
      <c r="A8" s="12"/>
      <c r="B8" s="25">
        <v>312.42</v>
      </c>
      <c r="C8" s="20" t="s">
        <v>81</v>
      </c>
      <c r="D8" s="46">
        <v>0</v>
      </c>
      <c r="E8" s="46">
        <v>180747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180747</v>
      </c>
      <c r="O8" s="47">
        <f t="shared" si="1"/>
        <v>21.418059011731248</v>
      </c>
      <c r="P8" s="9"/>
    </row>
    <row r="9" spans="1:133">
      <c r="A9" s="12"/>
      <c r="B9" s="25">
        <v>312.51</v>
      </c>
      <c r="C9" s="20" t="s">
        <v>77</v>
      </c>
      <c r="D9" s="46">
        <v>176093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176093</v>
      </c>
      <c r="O9" s="47">
        <f t="shared" si="1"/>
        <v>20.866571868704824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2822655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2822655</v>
      </c>
      <c r="O10" s="47">
        <f t="shared" si="1"/>
        <v>334.47742623533594</v>
      </c>
      <c r="P10" s="9"/>
    </row>
    <row r="11" spans="1:133">
      <c r="A11" s="12"/>
      <c r="B11" s="25">
        <v>315</v>
      </c>
      <c r="C11" s="20" t="s">
        <v>119</v>
      </c>
      <c r="D11" s="46">
        <v>576608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576608</v>
      </c>
      <c r="O11" s="47">
        <f t="shared" si="1"/>
        <v>68.326578978551964</v>
      </c>
      <c r="P11" s="9"/>
    </row>
    <row r="12" spans="1:133">
      <c r="A12" s="12"/>
      <c r="B12" s="25">
        <v>316</v>
      </c>
      <c r="C12" s="20" t="s">
        <v>120</v>
      </c>
      <c r="D12" s="46">
        <v>38023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38023</v>
      </c>
      <c r="O12" s="47">
        <f t="shared" si="1"/>
        <v>4.5056286289844767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SUM(D14:D25)</f>
        <v>1309093</v>
      </c>
      <c r="E13" s="32">
        <f t="shared" si="3"/>
        <v>1222226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6160551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8691870</v>
      </c>
      <c r="O13" s="45">
        <f t="shared" si="1"/>
        <v>1029.9644507643086</v>
      </c>
      <c r="P13" s="10"/>
    </row>
    <row r="14" spans="1:133">
      <c r="A14" s="12"/>
      <c r="B14" s="25">
        <v>322</v>
      </c>
      <c r="C14" s="20" t="s">
        <v>0</v>
      </c>
      <c r="D14" s="46">
        <v>1309093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1309093</v>
      </c>
      <c r="O14" s="47">
        <f t="shared" si="1"/>
        <v>155.12418533001539</v>
      </c>
      <c r="P14" s="9"/>
    </row>
    <row r="15" spans="1:133">
      <c r="A15" s="12"/>
      <c r="B15" s="25">
        <v>324.11</v>
      </c>
      <c r="C15" s="20" t="s">
        <v>15</v>
      </c>
      <c r="D15" s="46">
        <v>0</v>
      </c>
      <c r="E15" s="46">
        <v>84601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84601</v>
      </c>
      <c r="O15" s="47">
        <f t="shared" si="1"/>
        <v>10.025002962436307</v>
      </c>
      <c r="P15" s="9"/>
    </row>
    <row r="16" spans="1:133">
      <c r="A16" s="12"/>
      <c r="B16" s="25">
        <v>324.12</v>
      </c>
      <c r="C16" s="20" t="s">
        <v>16</v>
      </c>
      <c r="D16" s="46">
        <v>0</v>
      </c>
      <c r="E16" s="46">
        <v>1442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1442</v>
      </c>
      <c r="O16" s="47">
        <f t="shared" si="1"/>
        <v>0.17087332622348619</v>
      </c>
      <c r="P16" s="9"/>
    </row>
    <row r="17" spans="1:16">
      <c r="A17" s="12"/>
      <c r="B17" s="25">
        <v>324.20999999999998</v>
      </c>
      <c r="C17" s="20" t="s">
        <v>17</v>
      </c>
      <c r="D17" s="46">
        <v>0</v>
      </c>
      <c r="E17" s="46">
        <v>4002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4002</v>
      </c>
      <c r="O17" s="47">
        <f t="shared" si="1"/>
        <v>0.47422680412371132</v>
      </c>
      <c r="P17" s="9"/>
    </row>
    <row r="18" spans="1:16">
      <c r="A18" s="12"/>
      <c r="B18" s="25">
        <v>324.22000000000003</v>
      </c>
      <c r="C18" s="20" t="s">
        <v>83</v>
      </c>
      <c r="D18" s="46">
        <v>0</v>
      </c>
      <c r="E18" s="46">
        <v>374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</v>
      </c>
      <c r="O18" s="47">
        <f t="shared" si="1"/>
        <v>4.4318047161986014E-2</v>
      </c>
      <c r="P18" s="9"/>
    </row>
    <row r="19" spans="1:16">
      <c r="A19" s="12"/>
      <c r="B19" s="25">
        <v>324.31</v>
      </c>
      <c r="C19" s="20" t="s">
        <v>18</v>
      </c>
      <c r="D19" s="46">
        <v>0</v>
      </c>
      <c r="E19" s="46">
        <v>136048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136048</v>
      </c>
      <c r="O19" s="47">
        <f t="shared" si="1"/>
        <v>16.12134139116009</v>
      </c>
      <c r="P19" s="9"/>
    </row>
    <row r="20" spans="1:16">
      <c r="A20" s="12"/>
      <c r="B20" s="25">
        <v>324.32</v>
      </c>
      <c r="C20" s="20" t="s">
        <v>19</v>
      </c>
      <c r="D20" s="46">
        <v>0</v>
      </c>
      <c r="E20" s="46">
        <v>7085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7085</v>
      </c>
      <c r="O20" s="47">
        <f t="shared" si="1"/>
        <v>0.83955444957933401</v>
      </c>
      <c r="P20" s="9"/>
    </row>
    <row r="21" spans="1:16">
      <c r="A21" s="12"/>
      <c r="B21" s="25">
        <v>324.61</v>
      </c>
      <c r="C21" s="20" t="s">
        <v>20</v>
      </c>
      <c r="D21" s="46">
        <v>0</v>
      </c>
      <c r="E21" s="46">
        <v>74129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74129</v>
      </c>
      <c r="O21" s="47">
        <f t="shared" si="1"/>
        <v>8.7840976419006989</v>
      </c>
      <c r="P21" s="9"/>
    </row>
    <row r="22" spans="1:16">
      <c r="A22" s="12"/>
      <c r="B22" s="25">
        <v>324.70999999999998</v>
      </c>
      <c r="C22" s="20" t="s">
        <v>21</v>
      </c>
      <c r="D22" s="46">
        <v>0</v>
      </c>
      <c r="E22" s="46">
        <v>60828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60828</v>
      </c>
      <c r="O22" s="47">
        <f t="shared" si="1"/>
        <v>7.2079630287948806</v>
      </c>
      <c r="P22" s="9"/>
    </row>
    <row r="23" spans="1:16">
      <c r="A23" s="12"/>
      <c r="B23" s="25">
        <v>324.72000000000003</v>
      </c>
      <c r="C23" s="20" t="s">
        <v>22</v>
      </c>
      <c r="D23" s="46">
        <v>0</v>
      </c>
      <c r="E23" s="46">
        <v>1827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1827</v>
      </c>
      <c r="O23" s="47">
        <f t="shared" si="1"/>
        <v>0.21649484536082475</v>
      </c>
      <c r="P23" s="9"/>
    </row>
    <row r="24" spans="1:16">
      <c r="A24" s="12"/>
      <c r="B24" s="25">
        <v>325.10000000000002</v>
      </c>
      <c r="C24" s="20" t="s">
        <v>23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6160551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6160551</v>
      </c>
      <c r="O24" s="47">
        <f t="shared" si="1"/>
        <v>730.00959829363671</v>
      </c>
      <c r="P24" s="9"/>
    </row>
    <row r="25" spans="1:16">
      <c r="A25" s="12"/>
      <c r="B25" s="25">
        <v>329</v>
      </c>
      <c r="C25" s="20" t="s">
        <v>24</v>
      </c>
      <c r="D25" s="46">
        <v>0</v>
      </c>
      <c r="E25" s="46">
        <v>851890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851890</v>
      </c>
      <c r="O25" s="47">
        <f t="shared" si="1"/>
        <v>100.94679464391515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SUM(D27:D41)</f>
        <v>1929000</v>
      </c>
      <c r="E26" s="32">
        <f t="shared" si="5"/>
        <v>233415</v>
      </c>
      <c r="F26" s="32">
        <f t="shared" si="5"/>
        <v>0</v>
      </c>
      <c r="G26" s="32">
        <f t="shared" si="5"/>
        <v>147958</v>
      </c>
      <c r="H26" s="32">
        <f t="shared" si="5"/>
        <v>0</v>
      </c>
      <c r="I26" s="32">
        <f t="shared" si="5"/>
        <v>829701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3140074</v>
      </c>
      <c r="O26" s="45">
        <f t="shared" si="1"/>
        <v>372.09076904846546</v>
      </c>
      <c r="P26" s="10"/>
    </row>
    <row r="27" spans="1:16">
      <c r="A27" s="12"/>
      <c r="B27" s="25">
        <v>331.35</v>
      </c>
      <c r="C27" s="20" t="s">
        <v>28</v>
      </c>
      <c r="D27" s="46">
        <v>0</v>
      </c>
      <c r="E27" s="46">
        <v>1850</v>
      </c>
      <c r="F27" s="46">
        <v>0</v>
      </c>
      <c r="G27" s="46">
        <v>0</v>
      </c>
      <c r="H27" s="46">
        <v>0</v>
      </c>
      <c r="I27" s="46">
        <v>500000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501850</v>
      </c>
      <c r="O27" s="47">
        <f t="shared" si="1"/>
        <v>59.467946439151561</v>
      </c>
      <c r="P27" s="9"/>
    </row>
    <row r="28" spans="1:16">
      <c r="A28" s="12"/>
      <c r="B28" s="25">
        <v>331.5</v>
      </c>
      <c r="C28" s="20" t="s">
        <v>26</v>
      </c>
      <c r="D28" s="46">
        <v>26016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26016</v>
      </c>
      <c r="O28" s="47">
        <f t="shared" si="1"/>
        <v>3.0828297191610381</v>
      </c>
      <c r="P28" s="9"/>
    </row>
    <row r="29" spans="1:16">
      <c r="A29" s="12"/>
      <c r="B29" s="25">
        <v>334.35</v>
      </c>
      <c r="C29" s="20" t="s">
        <v>107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289207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289207</v>
      </c>
      <c r="O29" s="47">
        <f t="shared" si="1"/>
        <v>34.270292688707194</v>
      </c>
      <c r="P29" s="9"/>
    </row>
    <row r="30" spans="1:16">
      <c r="A30" s="12"/>
      <c r="B30" s="25">
        <v>334.5</v>
      </c>
      <c r="C30" s="20" t="s">
        <v>31</v>
      </c>
      <c r="D30" s="46">
        <v>4335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4335</v>
      </c>
      <c r="O30" s="47">
        <f t="shared" si="1"/>
        <v>0.51368645574120153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52406</v>
      </c>
      <c r="F31" s="46">
        <v>0</v>
      </c>
      <c r="G31" s="46">
        <v>-4732</v>
      </c>
      <c r="H31" s="46">
        <v>0</v>
      </c>
      <c r="I31" s="46">
        <v>40494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88168</v>
      </c>
      <c r="O31" s="47">
        <f t="shared" si="1"/>
        <v>10.447683374807442</v>
      </c>
      <c r="P31" s="9"/>
    </row>
    <row r="32" spans="1:16">
      <c r="A32" s="12"/>
      <c r="B32" s="25">
        <v>334.9</v>
      </c>
      <c r="C32" s="20" t="s">
        <v>86</v>
      </c>
      <c r="D32" s="46">
        <v>0</v>
      </c>
      <c r="E32" s="46">
        <v>84172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84172</v>
      </c>
      <c r="O32" s="47">
        <f t="shared" si="1"/>
        <v>9.9741675553975586</v>
      </c>
      <c r="P32" s="9"/>
    </row>
    <row r="33" spans="1:16">
      <c r="A33" s="12"/>
      <c r="B33" s="25">
        <v>335.12</v>
      </c>
      <c r="C33" s="20" t="s">
        <v>121</v>
      </c>
      <c r="D33" s="46">
        <v>258595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258595</v>
      </c>
      <c r="O33" s="47">
        <f t="shared" si="1"/>
        <v>30.642848678753406</v>
      </c>
      <c r="P33" s="9"/>
    </row>
    <row r="34" spans="1:16">
      <c r="A34" s="12"/>
      <c r="B34" s="25">
        <v>335.14</v>
      </c>
      <c r="C34" s="20" t="s">
        <v>122</v>
      </c>
      <c r="D34" s="46">
        <v>4767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4767</v>
      </c>
      <c r="O34" s="47">
        <f t="shared" si="1"/>
        <v>0.56487735513686455</v>
      </c>
      <c r="P34" s="9"/>
    </row>
    <row r="35" spans="1:16">
      <c r="A35" s="12"/>
      <c r="B35" s="25">
        <v>335.15</v>
      </c>
      <c r="C35" s="20" t="s">
        <v>123</v>
      </c>
      <c r="D35" s="46">
        <v>12787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12787</v>
      </c>
      <c r="O35" s="47">
        <f t="shared" si="1"/>
        <v>1.5152269226211637</v>
      </c>
      <c r="P35" s="9"/>
    </row>
    <row r="36" spans="1:16">
      <c r="A36" s="12"/>
      <c r="B36" s="25">
        <v>335.18</v>
      </c>
      <c r="C36" s="20" t="s">
        <v>124</v>
      </c>
      <c r="D36" s="46">
        <v>1503208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1503208</v>
      </c>
      <c r="O36" s="47">
        <f t="shared" si="1"/>
        <v>178.12631828415689</v>
      </c>
      <c r="P36" s="9"/>
    </row>
    <row r="37" spans="1:16">
      <c r="A37" s="12"/>
      <c r="B37" s="25">
        <v>335.21</v>
      </c>
      <c r="C37" s="20" t="s">
        <v>87</v>
      </c>
      <c r="D37" s="46">
        <v>8363</v>
      </c>
      <c r="E37" s="46">
        <v>94987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103350</v>
      </c>
      <c r="O37" s="47">
        <f t="shared" ref="O37:O67" si="7">(N37/O$69)</f>
        <v>12.246711695698542</v>
      </c>
      <c r="P37" s="9"/>
    </row>
    <row r="38" spans="1:16">
      <c r="A38" s="12"/>
      <c r="B38" s="25">
        <v>335.7</v>
      </c>
      <c r="C38" s="20" t="s">
        <v>38</v>
      </c>
      <c r="D38" s="46">
        <v>0</v>
      </c>
      <c r="E38" s="46">
        <v>0</v>
      </c>
      <c r="F38" s="46">
        <v>0</v>
      </c>
      <c r="G38" s="46">
        <v>38872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38872</v>
      </c>
      <c r="O38" s="47">
        <f t="shared" si="7"/>
        <v>4.6062329659912313</v>
      </c>
      <c r="P38" s="9"/>
    </row>
    <row r="39" spans="1:16">
      <c r="A39" s="12"/>
      <c r="B39" s="25">
        <v>337.1</v>
      </c>
      <c r="C39" s="20" t="s">
        <v>39</v>
      </c>
      <c r="D39" s="46">
        <v>0</v>
      </c>
      <c r="E39" s="46">
        <v>0</v>
      </c>
      <c r="F39" s="46">
        <v>0</v>
      </c>
      <c r="G39" s="46">
        <v>25000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25000</v>
      </c>
      <c r="O39" s="47">
        <f t="shared" si="7"/>
        <v>2.9624363076193863</v>
      </c>
      <c r="P39" s="9"/>
    </row>
    <row r="40" spans="1:16">
      <c r="A40" s="12"/>
      <c r="B40" s="25">
        <v>337.7</v>
      </c>
      <c r="C40" s="20" t="s">
        <v>40</v>
      </c>
      <c r="D40" s="46">
        <v>99507</v>
      </c>
      <c r="E40" s="46">
        <v>0</v>
      </c>
      <c r="F40" s="46">
        <v>0</v>
      </c>
      <c r="G40" s="46">
        <v>88818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188325</v>
      </c>
      <c r="O40" s="47">
        <f t="shared" si="7"/>
        <v>22.316032705296838</v>
      </c>
      <c r="P40" s="9"/>
    </row>
    <row r="41" spans="1:16">
      <c r="A41" s="12"/>
      <c r="B41" s="25">
        <v>339</v>
      </c>
      <c r="C41" s="20" t="s">
        <v>88</v>
      </c>
      <c r="D41" s="46">
        <v>11422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11422</v>
      </c>
      <c r="O41" s="47">
        <f t="shared" si="7"/>
        <v>1.3534779002251451</v>
      </c>
      <c r="P41" s="9"/>
    </row>
    <row r="42" spans="1:16" ht="15.75">
      <c r="A42" s="29" t="s">
        <v>45</v>
      </c>
      <c r="B42" s="30"/>
      <c r="C42" s="31"/>
      <c r="D42" s="32">
        <f t="shared" ref="D42:M42" si="8">SUM(D43:D49)</f>
        <v>1026971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6052822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7079793</v>
      </c>
      <c r="O42" s="45">
        <f t="shared" si="7"/>
        <v>838.93743334518308</v>
      </c>
      <c r="P42" s="10"/>
    </row>
    <row r="43" spans="1:16">
      <c r="A43" s="12"/>
      <c r="B43" s="25">
        <v>341.55</v>
      </c>
      <c r="C43" s="20" t="s">
        <v>125</v>
      </c>
      <c r="D43" s="46">
        <v>1440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9">SUM(D43:M43)</f>
        <v>1440</v>
      </c>
      <c r="O43" s="47">
        <f t="shared" si="7"/>
        <v>0.17063633131887665</v>
      </c>
      <c r="P43" s="9"/>
    </row>
    <row r="44" spans="1:16">
      <c r="A44" s="12"/>
      <c r="B44" s="25">
        <v>342.2</v>
      </c>
      <c r="C44" s="20" t="s">
        <v>49</v>
      </c>
      <c r="D44" s="46">
        <v>502000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502000</v>
      </c>
      <c r="O44" s="47">
        <f t="shared" si="7"/>
        <v>59.485721056997278</v>
      </c>
      <c r="P44" s="9"/>
    </row>
    <row r="45" spans="1:16">
      <c r="A45" s="12"/>
      <c r="B45" s="25">
        <v>342.4</v>
      </c>
      <c r="C45" s="20" t="s">
        <v>50</v>
      </c>
      <c r="D45" s="46">
        <v>469119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469119</v>
      </c>
      <c r="O45" s="47">
        <f t="shared" si="7"/>
        <v>55.589406327763953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5282607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5282607</v>
      </c>
      <c r="O46" s="47">
        <f t="shared" si="7"/>
        <v>625.97547102737292</v>
      </c>
      <c r="P46" s="9"/>
    </row>
    <row r="47" spans="1:16">
      <c r="A47" s="12"/>
      <c r="B47" s="25">
        <v>347.2</v>
      </c>
      <c r="C47" s="20" t="s">
        <v>53</v>
      </c>
      <c r="D47" s="46">
        <v>53747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53747</v>
      </c>
      <c r="O47" s="47">
        <f t="shared" si="7"/>
        <v>6.3688825690247661</v>
      </c>
      <c r="P47" s="9"/>
    </row>
    <row r="48" spans="1:16">
      <c r="A48" s="12"/>
      <c r="B48" s="25">
        <v>347.4</v>
      </c>
      <c r="C48" s="20" t="s">
        <v>126</v>
      </c>
      <c r="D48" s="46">
        <v>665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665</v>
      </c>
      <c r="O48" s="47">
        <f t="shared" si="7"/>
        <v>7.8800805782675676E-2</v>
      </c>
      <c r="P48" s="9"/>
    </row>
    <row r="49" spans="1:16">
      <c r="A49" s="12"/>
      <c r="B49" s="25">
        <v>347.5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770215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770215</v>
      </c>
      <c r="O49" s="47">
        <f t="shared" si="7"/>
        <v>91.268515226922617</v>
      </c>
      <c r="P49" s="9"/>
    </row>
    <row r="50" spans="1:16" ht="15.75">
      <c r="A50" s="29" t="s">
        <v>46</v>
      </c>
      <c r="B50" s="30"/>
      <c r="C50" s="31"/>
      <c r="D50" s="32">
        <f t="shared" ref="D50:M50" si="10">SUM(D51:D53)</f>
        <v>274428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274428</v>
      </c>
      <c r="O50" s="45">
        <f t="shared" si="7"/>
        <v>32.519018841094919</v>
      </c>
      <c r="P50" s="10"/>
    </row>
    <row r="51" spans="1:16">
      <c r="A51" s="13"/>
      <c r="B51" s="39">
        <v>351.5</v>
      </c>
      <c r="C51" s="21" t="s">
        <v>58</v>
      </c>
      <c r="D51" s="46">
        <v>74623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74623</v>
      </c>
      <c r="O51" s="47">
        <f t="shared" si="7"/>
        <v>8.8426353833392586</v>
      </c>
      <c r="P51" s="9"/>
    </row>
    <row r="52" spans="1:16">
      <c r="A52" s="13"/>
      <c r="B52" s="39">
        <v>354</v>
      </c>
      <c r="C52" s="21" t="s">
        <v>59</v>
      </c>
      <c r="D52" s="46">
        <v>194419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194419</v>
      </c>
      <c r="O52" s="47">
        <f t="shared" si="7"/>
        <v>23.038156179642137</v>
      </c>
      <c r="P52" s="9"/>
    </row>
    <row r="53" spans="1:16">
      <c r="A53" s="13"/>
      <c r="B53" s="39">
        <v>359</v>
      </c>
      <c r="C53" s="21" t="s">
        <v>60</v>
      </c>
      <c r="D53" s="46">
        <v>5386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5386</v>
      </c>
      <c r="O53" s="47">
        <f t="shared" si="7"/>
        <v>0.63822727811352054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SUM(D55:D62)</f>
        <v>303699</v>
      </c>
      <c r="E54" s="32">
        <f t="shared" si="12"/>
        <v>14279</v>
      </c>
      <c r="F54" s="32">
        <f t="shared" si="12"/>
        <v>0</v>
      </c>
      <c r="G54" s="32">
        <f t="shared" si="12"/>
        <v>223271</v>
      </c>
      <c r="H54" s="32">
        <f t="shared" si="12"/>
        <v>0</v>
      </c>
      <c r="I54" s="32">
        <f t="shared" si="12"/>
        <v>-871783</v>
      </c>
      <c r="J54" s="32">
        <f t="shared" si="12"/>
        <v>0</v>
      </c>
      <c r="K54" s="32">
        <f t="shared" si="12"/>
        <v>388653</v>
      </c>
      <c r="L54" s="32">
        <f t="shared" si="12"/>
        <v>0</v>
      </c>
      <c r="M54" s="32">
        <f t="shared" si="12"/>
        <v>0</v>
      </c>
      <c r="N54" s="32">
        <f t="shared" si="11"/>
        <v>58119</v>
      </c>
      <c r="O54" s="45">
        <f t="shared" si="7"/>
        <v>6.8869534305012445</v>
      </c>
      <c r="P54" s="10"/>
    </row>
    <row r="55" spans="1:16">
      <c r="A55" s="12"/>
      <c r="B55" s="25">
        <v>361.1</v>
      </c>
      <c r="C55" s="20" t="s">
        <v>61</v>
      </c>
      <c r="D55" s="46">
        <v>7177</v>
      </c>
      <c r="E55" s="46">
        <v>4692</v>
      </c>
      <c r="F55" s="46">
        <v>0</v>
      </c>
      <c r="G55" s="46">
        <v>8886</v>
      </c>
      <c r="H55" s="46">
        <v>0</v>
      </c>
      <c r="I55" s="46">
        <v>29705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50460</v>
      </c>
      <c r="O55" s="47">
        <f t="shared" si="7"/>
        <v>5.9793814432989691</v>
      </c>
      <c r="P55" s="9"/>
    </row>
    <row r="56" spans="1:16">
      <c r="A56" s="12"/>
      <c r="B56" s="25">
        <v>361.3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-10345</v>
      </c>
      <c r="L56" s="46">
        <v>0</v>
      </c>
      <c r="M56" s="46">
        <v>0</v>
      </c>
      <c r="N56" s="46">
        <f t="shared" ref="N56:N62" si="13">SUM(D56:M56)</f>
        <v>-10345</v>
      </c>
      <c r="O56" s="47">
        <f t="shared" si="7"/>
        <v>-1.2258561440929021</v>
      </c>
      <c r="P56" s="9"/>
    </row>
    <row r="57" spans="1:16">
      <c r="A57" s="12"/>
      <c r="B57" s="25">
        <v>362</v>
      </c>
      <c r="C57" s="20" t="s">
        <v>63</v>
      </c>
      <c r="D57" s="46">
        <v>9600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9600</v>
      </c>
      <c r="O57" s="47">
        <f t="shared" si="7"/>
        <v>1.1375755421258442</v>
      </c>
      <c r="P57" s="9"/>
    </row>
    <row r="58" spans="1:16">
      <c r="A58" s="12"/>
      <c r="B58" s="25">
        <v>364</v>
      </c>
      <c r="C58" s="20" t="s">
        <v>127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-985361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-985361</v>
      </c>
      <c r="O58" s="47">
        <f t="shared" si="7"/>
        <v>-116.76276810048584</v>
      </c>
      <c r="P58" s="9"/>
    </row>
    <row r="59" spans="1:16">
      <c r="A59" s="12"/>
      <c r="B59" s="25">
        <v>366</v>
      </c>
      <c r="C59" s="20" t="s">
        <v>65</v>
      </c>
      <c r="D59" s="46">
        <v>5450</v>
      </c>
      <c r="E59" s="46">
        <v>0</v>
      </c>
      <c r="F59" s="46">
        <v>0</v>
      </c>
      <c r="G59" s="46">
        <v>214000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219450</v>
      </c>
      <c r="O59" s="47">
        <f t="shared" si="7"/>
        <v>26.004265908282971</v>
      </c>
      <c r="P59" s="9"/>
    </row>
    <row r="60" spans="1:16">
      <c r="A60" s="12"/>
      <c r="B60" s="25">
        <v>368</v>
      </c>
      <c r="C60" s="20" t="s">
        <v>101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398998</v>
      </c>
      <c r="L60" s="46">
        <v>0</v>
      </c>
      <c r="M60" s="46">
        <v>0</v>
      </c>
      <c r="N60" s="46">
        <f t="shared" si="13"/>
        <v>398998</v>
      </c>
      <c r="O60" s="47">
        <f t="shared" si="7"/>
        <v>47.280246474700796</v>
      </c>
      <c r="P60" s="9"/>
    </row>
    <row r="61" spans="1:16">
      <c r="A61" s="12"/>
      <c r="B61" s="25">
        <v>369.3</v>
      </c>
      <c r="C61" s="20" t="s">
        <v>91</v>
      </c>
      <c r="D61" s="46">
        <v>215710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215710</v>
      </c>
      <c r="O61" s="47">
        <f t="shared" si="7"/>
        <v>25.561085436663113</v>
      </c>
      <c r="P61" s="9"/>
    </row>
    <row r="62" spans="1:16">
      <c r="A62" s="12"/>
      <c r="B62" s="25">
        <v>369.9</v>
      </c>
      <c r="C62" s="20" t="s">
        <v>66</v>
      </c>
      <c r="D62" s="46">
        <v>65762</v>
      </c>
      <c r="E62" s="46">
        <v>9587</v>
      </c>
      <c r="F62" s="46">
        <v>0</v>
      </c>
      <c r="G62" s="46">
        <v>385</v>
      </c>
      <c r="H62" s="46">
        <v>0</v>
      </c>
      <c r="I62" s="46">
        <v>83873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159607</v>
      </c>
      <c r="O62" s="47">
        <f t="shared" si="7"/>
        <v>18.913022870008295</v>
      </c>
      <c r="P62" s="9"/>
    </row>
    <row r="63" spans="1:16" ht="15.75">
      <c r="A63" s="29" t="s">
        <v>47</v>
      </c>
      <c r="B63" s="30"/>
      <c r="C63" s="31"/>
      <c r="D63" s="32">
        <f t="shared" ref="D63:M63" si="14">SUM(D64:D66)</f>
        <v>582266</v>
      </c>
      <c r="E63" s="32">
        <f t="shared" si="14"/>
        <v>75466</v>
      </c>
      <c r="F63" s="32">
        <f t="shared" si="14"/>
        <v>1008131</v>
      </c>
      <c r="G63" s="32">
        <f t="shared" si="14"/>
        <v>442098</v>
      </c>
      <c r="H63" s="32">
        <f t="shared" si="14"/>
        <v>0</v>
      </c>
      <c r="I63" s="32">
        <f t="shared" si="14"/>
        <v>788834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2896795</v>
      </c>
      <c r="O63" s="45">
        <f t="shared" si="7"/>
        <v>343.26282734921199</v>
      </c>
      <c r="P63" s="9"/>
    </row>
    <row r="64" spans="1:16">
      <c r="A64" s="12"/>
      <c r="B64" s="25">
        <v>381</v>
      </c>
      <c r="C64" s="20" t="s">
        <v>67</v>
      </c>
      <c r="D64" s="46">
        <v>282266</v>
      </c>
      <c r="E64" s="46">
        <v>75466</v>
      </c>
      <c r="F64" s="46">
        <v>1008131</v>
      </c>
      <c r="G64" s="46">
        <v>442098</v>
      </c>
      <c r="H64" s="46">
        <v>0</v>
      </c>
      <c r="I64" s="46">
        <v>650000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2457961</v>
      </c>
      <c r="O64" s="47">
        <f t="shared" si="7"/>
        <v>291.26211636449818</v>
      </c>
      <c r="P64" s="9"/>
    </row>
    <row r="65" spans="1:119">
      <c r="A65" s="12"/>
      <c r="B65" s="25">
        <v>382</v>
      </c>
      <c r="C65" s="20" t="s">
        <v>78</v>
      </c>
      <c r="D65" s="46">
        <v>300000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300000</v>
      </c>
      <c r="O65" s="47">
        <f t="shared" si="7"/>
        <v>35.549235691432635</v>
      </c>
      <c r="P65" s="9"/>
    </row>
    <row r="66" spans="1:119" ht="15.75" thickBot="1">
      <c r="A66" s="12"/>
      <c r="B66" s="25">
        <v>389.7</v>
      </c>
      <c r="C66" s="20" t="s">
        <v>133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138834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138834</v>
      </c>
      <c r="O66" s="47">
        <f t="shared" si="7"/>
        <v>16.451475293281195</v>
      </c>
      <c r="P66" s="9"/>
    </row>
    <row r="67" spans="1:119" ht="16.5" thickBot="1">
      <c r="A67" s="14" t="s">
        <v>55</v>
      </c>
      <c r="B67" s="23"/>
      <c r="C67" s="22"/>
      <c r="D67" s="15">
        <f t="shared" ref="D67:M67" si="15">SUM(D5,D13,D26,D42,D50,D54,D63)</f>
        <v>10432944</v>
      </c>
      <c r="E67" s="15">
        <f t="shared" si="15"/>
        <v>1999866</v>
      </c>
      <c r="F67" s="15">
        <f t="shared" si="15"/>
        <v>1008131</v>
      </c>
      <c r="G67" s="15">
        <f t="shared" si="15"/>
        <v>3635982</v>
      </c>
      <c r="H67" s="15">
        <f t="shared" si="15"/>
        <v>0</v>
      </c>
      <c r="I67" s="15">
        <f t="shared" si="15"/>
        <v>12960125</v>
      </c>
      <c r="J67" s="15">
        <f t="shared" si="15"/>
        <v>0</v>
      </c>
      <c r="K67" s="15">
        <f t="shared" si="15"/>
        <v>388653</v>
      </c>
      <c r="L67" s="15">
        <f t="shared" si="15"/>
        <v>0</v>
      </c>
      <c r="M67" s="15">
        <f t="shared" si="15"/>
        <v>0</v>
      </c>
      <c r="N67" s="15">
        <f>SUM(D67:M67)</f>
        <v>30425701</v>
      </c>
      <c r="O67" s="38">
        <f t="shared" si="7"/>
        <v>3605.3680530868587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134</v>
      </c>
      <c r="M69" s="118"/>
      <c r="N69" s="118"/>
      <c r="O69" s="43">
        <v>8439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97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2025-04-21T14:01:12Z</cp:lastPrinted>
  <dcterms:created xsi:type="dcterms:W3CDTF">2000-08-31T21:26:31Z</dcterms:created>
  <dcterms:modified xsi:type="dcterms:W3CDTF">2025-04-21T14:01:15Z</dcterms:modified>
</cp:coreProperties>
</file>