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'2007'!$A$1:$O$18</definedName>
    <definedName name="_xlnm.Print_Area" localSheetId="14">'2008'!$A$1:$O$24</definedName>
    <definedName name="_xlnm.Print_Area" localSheetId="13">'2009'!$A$1:$O$24</definedName>
    <definedName name="_xlnm.Print_Area" localSheetId="12">'2010'!$A$1:$O$26</definedName>
    <definedName name="_xlnm.Print_Area" localSheetId="11">'2011'!$A$1:$O$28</definedName>
    <definedName name="_xlnm.Print_Area" localSheetId="10">'2012'!$A$1:$O$27</definedName>
    <definedName name="_xlnm.Print_Area" localSheetId="9">'2013'!$A$1:$O$29</definedName>
    <definedName name="_xlnm.Print_Area" localSheetId="8">'2014'!$A$1:$O$27</definedName>
    <definedName name="_xlnm.Print_Area" localSheetId="7">'2015'!$A$1:$O$27</definedName>
    <definedName name="_xlnm.Print_Area" localSheetId="6">'2016'!$A$1:$O$27</definedName>
    <definedName name="_xlnm.Print_Area" localSheetId="5">'2017'!$A$1:$O$27</definedName>
    <definedName name="_xlnm.Print_Area" localSheetId="4">'2018'!$A$1:$O$27</definedName>
    <definedName name="_xlnm.Print_Area" localSheetId="3">'2019'!$A$1:$O$27</definedName>
    <definedName name="_xlnm.Print_Area" localSheetId="2">'2020'!$A$1:$O$29</definedName>
    <definedName name="_xlnm.Print_Area" localSheetId="1">'2021'!$A$1:$P$30</definedName>
    <definedName name="_xlnm.Print_Area" localSheetId="0">'2022'!$A$1:$P$28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4" i="48" l="1"/>
  <c r="F24" i="48"/>
  <c r="G24" i="48"/>
  <c r="H24" i="48"/>
  <c r="I24" i="48"/>
  <c r="J24" i="48"/>
  <c r="K24" i="48"/>
  <c r="L24" i="48"/>
  <c r="M24" i="48"/>
  <c r="N24" i="48"/>
  <c r="D24" i="48"/>
  <c r="O12" i="48"/>
  <c r="P12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19" i="48"/>
  <c r="P19" i="48" s="1"/>
  <c r="O13" i="48"/>
  <c r="P13" i="48" s="1"/>
  <c r="O9" i="48"/>
  <c r="P9" i="48" s="1"/>
  <c r="O5" i="48"/>
  <c r="P5" i="48" s="1"/>
  <c r="M26" i="47"/>
  <c r="N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O23" i="47"/>
  <c r="P23" i="47"/>
  <c r="O22" i="47"/>
  <c r="P22" i="47"/>
  <c r="N21" i="47"/>
  <c r="M21" i="47"/>
  <c r="L21" i="47"/>
  <c r="K21" i="47"/>
  <c r="J21" i="47"/>
  <c r="I21" i="47"/>
  <c r="H21" i="47"/>
  <c r="O21" i="47" s="1"/>
  <c r="P21" i="47" s="1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O19" i="47" s="1"/>
  <c r="P19" i="47" s="1"/>
  <c r="H19" i="47"/>
  <c r="G19" i="47"/>
  <c r="F19" i="47"/>
  <c r="E19" i="47"/>
  <c r="D19" i="47"/>
  <c r="O18" i="47"/>
  <c r="P18" i="47" s="1"/>
  <c r="O17" i="47"/>
  <c r="P17" i="47" s="1"/>
  <c r="O16" i="47"/>
  <c r="P16" i="47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O13" i="47" s="1"/>
  <c r="P13" i="47" s="1"/>
  <c r="E13" i="47"/>
  <c r="D13" i="47"/>
  <c r="O12" i="47"/>
  <c r="P12" i="47" s="1"/>
  <c r="O11" i="47"/>
  <c r="P11" i="47" s="1"/>
  <c r="O10" i="47"/>
  <c r="P10" i="47"/>
  <c r="N9" i="47"/>
  <c r="M9" i="47"/>
  <c r="L9" i="47"/>
  <c r="K9" i="47"/>
  <c r="O9" i="47" s="1"/>
  <c r="P9" i="47" s="1"/>
  <c r="J9" i="47"/>
  <c r="I9" i="47"/>
  <c r="H9" i="47"/>
  <c r="H26" i="47" s="1"/>
  <c r="G9" i="47"/>
  <c r="F9" i="47"/>
  <c r="E9" i="47"/>
  <c r="D9" i="47"/>
  <c r="O8" i="47"/>
  <c r="P8" i="47" s="1"/>
  <c r="O7" i="47"/>
  <c r="P7" i="47"/>
  <c r="O6" i="47"/>
  <c r="P6" i="47" s="1"/>
  <c r="N5" i="47"/>
  <c r="M5" i="47"/>
  <c r="L5" i="47"/>
  <c r="L26" i="47" s="1"/>
  <c r="K5" i="47"/>
  <c r="K26" i="47" s="1"/>
  <c r="J5" i="47"/>
  <c r="J26" i="47" s="1"/>
  <c r="I5" i="47"/>
  <c r="I26" i="47" s="1"/>
  <c r="H5" i="47"/>
  <c r="G5" i="47"/>
  <c r="G26" i="47" s="1"/>
  <c r="F5" i="47"/>
  <c r="F26" i="47" s="1"/>
  <c r="E5" i="47"/>
  <c r="E26" i="47" s="1"/>
  <c r="D5" i="47"/>
  <c r="O5" i="47" s="1"/>
  <c r="P5" i="47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/>
  <c r="N16" i="46"/>
  <c r="O16" i="46" s="1"/>
  <c r="N15" i="46"/>
  <c r="O15" i="46" s="1"/>
  <c r="N14" i="46"/>
  <c r="O14" i="46"/>
  <c r="M13" i="46"/>
  <c r="L13" i="46"/>
  <c r="K13" i="46"/>
  <c r="J13" i="46"/>
  <c r="N13" i="46" s="1"/>
  <c r="O13" i="46" s="1"/>
  <c r="I13" i="46"/>
  <c r="H13" i="46"/>
  <c r="G13" i="46"/>
  <c r="F13" i="46"/>
  <c r="E13" i="46"/>
  <c r="D13" i="46"/>
  <c r="N12" i="46"/>
  <c r="O12" i="46"/>
  <c r="N11" i="46"/>
  <c r="O11" i="46"/>
  <c r="N10" i="46"/>
  <c r="O10" i="46"/>
  <c r="M9" i="46"/>
  <c r="L9" i="46"/>
  <c r="L25" i="46" s="1"/>
  <c r="K9" i="46"/>
  <c r="J9" i="46"/>
  <c r="I9" i="46"/>
  <c r="I25" i="46" s="1"/>
  <c r="H9" i="46"/>
  <c r="G9" i="46"/>
  <c r="F9" i="46"/>
  <c r="E9" i="46"/>
  <c r="D9" i="46"/>
  <c r="N9" i="46" s="1"/>
  <c r="O9" i="46" s="1"/>
  <c r="N8" i="46"/>
  <c r="O8" i="46"/>
  <c r="N7" i="46"/>
  <c r="O7" i="46"/>
  <c r="N6" i="46"/>
  <c r="O6" i="46" s="1"/>
  <c r="M5" i="46"/>
  <c r="M25" i="46" s="1"/>
  <c r="L5" i="46"/>
  <c r="K5" i="46"/>
  <c r="K25" i="46" s="1"/>
  <c r="J5" i="46"/>
  <c r="J25" i="46" s="1"/>
  <c r="I5" i="46"/>
  <c r="H5" i="46"/>
  <c r="H25" i="46" s="1"/>
  <c r="G5" i="46"/>
  <c r="G25" i="46" s="1"/>
  <c r="F5" i="46"/>
  <c r="F25" i="46" s="1"/>
  <c r="E5" i="46"/>
  <c r="E25" i="46" s="1"/>
  <c r="D5" i="46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N17" i="45"/>
  <c r="O17" i="45" s="1"/>
  <c r="N16" i="45"/>
  <c r="O16" i="45" s="1"/>
  <c r="N15" i="45"/>
  <c r="O15" i="45"/>
  <c r="N14" i="45"/>
  <c r="O14" i="45"/>
  <c r="M13" i="45"/>
  <c r="M23" i="45" s="1"/>
  <c r="L13" i="45"/>
  <c r="L23" i="45" s="1"/>
  <c r="K13" i="45"/>
  <c r="J13" i="45"/>
  <c r="I13" i="45"/>
  <c r="H13" i="45"/>
  <c r="G13" i="45"/>
  <c r="G23" i="45" s="1"/>
  <c r="F13" i="45"/>
  <c r="E13" i="45"/>
  <c r="D13" i="45"/>
  <c r="N12" i="45"/>
  <c r="O12" i="45"/>
  <c r="N11" i="45"/>
  <c r="O11" i="45"/>
  <c r="N10" i="45"/>
  <c r="O10" i="45"/>
  <c r="M9" i="45"/>
  <c r="L9" i="45"/>
  <c r="K9" i="45"/>
  <c r="J9" i="45"/>
  <c r="I9" i="45"/>
  <c r="H9" i="45"/>
  <c r="G9" i="45"/>
  <c r="F9" i="45"/>
  <c r="E9" i="45"/>
  <c r="D9" i="45"/>
  <c r="D23" i="45" s="1"/>
  <c r="N8" i="45"/>
  <c r="O8" i="45"/>
  <c r="N7" i="45"/>
  <c r="O7" i="45" s="1"/>
  <c r="N6" i="45"/>
  <c r="O6" i="45" s="1"/>
  <c r="M5" i="45"/>
  <c r="L5" i="45"/>
  <c r="K5" i="45"/>
  <c r="K23" i="45" s="1"/>
  <c r="J5" i="45"/>
  <c r="J23" i="45" s="1"/>
  <c r="I5" i="45"/>
  <c r="I23" i="45" s="1"/>
  <c r="H5" i="45"/>
  <c r="N5" i="45" s="1"/>
  <c r="O5" i="45" s="1"/>
  <c r="G5" i="45"/>
  <c r="F5" i="45"/>
  <c r="F23" i="45" s="1"/>
  <c r="E5" i="45"/>
  <c r="E23" i="45" s="1"/>
  <c r="D5" i="45"/>
  <c r="L23" i="44"/>
  <c r="N22" i="44"/>
  <c r="O22" i="44" s="1"/>
  <c r="M21" i="44"/>
  <c r="L21" i="44"/>
  <c r="K21" i="44"/>
  <c r="J21" i="44"/>
  <c r="I21" i="44"/>
  <c r="H21" i="44"/>
  <c r="G21" i="44"/>
  <c r="F21" i="44"/>
  <c r="N21" i="44" s="1"/>
  <c r="O21" i="44" s="1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N19" i="44" s="1"/>
  <c r="O19" i="44" s="1"/>
  <c r="E19" i="44"/>
  <c r="D19" i="44"/>
  <c r="N18" i="44"/>
  <c r="O18" i="44" s="1"/>
  <c r="N17" i="44"/>
  <c r="O17" i="44" s="1"/>
  <c r="N16" i="44"/>
  <c r="O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M9" i="44"/>
  <c r="M23" i="44" s="1"/>
  <c r="L9" i="44"/>
  <c r="K9" i="44"/>
  <c r="J9" i="44"/>
  <c r="I9" i="44"/>
  <c r="H9" i="44"/>
  <c r="G9" i="44"/>
  <c r="F9" i="44"/>
  <c r="N9" i="44" s="1"/>
  <c r="O9" i="44" s="1"/>
  <c r="E9" i="44"/>
  <c r="D9" i="44"/>
  <c r="D23" i="44" s="1"/>
  <c r="N8" i="44"/>
  <c r="O8" i="44" s="1"/>
  <c r="N7" i="44"/>
  <c r="O7" i="44" s="1"/>
  <c r="N6" i="44"/>
  <c r="O6" i="44"/>
  <c r="M5" i="44"/>
  <c r="L5" i="44"/>
  <c r="K5" i="44"/>
  <c r="K23" i="44" s="1"/>
  <c r="J5" i="44"/>
  <c r="N5" i="44" s="1"/>
  <c r="O5" i="44" s="1"/>
  <c r="I5" i="44"/>
  <c r="I23" i="44" s="1"/>
  <c r="H5" i="44"/>
  <c r="H23" i="44" s="1"/>
  <c r="G5" i="44"/>
  <c r="G23" i="44" s="1"/>
  <c r="F5" i="44"/>
  <c r="F23" i="44" s="1"/>
  <c r="E5" i="44"/>
  <c r="E23" i="44" s="1"/>
  <c r="D5" i="44"/>
  <c r="J23" i="43"/>
  <c r="N22" i="43"/>
  <c r="O22" i="43" s="1"/>
  <c r="M21" i="43"/>
  <c r="L21" i="43"/>
  <c r="K21" i="43"/>
  <c r="J21" i="43"/>
  <c r="I21" i="43"/>
  <c r="H21" i="43"/>
  <c r="N21" i="43" s="1"/>
  <c r="O21" i="43" s="1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N19" i="43" s="1"/>
  <c r="O19" i="43" s="1"/>
  <c r="G19" i="43"/>
  <c r="F19" i="43"/>
  <c r="E19" i="43"/>
  <c r="D19" i="43"/>
  <c r="N18" i="43"/>
  <c r="O18" i="43" s="1"/>
  <c r="N17" i="43"/>
  <c r="O17" i="43"/>
  <c r="N16" i="43"/>
  <c r="O16" i="43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 s="1"/>
  <c r="N10" i="43"/>
  <c r="O10" i="43" s="1"/>
  <c r="M9" i="43"/>
  <c r="L9" i="43"/>
  <c r="K9" i="43"/>
  <c r="J9" i="43"/>
  <c r="I9" i="43"/>
  <c r="I23" i="43" s="1"/>
  <c r="H9" i="43"/>
  <c r="H23" i="43" s="1"/>
  <c r="G9" i="43"/>
  <c r="F9" i="43"/>
  <c r="F23" i="43" s="1"/>
  <c r="E9" i="43"/>
  <c r="D9" i="43"/>
  <c r="N8" i="43"/>
  <c r="O8" i="43" s="1"/>
  <c r="N7" i="43"/>
  <c r="O7" i="43"/>
  <c r="N6" i="43"/>
  <c r="O6" i="43"/>
  <c r="M5" i="43"/>
  <c r="M23" i="43" s="1"/>
  <c r="L5" i="43"/>
  <c r="L23" i="43" s="1"/>
  <c r="K5" i="43"/>
  <c r="K23" i="43" s="1"/>
  <c r="J5" i="43"/>
  <c r="I5" i="43"/>
  <c r="H5" i="43"/>
  <c r="G5" i="43"/>
  <c r="G23" i="43" s="1"/>
  <c r="F5" i="43"/>
  <c r="E5" i="43"/>
  <c r="E23" i="43" s="1"/>
  <c r="D5" i="43"/>
  <c r="D23" i="43" s="1"/>
  <c r="H23" i="42"/>
  <c r="N22" i="42"/>
  <c r="O22" i="42"/>
  <c r="M21" i="42"/>
  <c r="L21" i="42"/>
  <c r="K21" i="42"/>
  <c r="J21" i="42"/>
  <c r="N21" i="42" s="1"/>
  <c r="O21" i="42" s="1"/>
  <c r="I21" i="42"/>
  <c r="H21" i="42"/>
  <c r="G21" i="42"/>
  <c r="F21" i="42"/>
  <c r="E21" i="42"/>
  <c r="D21" i="42"/>
  <c r="N20" i="42"/>
  <c r="O20" i="42"/>
  <c r="M19" i="42"/>
  <c r="L19" i="42"/>
  <c r="K19" i="42"/>
  <c r="J19" i="42"/>
  <c r="N19" i="42" s="1"/>
  <c r="O19" i="42" s="1"/>
  <c r="I19" i="42"/>
  <c r="H19" i="42"/>
  <c r="G19" i="42"/>
  <c r="F19" i="42"/>
  <c r="E19" i="42"/>
  <c r="D19" i="42"/>
  <c r="N18" i="42"/>
  <c r="O18" i="42"/>
  <c r="N17" i="42"/>
  <c r="O17" i="42"/>
  <c r="N16" i="42"/>
  <c r="O16" i="42"/>
  <c r="N15" i="42"/>
  <c r="O15" i="42"/>
  <c r="N14" i="42"/>
  <c r="O14" i="42" s="1"/>
  <c r="M13" i="42"/>
  <c r="M23" i="42" s="1"/>
  <c r="L13" i="42"/>
  <c r="K13" i="42"/>
  <c r="J13" i="42"/>
  <c r="I13" i="42"/>
  <c r="H13" i="42"/>
  <c r="G13" i="42"/>
  <c r="G23" i="42" s="1"/>
  <c r="F13" i="42"/>
  <c r="F23" i="42" s="1"/>
  <c r="E13" i="42"/>
  <c r="D13" i="42"/>
  <c r="N12" i="42"/>
  <c r="O12" i="42" s="1"/>
  <c r="N11" i="42"/>
  <c r="O11" i="42" s="1"/>
  <c r="N10" i="42"/>
  <c r="O10" i="42"/>
  <c r="M9" i="42"/>
  <c r="L9" i="42"/>
  <c r="K9" i="42"/>
  <c r="J9" i="42"/>
  <c r="J23" i="42" s="1"/>
  <c r="I9" i="42"/>
  <c r="H9" i="42"/>
  <c r="G9" i="42"/>
  <c r="F9" i="42"/>
  <c r="E9" i="42"/>
  <c r="D9" i="42"/>
  <c r="N8" i="42"/>
  <c r="O8" i="42"/>
  <c r="N7" i="42"/>
  <c r="O7" i="42"/>
  <c r="N6" i="42"/>
  <c r="O6" i="42"/>
  <c r="M5" i="42"/>
  <c r="L5" i="42"/>
  <c r="L23" i="42" s="1"/>
  <c r="K5" i="42"/>
  <c r="K23" i="42" s="1"/>
  <c r="J5" i="42"/>
  <c r="I5" i="42"/>
  <c r="I23" i="42" s="1"/>
  <c r="H5" i="42"/>
  <c r="G5" i="42"/>
  <c r="F5" i="42"/>
  <c r="E5" i="42"/>
  <c r="E23" i="42" s="1"/>
  <c r="D5" i="42"/>
  <c r="N5" i="42" s="1"/>
  <c r="O5" i="42" s="1"/>
  <c r="E14" i="41"/>
  <c r="F14" i="41"/>
  <c r="H14" i="41"/>
  <c r="N13" i="41"/>
  <c r="O13" i="41"/>
  <c r="M12" i="41"/>
  <c r="L12" i="41"/>
  <c r="N12" i="41" s="1"/>
  <c r="O12" i="41" s="1"/>
  <c r="K12" i="41"/>
  <c r="J12" i="41"/>
  <c r="I12" i="41"/>
  <c r="H12" i="41"/>
  <c r="G12" i="41"/>
  <c r="G14" i="41" s="1"/>
  <c r="F12" i="41"/>
  <c r="E12" i="41"/>
  <c r="D12" i="41"/>
  <c r="N11" i="41"/>
  <c r="O11" i="41"/>
  <c r="N10" i="41"/>
  <c r="O10" i="4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/>
  <c r="M7" i="41"/>
  <c r="L7" i="41"/>
  <c r="K7" i="41"/>
  <c r="J7" i="41"/>
  <c r="I7" i="41"/>
  <c r="H7" i="41"/>
  <c r="G7" i="41"/>
  <c r="F7" i="41"/>
  <c r="E7" i="41"/>
  <c r="D7" i="41"/>
  <c r="N6" i="41"/>
  <c r="O6" i="41"/>
  <c r="M5" i="41"/>
  <c r="M14" i="41" s="1"/>
  <c r="L5" i="41"/>
  <c r="L14" i="41" s="1"/>
  <c r="K5" i="41"/>
  <c r="K14" i="41" s="1"/>
  <c r="J5" i="41"/>
  <c r="J14" i="41" s="1"/>
  <c r="I5" i="41"/>
  <c r="I14" i="41" s="1"/>
  <c r="H5" i="41"/>
  <c r="G5" i="41"/>
  <c r="F5" i="41"/>
  <c r="E5" i="41"/>
  <c r="D5" i="41"/>
  <c r="D14" i="41" s="1"/>
  <c r="N14" i="41" s="1"/>
  <c r="O14" i="41" s="1"/>
  <c r="F23" i="40"/>
  <c r="N22" i="40"/>
  <c r="O22" i="40"/>
  <c r="M21" i="40"/>
  <c r="L21" i="40"/>
  <c r="N21" i="40" s="1"/>
  <c r="O21" i="40" s="1"/>
  <c r="K21" i="40"/>
  <c r="J21" i="40"/>
  <c r="I21" i="40"/>
  <c r="H21" i="40"/>
  <c r="G21" i="40"/>
  <c r="F21" i="40"/>
  <c r="E21" i="40"/>
  <c r="D21" i="40"/>
  <c r="N20" i="40"/>
  <c r="O20" i="40"/>
  <c r="M19" i="40"/>
  <c r="L19" i="40"/>
  <c r="N19" i="40" s="1"/>
  <c r="O19" i="40" s="1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 s="1"/>
  <c r="N11" i="40"/>
  <c r="O11" i="40"/>
  <c r="N10" i="40"/>
  <c r="O10" i="40"/>
  <c r="M9" i="40"/>
  <c r="L9" i="40"/>
  <c r="N9" i="40" s="1"/>
  <c r="O9" i="40" s="1"/>
  <c r="K9" i="40"/>
  <c r="J9" i="40"/>
  <c r="I9" i="40"/>
  <c r="I23" i="40" s="1"/>
  <c r="H9" i="40"/>
  <c r="G9" i="40"/>
  <c r="F9" i="40"/>
  <c r="E9" i="40"/>
  <c r="D9" i="40"/>
  <c r="N8" i="40"/>
  <c r="O8" i="40"/>
  <c r="N7" i="40"/>
  <c r="O7" i="40"/>
  <c r="N6" i="40"/>
  <c r="O6" i="40"/>
  <c r="M5" i="40"/>
  <c r="M23" i="40" s="1"/>
  <c r="L5" i="40"/>
  <c r="L23" i="40" s="1"/>
  <c r="K5" i="40"/>
  <c r="K23" i="40" s="1"/>
  <c r="J5" i="40"/>
  <c r="J23" i="40" s="1"/>
  <c r="I5" i="40"/>
  <c r="H5" i="40"/>
  <c r="H23" i="40" s="1"/>
  <c r="G5" i="40"/>
  <c r="G23" i="40" s="1"/>
  <c r="F5" i="40"/>
  <c r="E5" i="40"/>
  <c r="E23" i="40" s="1"/>
  <c r="D5" i="40"/>
  <c r="N5" i="40" s="1"/>
  <c r="O5" i="40" s="1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/>
  <c r="N17" i="39"/>
  <c r="O17" i="39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H23" i="39" s="1"/>
  <c r="G13" i="39"/>
  <c r="G23" i="39" s="1"/>
  <c r="F13" i="39"/>
  <c r="N13" i="39" s="1"/>
  <c r="O13" i="39" s="1"/>
  <c r="E13" i="39"/>
  <c r="D13" i="39"/>
  <c r="N12" i="39"/>
  <c r="O12" i="39" s="1"/>
  <c r="N11" i="39"/>
  <c r="O11" i="39"/>
  <c r="N10" i="39"/>
  <c r="O10" i="39"/>
  <c r="M9" i="39"/>
  <c r="L9" i="39"/>
  <c r="L23" i="39" s="1"/>
  <c r="K9" i="39"/>
  <c r="J9" i="39"/>
  <c r="I9" i="39"/>
  <c r="H9" i="39"/>
  <c r="G9" i="39"/>
  <c r="F9" i="39"/>
  <c r="E9" i="39"/>
  <c r="D9" i="39"/>
  <c r="N9" i="39" s="1"/>
  <c r="O9" i="39" s="1"/>
  <c r="N8" i="39"/>
  <c r="O8" i="39"/>
  <c r="N7" i="39"/>
  <c r="O7" i="39"/>
  <c r="N6" i="39"/>
  <c r="O6" i="39" s="1"/>
  <c r="M5" i="39"/>
  <c r="M23" i="39" s="1"/>
  <c r="L5" i="39"/>
  <c r="K5" i="39"/>
  <c r="K23" i="39"/>
  <c r="J5" i="39"/>
  <c r="J23" i="39" s="1"/>
  <c r="I5" i="39"/>
  <c r="N5" i="39" s="1"/>
  <c r="O5" i="39" s="1"/>
  <c r="H5" i="39"/>
  <c r="G5" i="39"/>
  <c r="F5" i="39"/>
  <c r="F23" i="39" s="1"/>
  <c r="E5" i="39"/>
  <c r="D5" i="39"/>
  <c r="N19" i="38"/>
  <c r="O19" i="38" s="1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/>
  <c r="M16" i="38"/>
  <c r="L16" i="38"/>
  <c r="K16" i="38"/>
  <c r="J16" i="38"/>
  <c r="I16" i="38"/>
  <c r="H16" i="38"/>
  <c r="G16" i="38"/>
  <c r="F16" i="38"/>
  <c r="N16" i="38"/>
  <c r="O16" i="38" s="1"/>
  <c r="E16" i="38"/>
  <c r="D16" i="38"/>
  <c r="N15" i="38"/>
  <c r="O15" i="38"/>
  <c r="M14" i="38"/>
  <c r="L14" i="38"/>
  <c r="K14" i="38"/>
  <c r="J14" i="38"/>
  <c r="I14" i="38"/>
  <c r="I20" i="38" s="1"/>
  <c r="H14" i="38"/>
  <c r="H20" i="38" s="1"/>
  <c r="G14" i="38"/>
  <c r="F14" i="38"/>
  <c r="E14" i="38"/>
  <c r="D14" i="38"/>
  <c r="N14" i="38" s="1"/>
  <c r="O14" i="38" s="1"/>
  <c r="N13" i="38"/>
  <c r="O13" i="38" s="1"/>
  <c r="N12" i="38"/>
  <c r="O12" i="38" s="1"/>
  <c r="M11" i="38"/>
  <c r="L11" i="38"/>
  <c r="K11" i="38"/>
  <c r="K20" i="38" s="1"/>
  <c r="J11" i="38"/>
  <c r="I11" i="38"/>
  <c r="H11" i="38"/>
  <c r="G11" i="38"/>
  <c r="F11" i="38"/>
  <c r="N11" i="38" s="1"/>
  <c r="O11" i="38" s="1"/>
  <c r="E11" i="38"/>
  <c r="D11" i="38"/>
  <c r="N10" i="38"/>
  <c r="O10" i="38"/>
  <c r="N9" i="38"/>
  <c r="O9" i="38" s="1"/>
  <c r="M8" i="38"/>
  <c r="M20" i="38" s="1"/>
  <c r="L8" i="38"/>
  <c r="K8" i="38"/>
  <c r="J8" i="38"/>
  <c r="I8" i="38"/>
  <c r="H8" i="38"/>
  <c r="G8" i="38"/>
  <c r="G20" i="38" s="1"/>
  <c r="F8" i="38"/>
  <c r="E8" i="38"/>
  <c r="E20" i="38" s="1"/>
  <c r="D8" i="38"/>
  <c r="N7" i="38"/>
  <c r="O7" i="38"/>
  <c r="N6" i="38"/>
  <c r="O6" i="38"/>
  <c r="M5" i="38"/>
  <c r="L5" i="38"/>
  <c r="L20" i="38" s="1"/>
  <c r="K5" i="38"/>
  <c r="J5" i="38"/>
  <c r="J20" i="38" s="1"/>
  <c r="I5" i="38"/>
  <c r="H5" i="38"/>
  <c r="G5" i="38"/>
  <c r="F5" i="38"/>
  <c r="F20" i="38" s="1"/>
  <c r="E5" i="38"/>
  <c r="D5" i="38"/>
  <c r="D20" i="38" s="1"/>
  <c r="N24" i="37"/>
  <c r="O24" i="37" s="1"/>
  <c r="M23" i="37"/>
  <c r="M25" i="37" s="1"/>
  <c r="L23" i="37"/>
  <c r="K23" i="37"/>
  <c r="J23" i="37"/>
  <c r="I23" i="37"/>
  <c r="H23" i="37"/>
  <c r="G23" i="37"/>
  <c r="G25" i="37" s="1"/>
  <c r="F23" i="37"/>
  <c r="F25" i="37" s="1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J25" i="37" s="1"/>
  <c r="I13" i="37"/>
  <c r="I25" i="37" s="1"/>
  <c r="H13" i="37"/>
  <c r="G13" i="37"/>
  <c r="F13" i="37"/>
  <c r="E13" i="37"/>
  <c r="N13" i="37" s="1"/>
  <c r="O13" i="37" s="1"/>
  <c r="D13" i="37"/>
  <c r="N12" i="37"/>
  <c r="O12" i="37" s="1"/>
  <c r="N11" i="37"/>
  <c r="O11" i="37"/>
  <c r="N10" i="37"/>
  <c r="O10" i="37"/>
  <c r="M9" i="37"/>
  <c r="L9" i="37"/>
  <c r="K9" i="37"/>
  <c r="J9" i="37"/>
  <c r="I9" i="37"/>
  <c r="H9" i="37"/>
  <c r="G9" i="37"/>
  <c r="F9" i="37"/>
  <c r="E9" i="37"/>
  <c r="N9" i="37"/>
  <c r="O9" i="37"/>
  <c r="D9" i="37"/>
  <c r="N8" i="37"/>
  <c r="O8" i="37"/>
  <c r="N7" i="37"/>
  <c r="O7" i="37"/>
  <c r="N6" i="37"/>
  <c r="O6" i="37" s="1"/>
  <c r="M5" i="37"/>
  <c r="L5" i="37"/>
  <c r="L25" i="37"/>
  <c r="K5" i="37"/>
  <c r="K25" i="37" s="1"/>
  <c r="J5" i="37"/>
  <c r="I5" i="37"/>
  <c r="H5" i="37"/>
  <c r="H25" i="37" s="1"/>
  <c r="G5" i="37"/>
  <c r="F5" i="37"/>
  <c r="E5" i="37"/>
  <c r="E25" i="37" s="1"/>
  <c r="D5" i="37"/>
  <c r="N5" i="37" s="1"/>
  <c r="O5" i="37" s="1"/>
  <c r="D25" i="37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F23" i="36" s="1"/>
  <c r="E19" i="36"/>
  <c r="D19" i="36"/>
  <c r="N19" i="36" s="1"/>
  <c r="O19" i="36" s="1"/>
  <c r="N18" i="36"/>
  <c r="O18" i="36" s="1"/>
  <c r="N17" i="36"/>
  <c r="O17" i="36"/>
  <c r="N16" i="36"/>
  <c r="O16" i="36" s="1"/>
  <c r="N15" i="36"/>
  <c r="O15" i="36"/>
  <c r="N14" i="36"/>
  <c r="O14" i="36"/>
  <c r="M13" i="36"/>
  <c r="L13" i="36"/>
  <c r="K13" i="36"/>
  <c r="J13" i="36"/>
  <c r="I13" i="36"/>
  <c r="I23" i="36" s="1"/>
  <c r="H13" i="36"/>
  <c r="H23" i="36" s="1"/>
  <c r="G13" i="36"/>
  <c r="G23" i="36" s="1"/>
  <c r="F13" i="36"/>
  <c r="E13" i="36"/>
  <c r="D13" i="36"/>
  <c r="N13" i="36" s="1"/>
  <c r="O13" i="36" s="1"/>
  <c r="N12" i="36"/>
  <c r="O12" i="36" s="1"/>
  <c r="N11" i="36"/>
  <c r="O11" i="36" s="1"/>
  <c r="N10" i="36"/>
  <c r="O10" i="36"/>
  <c r="M9" i="36"/>
  <c r="N9" i="36" s="1"/>
  <c r="O9" i="36" s="1"/>
  <c r="L9" i="36"/>
  <c r="K9" i="36"/>
  <c r="J9" i="36"/>
  <c r="I9" i="36"/>
  <c r="H9" i="36"/>
  <c r="G9" i="36"/>
  <c r="F9" i="36"/>
  <c r="E9" i="36"/>
  <c r="D9" i="36"/>
  <c r="N8" i="36"/>
  <c r="O8" i="36" s="1"/>
  <c r="N7" i="36"/>
  <c r="O7" i="36" s="1"/>
  <c r="N6" i="36"/>
  <c r="O6" i="36" s="1"/>
  <c r="M5" i="36"/>
  <c r="M23" i="36" s="1"/>
  <c r="L5" i="36"/>
  <c r="L23" i="36" s="1"/>
  <c r="K5" i="36"/>
  <c r="K23" i="36"/>
  <c r="J5" i="36"/>
  <c r="J23" i="36" s="1"/>
  <c r="I5" i="36"/>
  <c r="H5" i="36"/>
  <c r="G5" i="36"/>
  <c r="F5" i="36"/>
  <c r="E5" i="36"/>
  <c r="E23" i="36"/>
  <c r="D5" i="36"/>
  <c r="N5" i="36" s="1"/>
  <c r="O5" i="36" s="1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 s="1"/>
  <c r="M18" i="35"/>
  <c r="L18" i="35"/>
  <c r="L24" i="35" s="1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/>
  <c r="M8" i="35"/>
  <c r="M24" i="35" s="1"/>
  <c r="L8" i="35"/>
  <c r="K8" i="35"/>
  <c r="J8" i="35"/>
  <c r="I8" i="35"/>
  <c r="I24" i="35" s="1"/>
  <c r="H8" i="35"/>
  <c r="G8" i="35"/>
  <c r="F8" i="35"/>
  <c r="F24" i="35" s="1"/>
  <c r="E8" i="35"/>
  <c r="E24" i="35"/>
  <c r="D8" i="35"/>
  <c r="N8" i="35" s="1"/>
  <c r="O8" i="35" s="1"/>
  <c r="N7" i="35"/>
  <c r="O7" i="35"/>
  <c r="N6" i="35"/>
  <c r="O6" i="35"/>
  <c r="M5" i="35"/>
  <c r="L5" i="35"/>
  <c r="K5" i="35"/>
  <c r="K24" i="35" s="1"/>
  <c r="J5" i="35"/>
  <c r="J24" i="35"/>
  <c r="I5" i="35"/>
  <c r="H5" i="35"/>
  <c r="H24" i="35" s="1"/>
  <c r="G5" i="35"/>
  <c r="G24" i="35" s="1"/>
  <c r="F5" i="35"/>
  <c r="E5" i="35"/>
  <c r="D5" i="35"/>
  <c r="N5" i="35" s="1"/>
  <c r="O5" i="35" s="1"/>
  <c r="D24" i="35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/>
  <c r="M18" i="34"/>
  <c r="L18" i="34"/>
  <c r="K18" i="34"/>
  <c r="J18" i="34"/>
  <c r="I18" i="34"/>
  <c r="H18" i="34"/>
  <c r="G18" i="34"/>
  <c r="F18" i="34"/>
  <c r="F22" i="34" s="1"/>
  <c r="E18" i="34"/>
  <c r="N18" i="34" s="1"/>
  <c r="O18" i="34" s="1"/>
  <c r="D18" i="34"/>
  <c r="N17" i="34"/>
  <c r="O17" i="34"/>
  <c r="M16" i="34"/>
  <c r="L16" i="34"/>
  <c r="K16" i="34"/>
  <c r="J16" i="34"/>
  <c r="I16" i="34"/>
  <c r="H16" i="34"/>
  <c r="N16" i="34" s="1"/>
  <c r="O16" i="34" s="1"/>
  <c r="G16" i="34"/>
  <c r="F16" i="34"/>
  <c r="E16" i="34"/>
  <c r="D16" i="34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M8" i="34"/>
  <c r="L8" i="34"/>
  <c r="K8" i="34"/>
  <c r="J8" i="34"/>
  <c r="J22" i="34" s="1"/>
  <c r="I8" i="34"/>
  <c r="H8" i="34"/>
  <c r="G8" i="34"/>
  <c r="F8" i="34"/>
  <c r="E8" i="34"/>
  <c r="N8" i="34" s="1"/>
  <c r="O8" i="34" s="1"/>
  <c r="D8" i="34"/>
  <c r="N7" i="34"/>
  <c r="O7" i="34"/>
  <c r="N6" i="34"/>
  <c r="O6" i="34" s="1"/>
  <c r="M5" i="34"/>
  <c r="M22" i="34" s="1"/>
  <c r="L5" i="34"/>
  <c r="L22" i="34" s="1"/>
  <c r="K5" i="34"/>
  <c r="K22" i="34" s="1"/>
  <c r="J5" i="34"/>
  <c r="I5" i="34"/>
  <c r="I22" i="34" s="1"/>
  <c r="H5" i="34"/>
  <c r="G5" i="34"/>
  <c r="G22" i="34" s="1"/>
  <c r="F5" i="34"/>
  <c r="E5" i="34"/>
  <c r="E22" i="34" s="1"/>
  <c r="D5" i="34"/>
  <c r="N5" i="34" s="1"/>
  <c r="O5" i="34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F16" i="33"/>
  <c r="G16" i="33"/>
  <c r="G20" i="33" s="1"/>
  <c r="H16" i="33"/>
  <c r="N16" i="33"/>
  <c r="O16" i="33" s="1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J20" i="33" s="1"/>
  <c r="K11" i="33"/>
  <c r="L11" i="33"/>
  <c r="L20" i="33" s="1"/>
  <c r="M11" i="33"/>
  <c r="E8" i="33"/>
  <c r="F8" i="33"/>
  <c r="G8" i="33"/>
  <c r="H8" i="33"/>
  <c r="I8" i="33"/>
  <c r="J8" i="33"/>
  <c r="K8" i="33"/>
  <c r="L8" i="33"/>
  <c r="M8" i="33"/>
  <c r="M20" i="33"/>
  <c r="E5" i="33"/>
  <c r="F5" i="33"/>
  <c r="F20" i="33" s="1"/>
  <c r="G5" i="33"/>
  <c r="H5" i="33"/>
  <c r="H20" i="33" s="1"/>
  <c r="I5" i="33"/>
  <c r="I20" i="33" s="1"/>
  <c r="J5" i="33"/>
  <c r="K5" i="33"/>
  <c r="K20" i="33" s="1"/>
  <c r="L5" i="33"/>
  <c r="M5" i="33"/>
  <c r="D16" i="33"/>
  <c r="D14" i="33"/>
  <c r="N14" i="33" s="1"/>
  <c r="O14" i="33" s="1"/>
  <c r="D11" i="33"/>
  <c r="D8" i="33"/>
  <c r="N8" i="33" s="1"/>
  <c r="O8" i="33" s="1"/>
  <c r="D5" i="33"/>
  <c r="N5" i="33" s="1"/>
  <c r="O5" i="33" s="1"/>
  <c r="N19" i="33"/>
  <c r="O19" i="33"/>
  <c r="N17" i="33"/>
  <c r="O17" i="33" s="1"/>
  <c r="N15" i="33"/>
  <c r="O15" i="33" s="1"/>
  <c r="N10" i="33"/>
  <c r="O10" i="33" s="1"/>
  <c r="N6" i="33"/>
  <c r="O6" i="33" s="1"/>
  <c r="N7" i="33"/>
  <c r="O7" i="33"/>
  <c r="N12" i="33"/>
  <c r="O12" i="33"/>
  <c r="N13" i="33"/>
  <c r="O13" i="33" s="1"/>
  <c r="N9" i="33"/>
  <c r="O9" i="33" s="1"/>
  <c r="E20" i="33"/>
  <c r="D20" i="33"/>
  <c r="N11" i="33"/>
  <c r="O11" i="33" s="1"/>
  <c r="D23" i="39"/>
  <c r="N7" i="41"/>
  <c r="O7" i="41"/>
  <c r="N13" i="44"/>
  <c r="O13" i="44"/>
  <c r="N19" i="46"/>
  <c r="O19" i="46"/>
  <c r="O24" i="48" l="1"/>
  <c r="P24" i="48" s="1"/>
  <c r="N20" i="33"/>
  <c r="O20" i="33" s="1"/>
  <c r="N20" i="38"/>
  <c r="O20" i="38" s="1"/>
  <c r="N23" i="43"/>
  <c r="O23" i="43" s="1"/>
  <c r="N25" i="37"/>
  <c r="O25" i="37" s="1"/>
  <c r="N23" i="44"/>
  <c r="O23" i="44" s="1"/>
  <c r="N24" i="35"/>
  <c r="O24" i="35" s="1"/>
  <c r="H22" i="34"/>
  <c r="N9" i="45"/>
  <c r="O9" i="45" s="1"/>
  <c r="N9" i="43"/>
  <c r="O9" i="43" s="1"/>
  <c r="N9" i="42"/>
  <c r="O9" i="42" s="1"/>
  <c r="D23" i="36"/>
  <c r="N23" i="36" s="1"/>
  <c r="O23" i="36" s="1"/>
  <c r="N5" i="38"/>
  <c r="O5" i="38" s="1"/>
  <c r="I23" i="39"/>
  <c r="J23" i="44"/>
  <c r="N5" i="41"/>
  <c r="O5" i="41" s="1"/>
  <c r="N13" i="45"/>
  <c r="O13" i="45" s="1"/>
  <c r="E23" i="39"/>
  <c r="N23" i="39" s="1"/>
  <c r="O23" i="39" s="1"/>
  <c r="D23" i="40"/>
  <c r="N23" i="40" s="1"/>
  <c r="O23" i="40" s="1"/>
  <c r="D22" i="34"/>
  <c r="N22" i="34" s="1"/>
  <c r="O22" i="34" s="1"/>
  <c r="D23" i="42"/>
  <c r="N23" i="42" s="1"/>
  <c r="O23" i="42" s="1"/>
  <c r="H23" i="45"/>
  <c r="N23" i="45" s="1"/>
  <c r="O23" i="45" s="1"/>
  <c r="D26" i="47"/>
  <c r="O26" i="47" s="1"/>
  <c r="P26" i="47" s="1"/>
  <c r="N13" i="42"/>
  <c r="O13" i="42" s="1"/>
  <c r="N8" i="38"/>
  <c r="O8" i="38" s="1"/>
  <c r="D25" i="46"/>
  <c r="N25" i="46" s="1"/>
  <c r="O25" i="46" s="1"/>
  <c r="N5" i="46"/>
  <c r="O5" i="46" s="1"/>
  <c r="N5" i="43"/>
  <c r="O5" i="43" s="1"/>
</calcChain>
</file>

<file path=xl/sharedStrings.xml><?xml version="1.0" encoding="utf-8"?>
<sst xmlns="http://schemas.openxmlformats.org/spreadsheetml/2006/main" count="619" uniqueCount="84">
  <si>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</si>
  <si>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</si>
  <si>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</si>
  <si>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</si>
  <si>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</si>
  <si>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</si>
  <si>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</si>
  <si>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</si>
  <si>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</si>
  <si>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</si>
  <si>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</si>
  <si>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</si>
  <si>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</si>
  <si>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</si>
  <si>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</si>
  <si>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</si>
  <si>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</si>
  <si>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</si>
  <si>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</si>
  <si>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</si>
  <si>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Other General Government Services</t>
  </si>
  <si>
    <t>Public Safety</t>
  </si>
  <si>
    <t>Law Enforcement</t>
  </si>
  <si>
    <t>Fire Control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</si>
  <si>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</si>
  <si>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</si>
  <si>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</si>
  <si>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</si>
  <si>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</si>
  <si>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</si>
  <si>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</si>
  <si>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Proprietary - Other Non-Operating Disbursements</t>
  </si>
  <si>
    <t>Other Uses and Non-Operating</t>
  </si>
  <si>
    <t>2009 Municipal Population:</t>
  </si>
  <si>
    <t>Mangonia Park Expenditures Reported by Account Code and Fund Type</t>
  </si>
  <si>
    <t>Local Fiscal Year Ended September 30, 2010</t>
  </si>
  <si>
    <t>Legislative</t>
  </si>
  <si>
    <t>Protective Inspections</t>
  </si>
  <si>
    <t>Garbage / Solid Waste Control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</si>
  <si>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</si>
  <si>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</si>
  <si>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</si>
  <si>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Recreation Facilities</t>
  </si>
  <si>
    <t>Inter-Fund Group Transfers Out</t>
  </si>
  <si>
    <t>2011 Municipal Population:</t>
  </si>
  <si>
    <t>Local Fiscal Year Ended September 30, 2012</t>
  </si>
  <si>
    <t>Executive</t>
  </si>
  <si>
    <t>Water Utility Services</t>
  </si>
  <si>
    <t>Sewer / Wastewater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</si>
  <si>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</si>
  <si>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</si>
  <si>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</si>
  <si>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</si>
  <si>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</si>
  <si>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</si>
  <si>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</si>
  <si>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</si>
  <si>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</si>
  <si>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</si>
  <si>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</si>
  <si>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</si>
  <si>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</si>
  <si>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</si>
  <si>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</si>
  <si>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</si>
  <si>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</si>
  <si>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</si>
  <si>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</si>
  <si>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</si>
  <si>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</si>
  <si>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</si>
  <si>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</si>
  <si>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</si>
  <si>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Uses</t>
  </si>
  <si>
    <t>Interfund Transfers Out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</si>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</sst>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997356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997356</v>
      </c>
      <c r="P5" s="30">
        <f t="shared" ref="P5:P24" si="1">(O5/P$26)</f>
        <v>467.36457357075915</v>
      </c>
      <c r="Q5" s="6"/>
    </row>
    <row r="6" spans="1:134">
      <c r="A6" s="12"/>
      <c r="B6" s="42">
        <v>511</v>
      </c>
      <c r="C6" s="19" t="s">
        <v>36</v>
      </c>
      <c r="D6" s="43">
        <v>81835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81835</v>
      </c>
      <c r="P6" s="44">
        <f t="shared" si="1"/>
        <v>38.348172446110588</v>
      </c>
      <c r="Q6" s="9"/>
    </row>
    <row r="7" spans="1:134">
      <c r="A7" s="12"/>
      <c r="B7" s="42">
        <v>512</v>
      </c>
      <c r="C7" s="19" t="s">
        <v>46</v>
      </c>
      <c r="D7" s="43">
        <v>105935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105935</v>
      </c>
      <c r="P7" s="44">
        <f t="shared" si="1"/>
        <v>49.641518275538893</v>
      </c>
      <c r="Q7" s="9"/>
    </row>
    <row r="8" spans="1:134">
      <c r="A8" s="12"/>
      <c r="B8" s="42">
        <v>513</v>
      </c>
      <c r="C8" s="19" t="s">
        <v>19</v>
      </c>
      <c r="D8" s="43">
        <v>809586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809586</v>
      </c>
      <c r="P8" s="44">
        <f t="shared" si="1"/>
        <v>379.37488284910967</v>
      </c>
      <c r="Q8" s="9"/>
    </row>
    <row r="9" spans="1:134" ht="15.75">
      <c r="A9" s="26" t="s">
        <v>21</v>
      </c>
      <c r="B9" s="27"/>
      <c r="C9" s="28"/>
      <c r="D9" s="29">
        <f t="shared" ref="D9:N9" si="3">SUM(D10:D12)</f>
        <v>1874970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1874970</v>
      </c>
      <c r="P9" s="41">
        <f t="shared" si="1"/>
        <v>878.61761949390814</v>
      </c>
      <c r="Q9" s="10"/>
    </row>
    <row r="10" spans="1:134">
      <c r="A10" s="12"/>
      <c r="B10" s="42">
        <v>521</v>
      </c>
      <c r="C10" s="19" t="s">
        <v>22</v>
      </c>
      <c r="D10" s="43">
        <v>1452240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1452240</v>
      </c>
      <c r="P10" s="44">
        <f t="shared" si="1"/>
        <v>680.52483598875347</v>
      </c>
      <c r="Q10" s="9"/>
    </row>
    <row r="11" spans="1:134">
      <c r="A11" s="12"/>
      <c r="B11" s="42">
        <v>522</v>
      </c>
      <c r="C11" s="19" t="s">
        <v>23</v>
      </c>
      <c r="D11" s="43">
        <v>326968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326968</v>
      </c>
      <c r="P11" s="44">
        <f t="shared" si="1"/>
        <v>153.21836925960636</v>
      </c>
      <c r="Q11" s="9"/>
    </row>
    <row r="12" spans="1:134">
      <c r="A12" s="12"/>
      <c r="B12" s="42">
        <v>524</v>
      </c>
      <c r="C12" s="19" t="s">
        <v>37</v>
      </c>
      <c r="D12" s="43">
        <v>95762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95762</v>
      </c>
      <c r="P12" s="44">
        <f t="shared" si="1"/>
        <v>44.874414245548266</v>
      </c>
      <c r="Q12" s="9"/>
    </row>
    <row r="13" spans="1:134" ht="15.75">
      <c r="A13" s="26" t="s">
        <v>24</v>
      </c>
      <c r="B13" s="27"/>
      <c r="C13" s="28"/>
      <c r="D13" s="29">
        <f t="shared" ref="D13:N13" si="5">SUM(D14:D18)</f>
        <v>242190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1241058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1483248</v>
      </c>
      <c r="P13" s="41">
        <f t="shared" si="1"/>
        <v>695.05529522024369</v>
      </c>
      <c r="Q13" s="10"/>
    </row>
    <row r="14" spans="1:134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125423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3" si="6">SUM(D14:N14)</f>
        <v>125423</v>
      </c>
      <c r="P14" s="44">
        <f t="shared" si="1"/>
        <v>58.773664479850048</v>
      </c>
      <c r="Q14" s="9"/>
    </row>
    <row r="15" spans="1:134">
      <c r="A15" s="12"/>
      <c r="B15" s="42">
        <v>534</v>
      </c>
      <c r="C15" s="19" t="s">
        <v>38</v>
      </c>
      <c r="D15" s="43">
        <v>4995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4995</v>
      </c>
      <c r="P15" s="44">
        <f t="shared" si="1"/>
        <v>2.3406747891283972</v>
      </c>
      <c r="Q15" s="9"/>
    </row>
    <row r="16" spans="1:134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648274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648274</v>
      </c>
      <c r="P16" s="44">
        <f t="shared" si="1"/>
        <v>303.78350515463916</v>
      </c>
      <c r="Q16" s="9"/>
    </row>
    <row r="17" spans="1:120">
      <c r="A17" s="12"/>
      <c r="B17" s="42">
        <v>536</v>
      </c>
      <c r="C17" s="19" t="s">
        <v>25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467361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467361</v>
      </c>
      <c r="P17" s="44">
        <f t="shared" si="1"/>
        <v>219.00702905342081</v>
      </c>
      <c r="Q17" s="9"/>
    </row>
    <row r="18" spans="1:120">
      <c r="A18" s="12"/>
      <c r="B18" s="42">
        <v>539</v>
      </c>
      <c r="C18" s="19" t="s">
        <v>26</v>
      </c>
      <c r="D18" s="43">
        <v>237195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237195</v>
      </c>
      <c r="P18" s="44">
        <f t="shared" si="1"/>
        <v>111.15042174320524</v>
      </c>
      <c r="Q18" s="9"/>
    </row>
    <row r="19" spans="1:120" ht="15.75">
      <c r="A19" s="26" t="s">
        <v>27</v>
      </c>
      <c r="B19" s="27"/>
      <c r="C19" s="28"/>
      <c r="D19" s="29">
        <f t="shared" ref="D19:N19" si="7">SUM(D20:D20)</f>
        <v>127136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127136</v>
      </c>
      <c r="P19" s="41">
        <f t="shared" si="1"/>
        <v>59.576382380506089</v>
      </c>
      <c r="Q19" s="10"/>
    </row>
    <row r="20" spans="1:120">
      <c r="A20" s="12"/>
      <c r="B20" s="42">
        <v>541</v>
      </c>
      <c r="C20" s="19" t="s">
        <v>28</v>
      </c>
      <c r="D20" s="43">
        <v>127136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127136</v>
      </c>
      <c r="P20" s="44">
        <f t="shared" si="1"/>
        <v>59.576382380506089</v>
      </c>
      <c r="Q20" s="9"/>
    </row>
    <row r="21" spans="1:120" ht="15.75">
      <c r="A21" s="26" t="s">
        <v>29</v>
      </c>
      <c r="B21" s="27"/>
      <c r="C21" s="28"/>
      <c r="D21" s="29">
        <f t="shared" ref="D21:N21" si="8">SUM(D22:D23)</f>
        <v>188443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188443</v>
      </c>
      <c r="P21" s="41">
        <f t="shared" si="1"/>
        <v>88.305060918462985</v>
      </c>
      <c r="Q21" s="9"/>
    </row>
    <row r="22" spans="1:120">
      <c r="A22" s="12"/>
      <c r="B22" s="42">
        <v>572</v>
      </c>
      <c r="C22" s="19" t="s">
        <v>30</v>
      </c>
      <c r="D22" s="43">
        <v>156818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156818</v>
      </c>
      <c r="P22" s="44">
        <f t="shared" si="1"/>
        <v>73.485473289596996</v>
      </c>
      <c r="Q22" s="9"/>
    </row>
    <row r="23" spans="1:120" ht="15.75" thickBot="1">
      <c r="A23" s="12"/>
      <c r="B23" s="42">
        <v>575</v>
      </c>
      <c r="C23" s="19" t="s">
        <v>42</v>
      </c>
      <c r="D23" s="43">
        <v>31625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31625</v>
      </c>
      <c r="P23" s="44">
        <f t="shared" si="1"/>
        <v>14.81958762886598</v>
      </c>
      <c r="Q23" s="9"/>
    </row>
    <row r="24" spans="1:120" ht="16.5" thickBot="1">
      <c r="A24" s="13" t="s">
        <v>10</v>
      </c>
      <c r="B24" s="21"/>
      <c r="C24" s="20"/>
      <c r="D24" s="14">
        <f>SUM(D5,D9,D13,D19,D21)</f>
        <v>3430095</v>
      </c>
      <c r="E24" s="14">
        <f t="shared" ref="E24:N24" si="9">SUM(E5,E9,E13,E19,E21)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1241058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4671153</v>
      </c>
      <c r="P24" s="35">
        <f t="shared" si="1"/>
        <v>2188.9189315838798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90" t="s">
        <v>83</v>
      </c>
      <c r="N26" s="90"/>
      <c r="O26" s="90"/>
      <c r="P26" s="39">
        <v>2134</v>
      </c>
    </row>
    <row r="27" spans="1:120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3"/>
    </row>
    <row r="28" spans="1:120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446154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446154</v>
      </c>
      <c r="O5" s="30">
        <f t="shared" ref="O5:O25" si="2">(N5/O$27)</f>
        <v>238.84047109207708</v>
      </c>
      <c r="P5" s="6"/>
    </row>
    <row r="6" spans="1:133">
      <c r="A6" s="12"/>
      <c r="B6" s="42">
        <v>511</v>
      </c>
      <c r="C6" s="19" t="s">
        <v>36</v>
      </c>
      <c r="D6" s="43">
        <v>68238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68238</v>
      </c>
      <c r="O6" s="44">
        <f t="shared" si="2"/>
        <v>36.529978586723772</v>
      </c>
      <c r="P6" s="9"/>
    </row>
    <row r="7" spans="1:133">
      <c r="A7" s="12"/>
      <c r="B7" s="42">
        <v>512</v>
      </c>
      <c r="C7" s="19" t="s">
        <v>46</v>
      </c>
      <c r="D7" s="43">
        <v>84246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84246</v>
      </c>
      <c r="O7" s="44">
        <f t="shared" si="2"/>
        <v>45.099571734475376</v>
      </c>
      <c r="P7" s="9"/>
    </row>
    <row r="8" spans="1:133">
      <c r="A8" s="12"/>
      <c r="B8" s="42">
        <v>513</v>
      </c>
      <c r="C8" s="19" t="s">
        <v>19</v>
      </c>
      <c r="D8" s="43">
        <v>293670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293670</v>
      </c>
      <c r="O8" s="44">
        <f t="shared" si="2"/>
        <v>157.21092077087795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1764827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1764827</v>
      </c>
      <c r="O9" s="41">
        <f t="shared" si="2"/>
        <v>944.76820128479653</v>
      </c>
      <c r="P9" s="10"/>
    </row>
    <row r="10" spans="1:133">
      <c r="A10" s="12"/>
      <c r="B10" s="42">
        <v>521</v>
      </c>
      <c r="C10" s="19" t="s">
        <v>22</v>
      </c>
      <c r="D10" s="43">
        <v>1371748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1371748</v>
      </c>
      <c r="O10" s="44">
        <f t="shared" si="2"/>
        <v>734.34047109207711</v>
      </c>
      <c r="P10" s="9"/>
    </row>
    <row r="11" spans="1:133">
      <c r="A11" s="12"/>
      <c r="B11" s="42">
        <v>522</v>
      </c>
      <c r="C11" s="19" t="s">
        <v>23</v>
      </c>
      <c r="D11" s="43">
        <v>301704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301704</v>
      </c>
      <c r="O11" s="44">
        <f t="shared" si="2"/>
        <v>161.5117773019272</v>
      </c>
      <c r="P11" s="9"/>
    </row>
    <row r="12" spans="1:133">
      <c r="A12" s="12"/>
      <c r="B12" s="42">
        <v>524</v>
      </c>
      <c r="C12" s="19" t="s">
        <v>37</v>
      </c>
      <c r="D12" s="43">
        <v>91375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91375</v>
      </c>
      <c r="O12" s="44">
        <f t="shared" si="2"/>
        <v>48.91595289079229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123589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749322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872911</v>
      </c>
      <c r="O13" s="41">
        <f t="shared" si="2"/>
        <v>467.29710920770879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199182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199182</v>
      </c>
      <c r="O14" s="44">
        <f t="shared" si="2"/>
        <v>106.62847965738759</v>
      </c>
      <c r="P14" s="9"/>
    </row>
    <row r="15" spans="1:133">
      <c r="A15" s="12"/>
      <c r="B15" s="42">
        <v>534</v>
      </c>
      <c r="C15" s="19" t="s">
        <v>38</v>
      </c>
      <c r="D15" s="43">
        <v>6533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6533</v>
      </c>
      <c r="O15" s="44">
        <f t="shared" si="2"/>
        <v>3.4973233404710919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192606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192606</v>
      </c>
      <c r="O16" s="44">
        <f t="shared" si="2"/>
        <v>103.10813704496788</v>
      </c>
      <c r="P16" s="9"/>
    </row>
    <row r="17" spans="1:119">
      <c r="A17" s="12"/>
      <c r="B17" s="42">
        <v>536</v>
      </c>
      <c r="C17" s="19" t="s">
        <v>25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357534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357534</v>
      </c>
      <c r="O17" s="44">
        <f t="shared" si="2"/>
        <v>191.39935760171306</v>
      </c>
      <c r="P17" s="9"/>
    </row>
    <row r="18" spans="1:119">
      <c r="A18" s="12"/>
      <c r="B18" s="42">
        <v>539</v>
      </c>
      <c r="C18" s="19" t="s">
        <v>26</v>
      </c>
      <c r="D18" s="43">
        <v>117056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117056</v>
      </c>
      <c r="O18" s="44">
        <f t="shared" si="2"/>
        <v>62.663811563169162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674081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674081</v>
      </c>
      <c r="O19" s="41">
        <f t="shared" si="2"/>
        <v>360.8570663811563</v>
      </c>
      <c r="P19" s="10"/>
    </row>
    <row r="20" spans="1:119">
      <c r="A20" s="12"/>
      <c r="B20" s="42">
        <v>541</v>
      </c>
      <c r="C20" s="19" t="s">
        <v>28</v>
      </c>
      <c r="D20" s="43">
        <v>674081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674081</v>
      </c>
      <c r="O20" s="44">
        <f t="shared" si="2"/>
        <v>360.8570663811563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61387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61387</v>
      </c>
      <c r="O21" s="41">
        <f t="shared" si="2"/>
        <v>32.862419700214133</v>
      </c>
      <c r="P21" s="9"/>
    </row>
    <row r="22" spans="1:119">
      <c r="A22" s="12"/>
      <c r="B22" s="42">
        <v>572</v>
      </c>
      <c r="C22" s="19" t="s">
        <v>30</v>
      </c>
      <c r="D22" s="43">
        <v>61387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61387</v>
      </c>
      <c r="O22" s="44">
        <f t="shared" si="2"/>
        <v>32.862419700214133</v>
      </c>
      <c r="P22" s="9"/>
    </row>
    <row r="23" spans="1:119" ht="15.75">
      <c r="A23" s="26" t="s">
        <v>32</v>
      </c>
      <c r="B23" s="27"/>
      <c r="C23" s="28"/>
      <c r="D23" s="29">
        <f t="shared" ref="D23:M23" si="7">SUM(D24:D24)</f>
        <v>213614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213614</v>
      </c>
      <c r="O23" s="41">
        <f t="shared" si="2"/>
        <v>114.35438972162741</v>
      </c>
      <c r="P23" s="9"/>
    </row>
    <row r="24" spans="1:119" ht="15.75" thickBot="1">
      <c r="A24" s="12"/>
      <c r="B24" s="42">
        <v>581</v>
      </c>
      <c r="C24" s="19" t="s">
        <v>43</v>
      </c>
      <c r="D24" s="43">
        <v>213614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213614</v>
      </c>
      <c r="O24" s="44">
        <f t="shared" si="2"/>
        <v>114.35438972162741</v>
      </c>
      <c r="P24" s="9"/>
    </row>
    <row r="25" spans="1:119" ht="16.5" thickBot="1">
      <c r="A25" s="13" t="s">
        <v>10</v>
      </c>
      <c r="B25" s="21"/>
      <c r="C25" s="20"/>
      <c r="D25" s="14">
        <f>SUM(D5,D9,D13,D19,D21,D23)</f>
        <v>3283652</v>
      </c>
      <c r="E25" s="14">
        <f t="shared" ref="E25:M25" si="8">SUM(E5,E9,E13,E19,E21,E23)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749322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4032974</v>
      </c>
      <c r="O25" s="35">
        <f t="shared" si="2"/>
        <v>2158.9796573875801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51</v>
      </c>
      <c r="M27" s="90"/>
      <c r="N27" s="90"/>
      <c r="O27" s="39">
        <v>1868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664720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664720</v>
      </c>
      <c r="O5" s="30">
        <f t="shared" ref="O5:O23" si="2">(N5/O$25)</f>
        <v>372.80987100392599</v>
      </c>
      <c r="P5" s="6"/>
    </row>
    <row r="6" spans="1:133">
      <c r="A6" s="12"/>
      <c r="B6" s="42">
        <v>511</v>
      </c>
      <c r="C6" s="19" t="s">
        <v>36</v>
      </c>
      <c r="D6" s="43">
        <v>67402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67402</v>
      </c>
      <c r="O6" s="44">
        <f t="shared" si="2"/>
        <v>37.80257992148065</v>
      </c>
      <c r="P6" s="9"/>
    </row>
    <row r="7" spans="1:133">
      <c r="A7" s="12"/>
      <c r="B7" s="42">
        <v>512</v>
      </c>
      <c r="C7" s="19" t="s">
        <v>46</v>
      </c>
      <c r="D7" s="43">
        <v>79941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79941</v>
      </c>
      <c r="O7" s="44">
        <f t="shared" si="2"/>
        <v>44.835109366236679</v>
      </c>
      <c r="P7" s="9"/>
    </row>
    <row r="8" spans="1:133">
      <c r="A8" s="12"/>
      <c r="B8" s="42">
        <v>513</v>
      </c>
      <c r="C8" s="19" t="s">
        <v>19</v>
      </c>
      <c r="D8" s="43">
        <v>517377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517377</v>
      </c>
      <c r="O8" s="44">
        <f t="shared" si="2"/>
        <v>290.17218171620863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1711879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1711879</v>
      </c>
      <c r="O9" s="41">
        <f t="shared" si="2"/>
        <v>960.11160964666294</v>
      </c>
      <c r="P9" s="10"/>
    </row>
    <row r="10" spans="1:133">
      <c r="A10" s="12"/>
      <c r="B10" s="42">
        <v>521</v>
      </c>
      <c r="C10" s="19" t="s">
        <v>22</v>
      </c>
      <c r="D10" s="43">
        <v>1368910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1368910</v>
      </c>
      <c r="O10" s="44">
        <f t="shared" si="2"/>
        <v>767.75659001682561</v>
      </c>
      <c r="P10" s="9"/>
    </row>
    <row r="11" spans="1:133">
      <c r="A11" s="12"/>
      <c r="B11" s="42">
        <v>522</v>
      </c>
      <c r="C11" s="19" t="s">
        <v>23</v>
      </c>
      <c r="D11" s="43">
        <v>291948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291948</v>
      </c>
      <c r="O11" s="44">
        <f t="shared" si="2"/>
        <v>163.73976444195176</v>
      </c>
      <c r="P11" s="9"/>
    </row>
    <row r="12" spans="1:133">
      <c r="A12" s="12"/>
      <c r="B12" s="42">
        <v>524</v>
      </c>
      <c r="C12" s="19" t="s">
        <v>37</v>
      </c>
      <c r="D12" s="43">
        <v>51021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51021</v>
      </c>
      <c r="O12" s="44">
        <f t="shared" si="2"/>
        <v>28.615255187885587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91830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679454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771284</v>
      </c>
      <c r="O13" s="41">
        <f t="shared" si="2"/>
        <v>432.5765563656758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68030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68030</v>
      </c>
      <c r="O14" s="44">
        <f t="shared" si="2"/>
        <v>38.154795288839033</v>
      </c>
      <c r="P14" s="9"/>
    </row>
    <row r="15" spans="1:133">
      <c r="A15" s="12"/>
      <c r="B15" s="42">
        <v>534</v>
      </c>
      <c r="C15" s="19" t="s">
        <v>38</v>
      </c>
      <c r="D15" s="43">
        <v>6574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6574</v>
      </c>
      <c r="O15" s="44">
        <f t="shared" si="2"/>
        <v>3.6870443073471675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218396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218396</v>
      </c>
      <c r="O16" s="44">
        <f t="shared" si="2"/>
        <v>122.48794167134044</v>
      </c>
      <c r="P16" s="9"/>
    </row>
    <row r="17" spans="1:119">
      <c r="A17" s="12"/>
      <c r="B17" s="42">
        <v>536</v>
      </c>
      <c r="C17" s="19" t="s">
        <v>25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393028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393028</v>
      </c>
      <c r="O17" s="44">
        <f t="shared" si="2"/>
        <v>220.43073471676948</v>
      </c>
      <c r="P17" s="9"/>
    </row>
    <row r="18" spans="1:119">
      <c r="A18" s="12"/>
      <c r="B18" s="42">
        <v>539</v>
      </c>
      <c r="C18" s="19" t="s">
        <v>26</v>
      </c>
      <c r="D18" s="43">
        <v>85256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85256</v>
      </c>
      <c r="O18" s="44">
        <f t="shared" si="2"/>
        <v>47.8160403813797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46011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46011</v>
      </c>
      <c r="O19" s="41">
        <f t="shared" si="2"/>
        <v>25.805384183959617</v>
      </c>
      <c r="P19" s="10"/>
    </row>
    <row r="20" spans="1:119">
      <c r="A20" s="12"/>
      <c r="B20" s="42">
        <v>541</v>
      </c>
      <c r="C20" s="19" t="s">
        <v>28</v>
      </c>
      <c r="D20" s="43">
        <v>46011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46011</v>
      </c>
      <c r="O20" s="44">
        <f t="shared" si="2"/>
        <v>25.805384183959617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27483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27483</v>
      </c>
      <c r="O21" s="41">
        <f t="shared" si="2"/>
        <v>15.413909141895681</v>
      </c>
      <c r="P21" s="9"/>
    </row>
    <row r="22" spans="1:119" ht="15.75" thickBot="1">
      <c r="A22" s="12"/>
      <c r="B22" s="42">
        <v>572</v>
      </c>
      <c r="C22" s="19" t="s">
        <v>30</v>
      </c>
      <c r="D22" s="43">
        <v>27483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27483</v>
      </c>
      <c r="O22" s="44">
        <f t="shared" si="2"/>
        <v>15.413909141895681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2541923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679454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3221377</v>
      </c>
      <c r="O23" s="35">
        <f t="shared" si="2"/>
        <v>1806.71733034212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49</v>
      </c>
      <c r="M25" s="90"/>
      <c r="N25" s="90"/>
      <c r="O25" s="39">
        <v>1783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627647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627647</v>
      </c>
      <c r="O5" s="30">
        <f t="shared" ref="O5:O24" si="2">(N5/O$26)</f>
        <v>346.3835540838852</v>
      </c>
      <c r="P5" s="6"/>
    </row>
    <row r="6" spans="1:133">
      <c r="A6" s="12"/>
      <c r="B6" s="42">
        <v>511</v>
      </c>
      <c r="C6" s="19" t="s">
        <v>36</v>
      </c>
      <c r="D6" s="43">
        <v>70101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70101</v>
      </c>
      <c r="O6" s="44">
        <f t="shared" si="2"/>
        <v>38.687086092715234</v>
      </c>
      <c r="P6" s="9"/>
    </row>
    <row r="7" spans="1:133">
      <c r="A7" s="12"/>
      <c r="B7" s="42">
        <v>513</v>
      </c>
      <c r="C7" s="19" t="s">
        <v>19</v>
      </c>
      <c r="D7" s="43">
        <v>557546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557546</v>
      </c>
      <c r="O7" s="44">
        <f t="shared" si="2"/>
        <v>307.69646799116998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1698789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1698789</v>
      </c>
      <c r="O8" s="41">
        <f t="shared" si="2"/>
        <v>937.52152317880791</v>
      </c>
      <c r="P8" s="10"/>
    </row>
    <row r="9" spans="1:133">
      <c r="A9" s="12"/>
      <c r="B9" s="42">
        <v>521</v>
      </c>
      <c r="C9" s="19" t="s">
        <v>22</v>
      </c>
      <c r="D9" s="43">
        <v>1371659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1371659</v>
      </c>
      <c r="O9" s="44">
        <f t="shared" si="2"/>
        <v>756.98620309050773</v>
      </c>
      <c r="P9" s="9"/>
    </row>
    <row r="10" spans="1:133">
      <c r="A10" s="12"/>
      <c r="B10" s="42">
        <v>522</v>
      </c>
      <c r="C10" s="19" t="s">
        <v>23</v>
      </c>
      <c r="D10" s="43">
        <v>276280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276280</v>
      </c>
      <c r="O10" s="44">
        <f t="shared" si="2"/>
        <v>152.47240618101546</v>
      </c>
      <c r="P10" s="9"/>
    </row>
    <row r="11" spans="1:133">
      <c r="A11" s="12"/>
      <c r="B11" s="42">
        <v>524</v>
      </c>
      <c r="C11" s="19" t="s">
        <v>37</v>
      </c>
      <c r="D11" s="43">
        <v>50850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50850</v>
      </c>
      <c r="O11" s="44">
        <f t="shared" si="2"/>
        <v>28.06291390728477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182018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735834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917852</v>
      </c>
      <c r="O12" s="41">
        <f t="shared" si="2"/>
        <v>506.54083885209712</v>
      </c>
      <c r="P12" s="10"/>
    </row>
    <row r="13" spans="1:133">
      <c r="A13" s="12"/>
      <c r="B13" s="42">
        <v>534</v>
      </c>
      <c r="C13" s="19" t="s">
        <v>38</v>
      </c>
      <c r="D13" s="43">
        <v>3715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3715</v>
      </c>
      <c r="O13" s="44">
        <f t="shared" si="2"/>
        <v>2.0502207505518766</v>
      </c>
      <c r="P13" s="9"/>
    </row>
    <row r="14" spans="1:133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735834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735834</v>
      </c>
      <c r="O14" s="44">
        <f t="shared" si="2"/>
        <v>406.08940397350995</v>
      </c>
      <c r="P14" s="9"/>
    </row>
    <row r="15" spans="1:133">
      <c r="A15" s="12"/>
      <c r="B15" s="42">
        <v>539</v>
      </c>
      <c r="C15" s="19" t="s">
        <v>26</v>
      </c>
      <c r="D15" s="43">
        <v>178303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178303</v>
      </c>
      <c r="O15" s="44">
        <f t="shared" si="2"/>
        <v>98.401214128035321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31841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31841</v>
      </c>
      <c r="O16" s="41">
        <f t="shared" si="2"/>
        <v>17.572295805739515</v>
      </c>
      <c r="P16" s="10"/>
    </row>
    <row r="17" spans="1:119">
      <c r="A17" s="12"/>
      <c r="B17" s="42">
        <v>541</v>
      </c>
      <c r="C17" s="19" t="s">
        <v>28</v>
      </c>
      <c r="D17" s="43">
        <v>31841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31841</v>
      </c>
      <c r="O17" s="44">
        <f t="shared" si="2"/>
        <v>17.572295805739515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SUM(D19:D20)</f>
        <v>124165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124165</v>
      </c>
      <c r="O18" s="41">
        <f t="shared" si="2"/>
        <v>68.523730684326708</v>
      </c>
      <c r="P18" s="9"/>
    </row>
    <row r="19" spans="1:119">
      <c r="A19" s="12"/>
      <c r="B19" s="42">
        <v>572</v>
      </c>
      <c r="C19" s="19" t="s">
        <v>30</v>
      </c>
      <c r="D19" s="43">
        <v>36565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36565</v>
      </c>
      <c r="O19" s="44">
        <f t="shared" si="2"/>
        <v>20.179359823399558</v>
      </c>
      <c r="P19" s="9"/>
    </row>
    <row r="20" spans="1:119">
      <c r="A20" s="12"/>
      <c r="B20" s="42">
        <v>575</v>
      </c>
      <c r="C20" s="19" t="s">
        <v>42</v>
      </c>
      <c r="D20" s="43">
        <v>87600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87600</v>
      </c>
      <c r="O20" s="44">
        <f t="shared" si="2"/>
        <v>48.34437086092715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SUM(D22:D23)</f>
        <v>0</v>
      </c>
      <c r="E21" s="29">
        <f t="shared" si="7"/>
        <v>12</v>
      </c>
      <c r="F21" s="29">
        <f t="shared" si="7"/>
        <v>0</v>
      </c>
      <c r="G21" s="29">
        <f t="shared" si="7"/>
        <v>735593</v>
      </c>
      <c r="H21" s="29">
        <f t="shared" si="7"/>
        <v>0</v>
      </c>
      <c r="I21" s="29">
        <f t="shared" si="7"/>
        <v>16140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751745</v>
      </c>
      <c r="O21" s="41">
        <f t="shared" si="2"/>
        <v>414.87030905077262</v>
      </c>
      <c r="P21" s="9"/>
    </row>
    <row r="22" spans="1:119">
      <c r="A22" s="12"/>
      <c r="B22" s="42">
        <v>581</v>
      </c>
      <c r="C22" s="19" t="s">
        <v>43</v>
      </c>
      <c r="D22" s="43">
        <v>0</v>
      </c>
      <c r="E22" s="43">
        <v>12</v>
      </c>
      <c r="F22" s="43">
        <v>0</v>
      </c>
      <c r="G22" s="43">
        <v>735593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735605</v>
      </c>
      <c r="O22" s="44">
        <f t="shared" si="2"/>
        <v>405.9630242825607</v>
      </c>
      <c r="P22" s="9"/>
    </row>
    <row r="23" spans="1:119" ht="15.75" thickBot="1">
      <c r="A23" s="12"/>
      <c r="B23" s="42">
        <v>590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16140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16140</v>
      </c>
      <c r="O23" s="44">
        <f t="shared" si="2"/>
        <v>8.9072847682119214</v>
      </c>
      <c r="P23" s="9"/>
    </row>
    <row r="24" spans="1:119" ht="16.5" thickBot="1">
      <c r="A24" s="13" t="s">
        <v>10</v>
      </c>
      <c r="B24" s="21"/>
      <c r="C24" s="20"/>
      <c r="D24" s="14">
        <f>SUM(D5,D8,D12,D16,D18,D21)</f>
        <v>2664460</v>
      </c>
      <c r="E24" s="14">
        <f t="shared" ref="E24:M24" si="8">SUM(E5,E8,E12,E16,E18,E21)</f>
        <v>12</v>
      </c>
      <c r="F24" s="14">
        <f t="shared" si="8"/>
        <v>0</v>
      </c>
      <c r="G24" s="14">
        <f t="shared" si="8"/>
        <v>735593</v>
      </c>
      <c r="H24" s="14">
        <f t="shared" si="8"/>
        <v>0</v>
      </c>
      <c r="I24" s="14">
        <f t="shared" si="8"/>
        <v>751974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4152039</v>
      </c>
      <c r="O24" s="35">
        <f t="shared" si="2"/>
        <v>2291.412251655629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44</v>
      </c>
      <c r="M26" s="90"/>
      <c r="N26" s="90"/>
      <c r="O26" s="39">
        <v>1812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758344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758344</v>
      </c>
      <c r="O5" s="30">
        <f t="shared" ref="O5:O22" si="2">(N5/O$24)</f>
        <v>401.66525423728814</v>
      </c>
      <c r="P5" s="6"/>
    </row>
    <row r="6" spans="1:133">
      <c r="A6" s="12"/>
      <c r="B6" s="42">
        <v>511</v>
      </c>
      <c r="C6" s="19" t="s">
        <v>36</v>
      </c>
      <c r="D6" s="43">
        <v>64715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64715</v>
      </c>
      <c r="O6" s="44">
        <f t="shared" si="2"/>
        <v>34.277012711864408</v>
      </c>
      <c r="P6" s="9"/>
    </row>
    <row r="7" spans="1:133">
      <c r="A7" s="12"/>
      <c r="B7" s="42">
        <v>513</v>
      </c>
      <c r="C7" s="19" t="s">
        <v>19</v>
      </c>
      <c r="D7" s="43">
        <v>693629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693629</v>
      </c>
      <c r="O7" s="44">
        <f t="shared" si="2"/>
        <v>367.38824152542372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1670835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1670835</v>
      </c>
      <c r="O8" s="41">
        <f t="shared" si="2"/>
        <v>884.97616525423734</v>
      </c>
      <c r="P8" s="10"/>
    </row>
    <row r="9" spans="1:133">
      <c r="A9" s="12"/>
      <c r="B9" s="42">
        <v>521</v>
      </c>
      <c r="C9" s="19" t="s">
        <v>22</v>
      </c>
      <c r="D9" s="43">
        <v>1354576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1354576</v>
      </c>
      <c r="O9" s="44">
        <f t="shared" si="2"/>
        <v>717.46610169491521</v>
      </c>
      <c r="P9" s="9"/>
    </row>
    <row r="10" spans="1:133">
      <c r="A10" s="12"/>
      <c r="B10" s="42">
        <v>522</v>
      </c>
      <c r="C10" s="19" t="s">
        <v>23</v>
      </c>
      <c r="D10" s="43">
        <v>288446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288446</v>
      </c>
      <c r="O10" s="44">
        <f t="shared" si="2"/>
        <v>152.77860169491527</v>
      </c>
      <c r="P10" s="9"/>
    </row>
    <row r="11" spans="1:133">
      <c r="A11" s="12"/>
      <c r="B11" s="42">
        <v>524</v>
      </c>
      <c r="C11" s="19" t="s">
        <v>37</v>
      </c>
      <c r="D11" s="43">
        <v>27813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27813</v>
      </c>
      <c r="O11" s="44">
        <f t="shared" si="2"/>
        <v>14.73146186440678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164552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758501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923053</v>
      </c>
      <c r="O12" s="41">
        <f t="shared" si="2"/>
        <v>488.90519067796612</v>
      </c>
      <c r="P12" s="10"/>
    </row>
    <row r="13" spans="1:133">
      <c r="A13" s="12"/>
      <c r="B13" s="42">
        <v>534</v>
      </c>
      <c r="C13" s="19" t="s">
        <v>38</v>
      </c>
      <c r="D13" s="43">
        <v>3493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3493</v>
      </c>
      <c r="O13" s="44">
        <f t="shared" si="2"/>
        <v>1.8501059322033899</v>
      </c>
      <c r="P13" s="9"/>
    </row>
    <row r="14" spans="1:133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758501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758501</v>
      </c>
      <c r="O14" s="44">
        <f t="shared" si="2"/>
        <v>401.74841101694915</v>
      </c>
      <c r="P14" s="9"/>
    </row>
    <row r="15" spans="1:133">
      <c r="A15" s="12"/>
      <c r="B15" s="42">
        <v>539</v>
      </c>
      <c r="C15" s="19" t="s">
        <v>26</v>
      </c>
      <c r="D15" s="43">
        <v>161059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161059</v>
      </c>
      <c r="O15" s="44">
        <f t="shared" si="2"/>
        <v>85.306673728813564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22667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22667</v>
      </c>
      <c r="O16" s="41">
        <f t="shared" si="2"/>
        <v>12.005826271186441</v>
      </c>
      <c r="P16" s="10"/>
    </row>
    <row r="17" spans="1:119">
      <c r="A17" s="12"/>
      <c r="B17" s="42">
        <v>541</v>
      </c>
      <c r="C17" s="19" t="s">
        <v>28</v>
      </c>
      <c r="D17" s="43">
        <v>22667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22667</v>
      </c>
      <c r="O17" s="44">
        <f t="shared" si="2"/>
        <v>12.005826271186441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14479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14479</v>
      </c>
      <c r="O18" s="41">
        <f t="shared" si="2"/>
        <v>7.6689618644067794</v>
      </c>
      <c r="P18" s="9"/>
    </row>
    <row r="19" spans="1:119">
      <c r="A19" s="12"/>
      <c r="B19" s="42">
        <v>572</v>
      </c>
      <c r="C19" s="19" t="s">
        <v>30</v>
      </c>
      <c r="D19" s="43">
        <v>14479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14479</v>
      </c>
      <c r="O19" s="44">
        <f t="shared" si="2"/>
        <v>7.6689618644067794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13983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13983</v>
      </c>
      <c r="O20" s="41">
        <f t="shared" si="2"/>
        <v>7.40625</v>
      </c>
      <c r="P20" s="9"/>
    </row>
    <row r="21" spans="1:119" ht="15.75" thickBot="1">
      <c r="A21" s="12"/>
      <c r="B21" s="42">
        <v>590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13983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13983</v>
      </c>
      <c r="O21" s="44">
        <f t="shared" si="2"/>
        <v>7.40625</v>
      </c>
      <c r="P21" s="9"/>
    </row>
    <row r="22" spans="1:119" ht="16.5" thickBot="1">
      <c r="A22" s="13" t="s">
        <v>10</v>
      </c>
      <c r="B22" s="21"/>
      <c r="C22" s="20"/>
      <c r="D22" s="14">
        <f>SUM(D5,D8,D12,D16,D18,D20)</f>
        <v>2630877</v>
      </c>
      <c r="E22" s="14">
        <f t="shared" ref="E22:M22" si="8">SUM(E5,E8,E12,E16,E18,E20)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772484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3403361</v>
      </c>
      <c r="O22" s="35">
        <f t="shared" si="2"/>
        <v>1802.6276483050847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39</v>
      </c>
      <c r="M24" s="90"/>
      <c r="N24" s="90"/>
      <c r="O24" s="39">
        <v>1888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40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643664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643664</v>
      </c>
      <c r="O5" s="30">
        <f t="shared" ref="O5:O20" si="2">(N5/O$22)</f>
        <v>289.93873873873872</v>
      </c>
      <c r="P5" s="6"/>
    </row>
    <row r="6" spans="1:133">
      <c r="A6" s="12"/>
      <c r="B6" s="42">
        <v>513</v>
      </c>
      <c r="C6" s="19" t="s">
        <v>19</v>
      </c>
      <c r="D6" s="43">
        <v>630758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630758</v>
      </c>
      <c r="O6" s="44">
        <f t="shared" si="2"/>
        <v>284.12522522522522</v>
      </c>
      <c r="P6" s="9"/>
    </row>
    <row r="7" spans="1:133">
      <c r="A7" s="12"/>
      <c r="B7" s="42">
        <v>519</v>
      </c>
      <c r="C7" s="19" t="s">
        <v>20</v>
      </c>
      <c r="D7" s="43">
        <v>12906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12906</v>
      </c>
      <c r="O7" s="44">
        <f t="shared" si="2"/>
        <v>5.8135135135135139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1635326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1635326</v>
      </c>
      <c r="O8" s="41">
        <f t="shared" si="2"/>
        <v>736.63333333333333</v>
      </c>
      <c r="P8" s="10"/>
    </row>
    <row r="9" spans="1:133">
      <c r="A9" s="12"/>
      <c r="B9" s="42">
        <v>521</v>
      </c>
      <c r="C9" s="19" t="s">
        <v>22</v>
      </c>
      <c r="D9" s="43">
        <v>1311690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1311690</v>
      </c>
      <c r="O9" s="44">
        <f t="shared" si="2"/>
        <v>590.85135135135135</v>
      </c>
      <c r="P9" s="9"/>
    </row>
    <row r="10" spans="1:133">
      <c r="A10" s="12"/>
      <c r="B10" s="42">
        <v>522</v>
      </c>
      <c r="C10" s="19" t="s">
        <v>23</v>
      </c>
      <c r="D10" s="43">
        <v>323636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323636</v>
      </c>
      <c r="O10" s="44">
        <f t="shared" si="2"/>
        <v>145.78198198198197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236684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689170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925854</v>
      </c>
      <c r="O11" s="41">
        <f t="shared" si="2"/>
        <v>417.05135135135134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689170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689170</v>
      </c>
      <c r="O12" s="44">
        <f t="shared" si="2"/>
        <v>310.43693693693695</v>
      </c>
      <c r="P12" s="9"/>
    </row>
    <row r="13" spans="1:133">
      <c r="A13" s="12"/>
      <c r="B13" s="42">
        <v>539</v>
      </c>
      <c r="C13" s="19" t="s">
        <v>26</v>
      </c>
      <c r="D13" s="43">
        <v>236684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236684</v>
      </c>
      <c r="O13" s="44">
        <f t="shared" si="2"/>
        <v>106.61441441441441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263378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263378</v>
      </c>
      <c r="O14" s="41">
        <f t="shared" si="2"/>
        <v>118.63873873873874</v>
      </c>
      <c r="P14" s="10"/>
    </row>
    <row r="15" spans="1:133">
      <c r="A15" s="12"/>
      <c r="B15" s="42">
        <v>541</v>
      </c>
      <c r="C15" s="19" t="s">
        <v>28</v>
      </c>
      <c r="D15" s="43">
        <v>263378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263378</v>
      </c>
      <c r="O15" s="44">
        <f t="shared" si="2"/>
        <v>118.63873873873874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5549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5549</v>
      </c>
      <c r="O16" s="41">
        <f t="shared" si="2"/>
        <v>2.4995495495495494</v>
      </c>
      <c r="P16" s="9"/>
    </row>
    <row r="17" spans="1:119">
      <c r="A17" s="12"/>
      <c r="B17" s="42">
        <v>572</v>
      </c>
      <c r="C17" s="19" t="s">
        <v>30</v>
      </c>
      <c r="D17" s="43">
        <v>5549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5549</v>
      </c>
      <c r="O17" s="44">
        <f t="shared" si="2"/>
        <v>2.4995495495495494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28704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28704</v>
      </c>
      <c r="O18" s="41">
        <f t="shared" si="2"/>
        <v>12.929729729729729</v>
      </c>
      <c r="P18" s="9"/>
    </row>
    <row r="19" spans="1:119" ht="15.75" thickBot="1">
      <c r="A19" s="12"/>
      <c r="B19" s="42">
        <v>590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28704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28704</v>
      </c>
      <c r="O19" s="44">
        <f t="shared" si="2"/>
        <v>12.929729729729729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2784601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717874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3502475</v>
      </c>
      <c r="O20" s="35">
        <f t="shared" si="2"/>
        <v>1577.6914414414414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2220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472269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472269</v>
      </c>
      <c r="O5" s="30">
        <f t="shared" ref="O5:O20" si="2">(N5/O$22)</f>
        <v>212.44669365721998</v>
      </c>
      <c r="P5" s="6"/>
    </row>
    <row r="6" spans="1:133">
      <c r="A6" s="12"/>
      <c r="B6" s="42">
        <v>513</v>
      </c>
      <c r="C6" s="19" t="s">
        <v>19</v>
      </c>
      <c r="D6" s="43">
        <v>459214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459214</v>
      </c>
      <c r="O6" s="44">
        <f t="shared" si="2"/>
        <v>206.57399910031489</v>
      </c>
      <c r="P6" s="9"/>
    </row>
    <row r="7" spans="1:133">
      <c r="A7" s="12"/>
      <c r="B7" s="42">
        <v>519</v>
      </c>
      <c r="C7" s="19" t="s">
        <v>20</v>
      </c>
      <c r="D7" s="43">
        <v>13055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13055</v>
      </c>
      <c r="O7" s="44">
        <f t="shared" si="2"/>
        <v>5.872694556905083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1523216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1523216</v>
      </c>
      <c r="O8" s="41">
        <f t="shared" si="2"/>
        <v>685.20737741790379</v>
      </c>
      <c r="P8" s="10"/>
    </row>
    <row r="9" spans="1:133">
      <c r="A9" s="12"/>
      <c r="B9" s="42">
        <v>521</v>
      </c>
      <c r="C9" s="19" t="s">
        <v>22</v>
      </c>
      <c r="D9" s="43">
        <v>1230174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1230174</v>
      </c>
      <c r="O9" s="44">
        <f t="shared" si="2"/>
        <v>553.38461538461536</v>
      </c>
      <c r="P9" s="9"/>
    </row>
    <row r="10" spans="1:133">
      <c r="A10" s="12"/>
      <c r="B10" s="42">
        <v>522</v>
      </c>
      <c r="C10" s="19" t="s">
        <v>23</v>
      </c>
      <c r="D10" s="43">
        <v>293042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293042</v>
      </c>
      <c r="O10" s="44">
        <f t="shared" si="2"/>
        <v>131.82276203328834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188209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775898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964107</v>
      </c>
      <c r="O11" s="41">
        <f t="shared" si="2"/>
        <v>433.69635627530363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775898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775898</v>
      </c>
      <c r="O12" s="44">
        <f t="shared" si="2"/>
        <v>349.0319388214125</v>
      </c>
      <c r="P12" s="9"/>
    </row>
    <row r="13" spans="1:133">
      <c r="A13" s="12"/>
      <c r="B13" s="42">
        <v>539</v>
      </c>
      <c r="C13" s="19" t="s">
        <v>26</v>
      </c>
      <c r="D13" s="43">
        <v>188209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188209</v>
      </c>
      <c r="O13" s="44">
        <f t="shared" si="2"/>
        <v>84.664417453891133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34419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34419</v>
      </c>
      <c r="O14" s="41">
        <f t="shared" si="2"/>
        <v>15.483130904183536</v>
      </c>
      <c r="P14" s="10"/>
    </row>
    <row r="15" spans="1:133">
      <c r="A15" s="12"/>
      <c r="B15" s="42">
        <v>541</v>
      </c>
      <c r="C15" s="19" t="s">
        <v>28</v>
      </c>
      <c r="D15" s="43">
        <v>34419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34419</v>
      </c>
      <c r="O15" s="44">
        <f t="shared" si="2"/>
        <v>15.483130904183536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12997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12997</v>
      </c>
      <c r="O16" s="41">
        <f t="shared" si="2"/>
        <v>5.8466036887089521</v>
      </c>
      <c r="P16" s="9"/>
    </row>
    <row r="17" spans="1:119">
      <c r="A17" s="12"/>
      <c r="B17" s="42">
        <v>572</v>
      </c>
      <c r="C17" s="19" t="s">
        <v>30</v>
      </c>
      <c r="D17" s="43">
        <v>12997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12997</v>
      </c>
      <c r="O17" s="44">
        <f t="shared" si="2"/>
        <v>5.8466036887089521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-32763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-32763</v>
      </c>
      <c r="O18" s="41">
        <f t="shared" si="2"/>
        <v>-14.738191632928475</v>
      </c>
      <c r="P18" s="9"/>
    </row>
    <row r="19" spans="1:119" ht="15.75" thickBot="1">
      <c r="A19" s="12"/>
      <c r="B19" s="42">
        <v>590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-32763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-32763</v>
      </c>
      <c r="O19" s="44">
        <f t="shared" si="2"/>
        <v>-14.738191632928475</v>
      </c>
      <c r="P19" s="9"/>
    </row>
    <row r="20" spans="1:119" ht="16.5" thickBot="1">
      <c r="A20" s="13" t="s">
        <v>10</v>
      </c>
      <c r="B20" s="21"/>
      <c r="C20" s="20"/>
      <c r="D20" s="14">
        <f>SUM(D5,D8,D11,D14,D16,D18)</f>
        <v>2231110</v>
      </c>
      <c r="E20" s="14">
        <f t="shared" ref="E20:M20" si="8">SUM(E5,E8,E11,E14,E16,E18)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743135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2974245</v>
      </c>
      <c r="O20" s="35">
        <f t="shared" si="2"/>
        <v>1337.9419703103913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53</v>
      </c>
      <c r="M22" s="90"/>
      <c r="N22" s="90"/>
      <c r="O22" s="39">
        <v>2223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383341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383341</v>
      </c>
      <c r="O5" s="30">
        <f t="shared" ref="O5:O14" si="2">(N5/O$16)</f>
        <v>161.81553398058253</v>
      </c>
      <c r="P5" s="6"/>
    </row>
    <row r="6" spans="1:133">
      <c r="A6" s="12"/>
      <c r="B6" s="42">
        <v>512</v>
      </c>
      <c r="C6" s="19" t="s">
        <v>46</v>
      </c>
      <c r="D6" s="43">
        <v>383341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383341</v>
      </c>
      <c r="O6" s="44">
        <f t="shared" si="2"/>
        <v>161.81553398058253</v>
      </c>
      <c r="P6" s="9"/>
    </row>
    <row r="7" spans="1:133" ht="15.75">
      <c r="A7" s="26" t="s">
        <v>21</v>
      </c>
      <c r="B7" s="27"/>
      <c r="C7" s="28"/>
      <c r="D7" s="29">
        <f t="shared" ref="D7:M7" si="3">SUM(D8:D8)</f>
        <v>1640913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1640913</v>
      </c>
      <c r="O7" s="41">
        <f t="shared" si="2"/>
        <v>692.66061629379487</v>
      </c>
      <c r="P7" s="10"/>
    </row>
    <row r="8" spans="1:133">
      <c r="A8" s="12"/>
      <c r="B8" s="42">
        <v>521</v>
      </c>
      <c r="C8" s="19" t="s">
        <v>22</v>
      </c>
      <c r="D8" s="43">
        <v>1640913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1640913</v>
      </c>
      <c r="O8" s="44">
        <f t="shared" si="2"/>
        <v>692.66061629379487</v>
      </c>
      <c r="P8" s="9"/>
    </row>
    <row r="9" spans="1:133" ht="15.75">
      <c r="A9" s="26" t="s">
        <v>24</v>
      </c>
      <c r="B9" s="27"/>
      <c r="C9" s="28"/>
      <c r="D9" s="29">
        <f t="shared" ref="D9:M9" si="4">SUM(D10:D11)</f>
        <v>172313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746153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918466</v>
      </c>
      <c r="O9" s="41">
        <f t="shared" si="2"/>
        <v>387.70198395947659</v>
      </c>
      <c r="P9" s="10"/>
    </row>
    <row r="10" spans="1:133">
      <c r="A10" s="12"/>
      <c r="B10" s="42">
        <v>536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746153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746153</v>
      </c>
      <c r="O10" s="44">
        <f t="shared" si="2"/>
        <v>314.96538623891939</v>
      </c>
      <c r="P10" s="9"/>
    </row>
    <row r="11" spans="1:133">
      <c r="A11" s="12"/>
      <c r="B11" s="42">
        <v>539</v>
      </c>
      <c r="C11" s="19" t="s">
        <v>26</v>
      </c>
      <c r="D11" s="43">
        <v>172313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172313</v>
      </c>
      <c r="O11" s="44">
        <f t="shared" si="2"/>
        <v>72.736597720557199</v>
      </c>
      <c r="P11" s="9"/>
    </row>
    <row r="12" spans="1:133" ht="15.75">
      <c r="A12" s="26" t="s">
        <v>29</v>
      </c>
      <c r="B12" s="27"/>
      <c r="C12" s="28"/>
      <c r="D12" s="29">
        <f t="shared" ref="D12:M12" si="5">SUM(D13:D13)</f>
        <v>3575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3575</v>
      </c>
      <c r="O12" s="41">
        <f t="shared" si="2"/>
        <v>1.5090755593077247</v>
      </c>
      <c r="P12" s="9"/>
    </row>
    <row r="13" spans="1:133" ht="15.75" thickBot="1">
      <c r="A13" s="12"/>
      <c r="B13" s="42">
        <v>572</v>
      </c>
      <c r="C13" s="19" t="s">
        <v>30</v>
      </c>
      <c r="D13" s="43">
        <v>3575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3575</v>
      </c>
      <c r="O13" s="44">
        <f t="shared" si="2"/>
        <v>1.5090755593077247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2200142</v>
      </c>
      <c r="E14" s="14">
        <f t="shared" ref="E14:M14" si="6">SUM(E5,E7,E9,E12)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746153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2946295</v>
      </c>
      <c r="O14" s="35">
        <f t="shared" si="2"/>
        <v>1243.6872097931616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0" t="s">
        <v>63</v>
      </c>
      <c r="M16" s="90"/>
      <c r="N16" s="90"/>
      <c r="O16" s="39">
        <v>2369</v>
      </c>
    </row>
    <row r="17" spans="1:15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.75" customHeight="1" thickBot="1">
      <c r="A18" s="94" t="s">
        <v>40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720628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720628</v>
      </c>
      <c r="P5" s="30">
        <f t="shared" ref="P5:P26" si="2">(O5/P$28)</f>
        <v>336.42763772175539</v>
      </c>
      <c r="Q5" s="6"/>
    </row>
    <row r="6" spans="1:134">
      <c r="A6" s="12"/>
      <c r="B6" s="42">
        <v>511</v>
      </c>
      <c r="C6" s="19" t="s">
        <v>36</v>
      </c>
      <c r="D6" s="43">
        <v>74373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74373</v>
      </c>
      <c r="P6" s="44">
        <f t="shared" si="2"/>
        <v>34.721288515406165</v>
      </c>
      <c r="Q6" s="9"/>
    </row>
    <row r="7" spans="1:134">
      <c r="A7" s="12"/>
      <c r="B7" s="42">
        <v>512</v>
      </c>
      <c r="C7" s="19" t="s">
        <v>46</v>
      </c>
      <c r="D7" s="43">
        <v>102150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102150</v>
      </c>
      <c r="P7" s="44">
        <f t="shared" si="2"/>
        <v>47.689075630252098</v>
      </c>
      <c r="Q7" s="9"/>
    </row>
    <row r="8" spans="1:134">
      <c r="A8" s="12"/>
      <c r="B8" s="42">
        <v>513</v>
      </c>
      <c r="C8" s="19" t="s">
        <v>19</v>
      </c>
      <c r="D8" s="43">
        <v>544105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544105</v>
      </c>
      <c r="P8" s="44">
        <f t="shared" si="2"/>
        <v>254.0172735760971</v>
      </c>
      <c r="Q8" s="9"/>
    </row>
    <row r="9" spans="1:134" ht="15.75">
      <c r="A9" s="26" t="s">
        <v>21</v>
      </c>
      <c r="B9" s="27"/>
      <c r="C9" s="28"/>
      <c r="D9" s="29">
        <f t="shared" ref="D9:N9" si="3">SUM(D10:D12)</f>
        <v>1856212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1856212</v>
      </c>
      <c r="P9" s="41">
        <f t="shared" si="2"/>
        <v>866.578898225957</v>
      </c>
      <c r="Q9" s="10"/>
    </row>
    <row r="10" spans="1:134">
      <c r="A10" s="12"/>
      <c r="B10" s="42">
        <v>521</v>
      </c>
      <c r="C10" s="19" t="s">
        <v>22</v>
      </c>
      <c r="D10" s="43">
        <v>1451778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1451778</v>
      </c>
      <c r="P10" s="44">
        <f t="shared" si="2"/>
        <v>677.76750700280115</v>
      </c>
      <c r="Q10" s="9"/>
    </row>
    <row r="11" spans="1:134">
      <c r="A11" s="12"/>
      <c r="B11" s="42">
        <v>522</v>
      </c>
      <c r="C11" s="19" t="s">
        <v>23</v>
      </c>
      <c r="D11" s="43">
        <v>317444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317444</v>
      </c>
      <c r="P11" s="44">
        <f t="shared" si="2"/>
        <v>148.19981325863679</v>
      </c>
      <c r="Q11" s="9"/>
    </row>
    <row r="12" spans="1:134">
      <c r="A12" s="12"/>
      <c r="B12" s="42">
        <v>524</v>
      </c>
      <c r="C12" s="19" t="s">
        <v>37</v>
      </c>
      <c r="D12" s="43">
        <v>86990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86990</v>
      </c>
      <c r="P12" s="44">
        <f t="shared" si="2"/>
        <v>40.611577964519142</v>
      </c>
      <c r="Q12" s="9"/>
    </row>
    <row r="13" spans="1:134" ht="15.75">
      <c r="A13" s="26" t="s">
        <v>24</v>
      </c>
      <c r="B13" s="27"/>
      <c r="C13" s="28"/>
      <c r="D13" s="29">
        <f t="shared" ref="D13:N13" si="4">SUM(D14:D18)</f>
        <v>227241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1126531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1353772</v>
      </c>
      <c r="P13" s="41">
        <f t="shared" si="2"/>
        <v>632.01307189542479</v>
      </c>
      <c r="Q13" s="10"/>
    </row>
    <row r="14" spans="1:134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85284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85284</v>
      </c>
      <c r="P14" s="44">
        <f t="shared" si="2"/>
        <v>39.815126050420169</v>
      </c>
      <c r="Q14" s="9"/>
    </row>
    <row r="15" spans="1:134">
      <c r="A15" s="12"/>
      <c r="B15" s="42">
        <v>534</v>
      </c>
      <c r="C15" s="19" t="s">
        <v>38</v>
      </c>
      <c r="D15" s="43">
        <v>4995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4995</v>
      </c>
      <c r="P15" s="44">
        <f t="shared" si="2"/>
        <v>2.3319327731092439</v>
      </c>
      <c r="Q15" s="9"/>
    </row>
    <row r="16" spans="1:134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591818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591818</v>
      </c>
      <c r="P16" s="44">
        <f t="shared" si="2"/>
        <v>276.29225023342673</v>
      </c>
      <c r="Q16" s="9"/>
    </row>
    <row r="17" spans="1:120">
      <c r="A17" s="12"/>
      <c r="B17" s="42">
        <v>536</v>
      </c>
      <c r="C17" s="19" t="s">
        <v>25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449429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449429</v>
      </c>
      <c r="P17" s="44">
        <f t="shared" si="2"/>
        <v>209.81746031746033</v>
      </c>
      <c r="Q17" s="9"/>
    </row>
    <row r="18" spans="1:120">
      <c r="A18" s="12"/>
      <c r="B18" s="42">
        <v>539</v>
      </c>
      <c r="C18" s="19" t="s">
        <v>26</v>
      </c>
      <c r="D18" s="43">
        <v>222246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222246</v>
      </c>
      <c r="P18" s="44">
        <f t="shared" si="2"/>
        <v>103.75630252100841</v>
      </c>
      <c r="Q18" s="9"/>
    </row>
    <row r="19" spans="1:120" ht="15.75">
      <c r="A19" s="26" t="s">
        <v>27</v>
      </c>
      <c r="B19" s="27"/>
      <c r="C19" s="28"/>
      <c r="D19" s="29">
        <f t="shared" ref="D19:N19" si="5">SUM(D20:D20)</f>
        <v>356548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356548</v>
      </c>
      <c r="P19" s="41">
        <f t="shared" si="2"/>
        <v>166.45564892623716</v>
      </c>
      <c r="Q19" s="10"/>
    </row>
    <row r="20" spans="1:120">
      <c r="A20" s="12"/>
      <c r="B20" s="42">
        <v>541</v>
      </c>
      <c r="C20" s="19" t="s">
        <v>28</v>
      </c>
      <c r="D20" s="43">
        <v>356548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356548</v>
      </c>
      <c r="P20" s="44">
        <f t="shared" si="2"/>
        <v>166.45564892623716</v>
      </c>
      <c r="Q20" s="9"/>
    </row>
    <row r="21" spans="1:120" ht="15.75">
      <c r="A21" s="26" t="s">
        <v>29</v>
      </c>
      <c r="B21" s="27"/>
      <c r="C21" s="28"/>
      <c r="D21" s="29">
        <f t="shared" ref="D21:N21" si="6">SUM(D22:D23)</f>
        <v>77018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77018</v>
      </c>
      <c r="P21" s="41">
        <f t="shared" si="2"/>
        <v>35.956115779645188</v>
      </c>
      <c r="Q21" s="9"/>
    </row>
    <row r="22" spans="1:120">
      <c r="A22" s="12"/>
      <c r="B22" s="42">
        <v>572</v>
      </c>
      <c r="C22" s="19" t="s">
        <v>30</v>
      </c>
      <c r="D22" s="43">
        <v>66095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66095</v>
      </c>
      <c r="P22" s="44">
        <f t="shared" si="2"/>
        <v>30.856676003734826</v>
      </c>
      <c r="Q22" s="9"/>
    </row>
    <row r="23" spans="1:120">
      <c r="A23" s="12"/>
      <c r="B23" s="42">
        <v>575</v>
      </c>
      <c r="C23" s="19" t="s">
        <v>42</v>
      </c>
      <c r="D23" s="43">
        <v>10923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10923</v>
      </c>
      <c r="P23" s="44">
        <f t="shared" si="2"/>
        <v>5.0994397759103638</v>
      </c>
      <c r="Q23" s="9"/>
    </row>
    <row r="24" spans="1:120" ht="15.75">
      <c r="A24" s="26" t="s">
        <v>32</v>
      </c>
      <c r="B24" s="27"/>
      <c r="C24" s="28"/>
      <c r="D24" s="29">
        <f t="shared" ref="D24:N24" si="7">SUM(D25:D25)</f>
        <v>153620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153620</v>
      </c>
      <c r="P24" s="41">
        <f t="shared" si="2"/>
        <v>71.718020541549947</v>
      </c>
      <c r="Q24" s="9"/>
    </row>
    <row r="25" spans="1:120" ht="15.75" thickBot="1">
      <c r="A25" s="12"/>
      <c r="B25" s="42">
        <v>581</v>
      </c>
      <c r="C25" s="19" t="s">
        <v>80</v>
      </c>
      <c r="D25" s="43">
        <v>153620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153620</v>
      </c>
      <c r="P25" s="44">
        <f t="shared" si="2"/>
        <v>71.718020541549947</v>
      </c>
      <c r="Q25" s="9"/>
    </row>
    <row r="26" spans="1:120" ht="16.5" thickBot="1">
      <c r="A26" s="13" t="s">
        <v>10</v>
      </c>
      <c r="B26" s="21"/>
      <c r="C26" s="20"/>
      <c r="D26" s="14">
        <f>SUM(D5,D9,D13,D19,D21,D24)</f>
        <v>3391267</v>
      </c>
      <c r="E26" s="14">
        <f t="shared" ref="E26:N26" si="8">SUM(E5,E9,E13,E19,E21,E24)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1126531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4517798</v>
      </c>
      <c r="P26" s="35">
        <f t="shared" si="2"/>
        <v>2109.1493930905694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81</v>
      </c>
      <c r="N28" s="90"/>
      <c r="O28" s="90"/>
      <c r="P28" s="39">
        <v>2142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886796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886796</v>
      </c>
      <c r="O5" s="30">
        <f t="shared" ref="O5:O25" si="2">(N5/O$27)</f>
        <v>432.58341463414632</v>
      </c>
      <c r="P5" s="6"/>
    </row>
    <row r="6" spans="1:133">
      <c r="A6" s="12"/>
      <c r="B6" s="42">
        <v>511</v>
      </c>
      <c r="C6" s="19" t="s">
        <v>36</v>
      </c>
      <c r="D6" s="43">
        <v>74812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74812</v>
      </c>
      <c r="O6" s="44">
        <f t="shared" si="2"/>
        <v>36.493658536585365</v>
      </c>
      <c r="P6" s="9"/>
    </row>
    <row r="7" spans="1:133">
      <c r="A7" s="12"/>
      <c r="B7" s="42">
        <v>512</v>
      </c>
      <c r="C7" s="19" t="s">
        <v>46</v>
      </c>
      <c r="D7" s="43">
        <v>101572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101572</v>
      </c>
      <c r="O7" s="44">
        <f t="shared" si="2"/>
        <v>49.547317073170731</v>
      </c>
      <c r="P7" s="9"/>
    </row>
    <row r="8" spans="1:133">
      <c r="A8" s="12"/>
      <c r="B8" s="42">
        <v>513</v>
      </c>
      <c r="C8" s="19" t="s">
        <v>19</v>
      </c>
      <c r="D8" s="43">
        <v>710412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710412</v>
      </c>
      <c r="O8" s="44">
        <f t="shared" si="2"/>
        <v>346.54243902439026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1866851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1866851</v>
      </c>
      <c r="O9" s="41">
        <f t="shared" si="2"/>
        <v>910.65902439024387</v>
      </c>
      <c r="P9" s="10"/>
    </row>
    <row r="10" spans="1:133">
      <c r="A10" s="12"/>
      <c r="B10" s="42">
        <v>521</v>
      </c>
      <c r="C10" s="19" t="s">
        <v>22</v>
      </c>
      <c r="D10" s="43">
        <v>1451723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1451723</v>
      </c>
      <c r="O10" s="44">
        <f t="shared" si="2"/>
        <v>708.15756097560973</v>
      </c>
      <c r="P10" s="9"/>
    </row>
    <row r="11" spans="1:133">
      <c r="A11" s="12"/>
      <c r="B11" s="42">
        <v>522</v>
      </c>
      <c r="C11" s="19" t="s">
        <v>23</v>
      </c>
      <c r="D11" s="43">
        <v>331568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331568</v>
      </c>
      <c r="O11" s="44">
        <f t="shared" si="2"/>
        <v>161.74048780487806</v>
      </c>
      <c r="P11" s="9"/>
    </row>
    <row r="12" spans="1:133">
      <c r="A12" s="12"/>
      <c r="B12" s="42">
        <v>524</v>
      </c>
      <c r="C12" s="19" t="s">
        <v>37</v>
      </c>
      <c r="D12" s="43">
        <v>83560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83560</v>
      </c>
      <c r="O12" s="44">
        <f t="shared" si="2"/>
        <v>40.760975609756095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238846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1007265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1246111</v>
      </c>
      <c r="O13" s="41">
        <f t="shared" si="2"/>
        <v>607.85902439024392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106403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106403</v>
      </c>
      <c r="O14" s="44">
        <f t="shared" si="2"/>
        <v>51.903902439024392</v>
      </c>
      <c r="P14" s="9"/>
    </row>
    <row r="15" spans="1:133">
      <c r="A15" s="12"/>
      <c r="B15" s="42">
        <v>534</v>
      </c>
      <c r="C15" s="19" t="s">
        <v>55</v>
      </c>
      <c r="D15" s="43">
        <v>5283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5283</v>
      </c>
      <c r="O15" s="44">
        <f t="shared" si="2"/>
        <v>2.5770731707317074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494999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494999</v>
      </c>
      <c r="O16" s="44">
        <f t="shared" si="2"/>
        <v>241.4629268292683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405863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405863</v>
      </c>
      <c r="O17" s="44">
        <f t="shared" si="2"/>
        <v>197.98195121951218</v>
      </c>
      <c r="P17" s="9"/>
    </row>
    <row r="18" spans="1:119">
      <c r="A18" s="12"/>
      <c r="B18" s="42">
        <v>539</v>
      </c>
      <c r="C18" s="19" t="s">
        <v>26</v>
      </c>
      <c r="D18" s="43">
        <v>233563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233563</v>
      </c>
      <c r="O18" s="44">
        <f t="shared" si="2"/>
        <v>113.93317073170732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97025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97025</v>
      </c>
      <c r="O19" s="41">
        <f t="shared" si="2"/>
        <v>47.329268292682926</v>
      </c>
      <c r="P19" s="10"/>
    </row>
    <row r="20" spans="1:119">
      <c r="A20" s="12"/>
      <c r="B20" s="42">
        <v>541</v>
      </c>
      <c r="C20" s="19" t="s">
        <v>57</v>
      </c>
      <c r="D20" s="43">
        <v>97025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97025</v>
      </c>
      <c r="O20" s="44">
        <f t="shared" si="2"/>
        <v>47.329268292682926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99014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99014</v>
      </c>
      <c r="O21" s="41">
        <f t="shared" si="2"/>
        <v>48.299512195121949</v>
      </c>
      <c r="P21" s="9"/>
    </row>
    <row r="22" spans="1:119">
      <c r="A22" s="12"/>
      <c r="B22" s="42">
        <v>572</v>
      </c>
      <c r="C22" s="19" t="s">
        <v>58</v>
      </c>
      <c r="D22" s="43">
        <v>99014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99014</v>
      </c>
      <c r="O22" s="44">
        <f t="shared" si="2"/>
        <v>48.299512195121949</v>
      </c>
      <c r="P22" s="9"/>
    </row>
    <row r="23" spans="1:119" ht="15.75">
      <c r="A23" s="26" t="s">
        <v>73</v>
      </c>
      <c r="B23" s="27"/>
      <c r="C23" s="28"/>
      <c r="D23" s="29">
        <f t="shared" ref="D23:M23" si="7">SUM(D24:D24)</f>
        <v>152000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152000</v>
      </c>
      <c r="O23" s="41">
        <f t="shared" si="2"/>
        <v>74.146341463414629</v>
      </c>
      <c r="P23" s="9"/>
    </row>
    <row r="24" spans="1:119" ht="15.75" thickBot="1">
      <c r="A24" s="12"/>
      <c r="B24" s="42">
        <v>581</v>
      </c>
      <c r="C24" s="19" t="s">
        <v>74</v>
      </c>
      <c r="D24" s="43">
        <v>152000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152000</v>
      </c>
      <c r="O24" s="44">
        <f t="shared" si="2"/>
        <v>74.146341463414629</v>
      </c>
      <c r="P24" s="9"/>
    </row>
    <row r="25" spans="1:119" ht="16.5" thickBot="1">
      <c r="A25" s="13" t="s">
        <v>10</v>
      </c>
      <c r="B25" s="21"/>
      <c r="C25" s="20"/>
      <c r="D25" s="14">
        <f>SUM(D5,D9,D13,D19,D21,D23)</f>
        <v>3340532</v>
      </c>
      <c r="E25" s="14">
        <f t="shared" ref="E25:M25" si="8">SUM(E5,E9,E13,E19,E21,E23)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1007265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4347797</v>
      </c>
      <c r="O25" s="35">
        <f t="shared" si="2"/>
        <v>2120.8765853658538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75</v>
      </c>
      <c r="M27" s="90"/>
      <c r="N27" s="90"/>
      <c r="O27" s="39">
        <v>2050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853417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853417</v>
      </c>
      <c r="O5" s="30">
        <f t="shared" ref="O5:O23" si="2">(N5/O$25)</f>
        <v>413.87827352085355</v>
      </c>
      <c r="P5" s="6"/>
    </row>
    <row r="6" spans="1:133">
      <c r="A6" s="12"/>
      <c r="B6" s="42">
        <v>511</v>
      </c>
      <c r="C6" s="19" t="s">
        <v>36</v>
      </c>
      <c r="D6" s="43">
        <v>67767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67767</v>
      </c>
      <c r="O6" s="44">
        <f t="shared" si="2"/>
        <v>32.864694471387004</v>
      </c>
      <c r="P6" s="9"/>
    </row>
    <row r="7" spans="1:133">
      <c r="A7" s="12"/>
      <c r="B7" s="42">
        <v>512</v>
      </c>
      <c r="C7" s="19" t="s">
        <v>46</v>
      </c>
      <c r="D7" s="43">
        <v>95543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95543</v>
      </c>
      <c r="O7" s="44">
        <f t="shared" si="2"/>
        <v>46.335111542192045</v>
      </c>
      <c r="P7" s="9"/>
    </row>
    <row r="8" spans="1:133">
      <c r="A8" s="12"/>
      <c r="B8" s="42">
        <v>513</v>
      </c>
      <c r="C8" s="19" t="s">
        <v>19</v>
      </c>
      <c r="D8" s="43">
        <v>690107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690107</v>
      </c>
      <c r="O8" s="44">
        <f t="shared" si="2"/>
        <v>334.67846750727449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1817842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1817842</v>
      </c>
      <c r="O9" s="41">
        <f t="shared" si="2"/>
        <v>881.59165858389918</v>
      </c>
      <c r="P9" s="10"/>
    </row>
    <row r="10" spans="1:133">
      <c r="A10" s="12"/>
      <c r="B10" s="42">
        <v>521</v>
      </c>
      <c r="C10" s="19" t="s">
        <v>22</v>
      </c>
      <c r="D10" s="43">
        <v>1437327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1437327</v>
      </c>
      <c r="O10" s="44">
        <f t="shared" si="2"/>
        <v>697.05480116391857</v>
      </c>
      <c r="P10" s="9"/>
    </row>
    <row r="11" spans="1:133">
      <c r="A11" s="12"/>
      <c r="B11" s="42">
        <v>522</v>
      </c>
      <c r="C11" s="19" t="s">
        <v>23</v>
      </c>
      <c r="D11" s="43">
        <v>321443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321443</v>
      </c>
      <c r="O11" s="44">
        <f t="shared" si="2"/>
        <v>155.88894277400581</v>
      </c>
      <c r="P11" s="9"/>
    </row>
    <row r="12" spans="1:133">
      <c r="A12" s="12"/>
      <c r="B12" s="42">
        <v>524</v>
      </c>
      <c r="C12" s="19" t="s">
        <v>37</v>
      </c>
      <c r="D12" s="43">
        <v>59072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59072</v>
      </c>
      <c r="O12" s="44">
        <f t="shared" si="2"/>
        <v>28.647914645974783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226645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929876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1156521</v>
      </c>
      <c r="O13" s="41">
        <f t="shared" si="2"/>
        <v>560.87342386032981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78280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78280</v>
      </c>
      <c r="O14" s="44">
        <f t="shared" si="2"/>
        <v>37.963142580019401</v>
      </c>
      <c r="P14" s="9"/>
    </row>
    <row r="15" spans="1:133">
      <c r="A15" s="12"/>
      <c r="B15" s="42">
        <v>534</v>
      </c>
      <c r="C15" s="19" t="s">
        <v>55</v>
      </c>
      <c r="D15" s="43">
        <v>4959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4959</v>
      </c>
      <c r="O15" s="44">
        <f t="shared" si="2"/>
        <v>2.4049466537342385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524268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524268</v>
      </c>
      <c r="O16" s="44">
        <f t="shared" si="2"/>
        <v>254.2521823472357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327328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327328</v>
      </c>
      <c r="O17" s="44">
        <f t="shared" si="2"/>
        <v>158.74296799224055</v>
      </c>
      <c r="P17" s="9"/>
    </row>
    <row r="18" spans="1:119">
      <c r="A18" s="12"/>
      <c r="B18" s="42">
        <v>539</v>
      </c>
      <c r="C18" s="19" t="s">
        <v>26</v>
      </c>
      <c r="D18" s="43">
        <v>221686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221686</v>
      </c>
      <c r="O18" s="44">
        <f t="shared" si="2"/>
        <v>107.5101842870999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95983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95983</v>
      </c>
      <c r="O19" s="41">
        <f t="shared" si="2"/>
        <v>46.548496605237631</v>
      </c>
      <c r="P19" s="10"/>
    </row>
    <row r="20" spans="1:119">
      <c r="A20" s="12"/>
      <c r="B20" s="42">
        <v>541</v>
      </c>
      <c r="C20" s="19" t="s">
        <v>57</v>
      </c>
      <c r="D20" s="43">
        <v>95983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95983</v>
      </c>
      <c r="O20" s="44">
        <f t="shared" si="2"/>
        <v>46.548496605237631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96638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96638</v>
      </c>
      <c r="O21" s="41">
        <f t="shared" si="2"/>
        <v>46.866149369544132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96638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96638</v>
      </c>
      <c r="O22" s="44">
        <f t="shared" si="2"/>
        <v>46.866149369544132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3090525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929876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4020401</v>
      </c>
      <c r="O23" s="35">
        <f t="shared" si="2"/>
        <v>1949.7580019398642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71</v>
      </c>
      <c r="M25" s="90"/>
      <c r="N25" s="90"/>
      <c r="O25" s="39">
        <v>2062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689069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689069</v>
      </c>
      <c r="O5" s="30">
        <f t="shared" ref="O5:O23" si="2">(N5/O$25)</f>
        <v>336.95305623471882</v>
      </c>
      <c r="P5" s="6"/>
    </row>
    <row r="6" spans="1:133">
      <c r="A6" s="12"/>
      <c r="B6" s="42">
        <v>511</v>
      </c>
      <c r="C6" s="19" t="s">
        <v>36</v>
      </c>
      <c r="D6" s="43">
        <v>77895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77895</v>
      </c>
      <c r="O6" s="44">
        <f t="shared" si="2"/>
        <v>38.090464547677264</v>
      </c>
      <c r="P6" s="9"/>
    </row>
    <row r="7" spans="1:133">
      <c r="A7" s="12"/>
      <c r="B7" s="42">
        <v>512</v>
      </c>
      <c r="C7" s="19" t="s">
        <v>46</v>
      </c>
      <c r="D7" s="43">
        <v>89250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89250</v>
      </c>
      <c r="O7" s="44">
        <f t="shared" si="2"/>
        <v>43.643031784841078</v>
      </c>
      <c r="P7" s="9"/>
    </row>
    <row r="8" spans="1:133">
      <c r="A8" s="12"/>
      <c r="B8" s="42">
        <v>513</v>
      </c>
      <c r="C8" s="19" t="s">
        <v>19</v>
      </c>
      <c r="D8" s="43">
        <v>521924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521924</v>
      </c>
      <c r="O8" s="44">
        <f t="shared" si="2"/>
        <v>255.2195599022005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1789622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1789622</v>
      </c>
      <c r="O9" s="41">
        <f t="shared" si="2"/>
        <v>875.12078239608798</v>
      </c>
      <c r="P9" s="10"/>
    </row>
    <row r="10" spans="1:133">
      <c r="A10" s="12"/>
      <c r="B10" s="42">
        <v>521</v>
      </c>
      <c r="C10" s="19" t="s">
        <v>22</v>
      </c>
      <c r="D10" s="43">
        <v>1438011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1438011</v>
      </c>
      <c r="O10" s="44">
        <f t="shared" si="2"/>
        <v>703.18386308068455</v>
      </c>
      <c r="P10" s="9"/>
    </row>
    <row r="11" spans="1:133">
      <c r="A11" s="12"/>
      <c r="B11" s="42">
        <v>522</v>
      </c>
      <c r="C11" s="19" t="s">
        <v>23</v>
      </c>
      <c r="D11" s="43">
        <v>298222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298222</v>
      </c>
      <c r="O11" s="44">
        <f t="shared" si="2"/>
        <v>145.82982885085573</v>
      </c>
      <c r="P11" s="9"/>
    </row>
    <row r="12" spans="1:133">
      <c r="A12" s="12"/>
      <c r="B12" s="42">
        <v>524</v>
      </c>
      <c r="C12" s="19" t="s">
        <v>37</v>
      </c>
      <c r="D12" s="43">
        <v>53389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53389</v>
      </c>
      <c r="O12" s="44">
        <f t="shared" si="2"/>
        <v>26.107090464547678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200651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914346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1114997</v>
      </c>
      <c r="O13" s="41">
        <f t="shared" si="2"/>
        <v>545.23080684596573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99324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99324</v>
      </c>
      <c r="O14" s="44">
        <f t="shared" si="2"/>
        <v>48.569193154034231</v>
      </c>
      <c r="P14" s="9"/>
    </row>
    <row r="15" spans="1:133">
      <c r="A15" s="12"/>
      <c r="B15" s="42">
        <v>534</v>
      </c>
      <c r="C15" s="19" t="s">
        <v>55</v>
      </c>
      <c r="D15" s="43">
        <v>5177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5177</v>
      </c>
      <c r="O15" s="44">
        <f t="shared" si="2"/>
        <v>2.5315403422982885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615216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615216</v>
      </c>
      <c r="O16" s="44">
        <f t="shared" si="2"/>
        <v>300.83911980440098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199806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199806</v>
      </c>
      <c r="O17" s="44">
        <f t="shared" si="2"/>
        <v>97.704645476772612</v>
      </c>
      <c r="P17" s="9"/>
    </row>
    <row r="18" spans="1:119">
      <c r="A18" s="12"/>
      <c r="B18" s="42">
        <v>539</v>
      </c>
      <c r="C18" s="19" t="s">
        <v>26</v>
      </c>
      <c r="D18" s="43">
        <v>195474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195474</v>
      </c>
      <c r="O18" s="44">
        <f t="shared" si="2"/>
        <v>95.586308068459658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94927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94927</v>
      </c>
      <c r="O19" s="41">
        <f t="shared" si="2"/>
        <v>46.41907090464548</v>
      </c>
      <c r="P19" s="10"/>
    </row>
    <row r="20" spans="1:119">
      <c r="A20" s="12"/>
      <c r="B20" s="42">
        <v>541</v>
      </c>
      <c r="C20" s="19" t="s">
        <v>57</v>
      </c>
      <c r="D20" s="43">
        <v>94927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94927</v>
      </c>
      <c r="O20" s="44">
        <f t="shared" si="2"/>
        <v>46.41907090464548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95753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95753</v>
      </c>
      <c r="O21" s="41">
        <f t="shared" si="2"/>
        <v>46.822982885085572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95753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95753</v>
      </c>
      <c r="O22" s="44">
        <f t="shared" si="2"/>
        <v>46.822982885085572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2870022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914346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3784368</v>
      </c>
      <c r="O23" s="35">
        <f t="shared" si="2"/>
        <v>1850.5466992665038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69</v>
      </c>
      <c r="M25" s="90"/>
      <c r="N25" s="90"/>
      <c r="O25" s="39">
        <v>2045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658430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658430</v>
      </c>
      <c r="O5" s="30">
        <f t="shared" ref="O5:O23" si="2">(N5/O$25)</f>
        <v>323.87112641416627</v>
      </c>
      <c r="P5" s="6"/>
    </row>
    <row r="6" spans="1:133">
      <c r="A6" s="12"/>
      <c r="B6" s="42">
        <v>511</v>
      </c>
      <c r="C6" s="19" t="s">
        <v>36</v>
      </c>
      <c r="D6" s="43">
        <v>77852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77852</v>
      </c>
      <c r="O6" s="44">
        <f t="shared" si="2"/>
        <v>38.294146581406785</v>
      </c>
      <c r="P6" s="9"/>
    </row>
    <row r="7" spans="1:133">
      <c r="A7" s="12"/>
      <c r="B7" s="42">
        <v>512</v>
      </c>
      <c r="C7" s="19" t="s">
        <v>46</v>
      </c>
      <c r="D7" s="43">
        <v>92683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92683</v>
      </c>
      <c r="O7" s="44">
        <f t="shared" si="2"/>
        <v>45.589276930644367</v>
      </c>
      <c r="P7" s="9"/>
    </row>
    <row r="8" spans="1:133">
      <c r="A8" s="12"/>
      <c r="B8" s="42">
        <v>513</v>
      </c>
      <c r="C8" s="19" t="s">
        <v>19</v>
      </c>
      <c r="D8" s="43">
        <v>487895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487895</v>
      </c>
      <c r="O8" s="44">
        <f t="shared" si="2"/>
        <v>239.9877029021151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1811010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1811010</v>
      </c>
      <c r="O9" s="41">
        <f t="shared" si="2"/>
        <v>890.80668962124935</v>
      </c>
      <c r="P9" s="10"/>
    </row>
    <row r="10" spans="1:133">
      <c r="A10" s="12"/>
      <c r="B10" s="42">
        <v>521</v>
      </c>
      <c r="C10" s="19" t="s">
        <v>22</v>
      </c>
      <c r="D10" s="43">
        <v>1437253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1437253</v>
      </c>
      <c r="O10" s="44">
        <f t="shared" si="2"/>
        <v>706.96163305459913</v>
      </c>
      <c r="P10" s="9"/>
    </row>
    <row r="11" spans="1:133">
      <c r="A11" s="12"/>
      <c r="B11" s="42">
        <v>522</v>
      </c>
      <c r="C11" s="19" t="s">
        <v>23</v>
      </c>
      <c r="D11" s="43">
        <v>298222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298222</v>
      </c>
      <c r="O11" s="44">
        <f t="shared" si="2"/>
        <v>146.69060501721594</v>
      </c>
      <c r="P11" s="9"/>
    </row>
    <row r="12" spans="1:133">
      <c r="A12" s="12"/>
      <c r="B12" s="42">
        <v>524</v>
      </c>
      <c r="C12" s="19" t="s">
        <v>37</v>
      </c>
      <c r="D12" s="43">
        <v>75535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75535</v>
      </c>
      <c r="O12" s="44">
        <f t="shared" si="2"/>
        <v>37.154451549434334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210398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877690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1088088</v>
      </c>
      <c r="O13" s="41">
        <f t="shared" si="2"/>
        <v>535.21298573536649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77042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77042</v>
      </c>
      <c r="O14" s="44">
        <f t="shared" si="2"/>
        <v>37.895720609936056</v>
      </c>
      <c r="P14" s="9"/>
    </row>
    <row r="15" spans="1:133">
      <c r="A15" s="12"/>
      <c r="B15" s="42">
        <v>534</v>
      </c>
      <c r="C15" s="19" t="s">
        <v>55</v>
      </c>
      <c r="D15" s="43">
        <v>4995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4995</v>
      </c>
      <c r="O15" s="44">
        <f t="shared" si="2"/>
        <v>2.456960157402853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471238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471238</v>
      </c>
      <c r="O16" s="44">
        <f t="shared" si="2"/>
        <v>231.79439252336448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329410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329410</v>
      </c>
      <c r="O17" s="44">
        <f t="shared" si="2"/>
        <v>162.03148057058533</v>
      </c>
      <c r="P17" s="9"/>
    </row>
    <row r="18" spans="1:119">
      <c r="A18" s="12"/>
      <c r="B18" s="42">
        <v>539</v>
      </c>
      <c r="C18" s="19" t="s">
        <v>26</v>
      </c>
      <c r="D18" s="43">
        <v>205403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205403</v>
      </c>
      <c r="O18" s="44">
        <f t="shared" si="2"/>
        <v>101.03443187407771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99259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99259</v>
      </c>
      <c r="O19" s="41">
        <f t="shared" si="2"/>
        <v>48.823905558288246</v>
      </c>
      <c r="P19" s="10"/>
    </row>
    <row r="20" spans="1:119">
      <c r="A20" s="12"/>
      <c r="B20" s="42">
        <v>541</v>
      </c>
      <c r="C20" s="19" t="s">
        <v>57</v>
      </c>
      <c r="D20" s="43">
        <v>99259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99259</v>
      </c>
      <c r="O20" s="44">
        <f t="shared" si="2"/>
        <v>48.823905558288246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102676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102676</v>
      </c>
      <c r="O21" s="41">
        <f t="shared" si="2"/>
        <v>50.504672897196265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102676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102676</v>
      </c>
      <c r="O22" s="44">
        <f t="shared" si="2"/>
        <v>50.504672897196265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2881773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877690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3759463</v>
      </c>
      <c r="O23" s="35">
        <f t="shared" si="2"/>
        <v>1849.2193802262666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67</v>
      </c>
      <c r="M25" s="90"/>
      <c r="N25" s="90"/>
      <c r="O25" s="39">
        <v>2033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552653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552653</v>
      </c>
      <c r="O5" s="30">
        <f t="shared" ref="O5:O23" si="2">(N5/O$25)</f>
        <v>278.55493951612902</v>
      </c>
      <c r="P5" s="6"/>
    </row>
    <row r="6" spans="1:133">
      <c r="A6" s="12"/>
      <c r="B6" s="42">
        <v>511</v>
      </c>
      <c r="C6" s="19" t="s">
        <v>36</v>
      </c>
      <c r="D6" s="43">
        <v>79867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79867</v>
      </c>
      <c r="O6" s="44">
        <f t="shared" si="2"/>
        <v>40.255544354838712</v>
      </c>
      <c r="P6" s="9"/>
    </row>
    <row r="7" spans="1:133">
      <c r="A7" s="12"/>
      <c r="B7" s="42">
        <v>512</v>
      </c>
      <c r="C7" s="19" t="s">
        <v>46</v>
      </c>
      <c r="D7" s="43">
        <v>89291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89291</v>
      </c>
      <c r="O7" s="44">
        <f t="shared" si="2"/>
        <v>45.005544354838712</v>
      </c>
      <c r="P7" s="9"/>
    </row>
    <row r="8" spans="1:133">
      <c r="A8" s="12"/>
      <c r="B8" s="42">
        <v>513</v>
      </c>
      <c r="C8" s="19" t="s">
        <v>19</v>
      </c>
      <c r="D8" s="43">
        <v>383495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383495</v>
      </c>
      <c r="O8" s="44">
        <f t="shared" si="2"/>
        <v>193.29385080645162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1781491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1781491</v>
      </c>
      <c r="O9" s="41">
        <f t="shared" si="2"/>
        <v>897.92893145161293</v>
      </c>
      <c r="P9" s="10"/>
    </row>
    <row r="10" spans="1:133">
      <c r="A10" s="12"/>
      <c r="B10" s="42">
        <v>521</v>
      </c>
      <c r="C10" s="19" t="s">
        <v>22</v>
      </c>
      <c r="D10" s="43">
        <v>1422098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1422098</v>
      </c>
      <c r="O10" s="44">
        <f t="shared" si="2"/>
        <v>716.78326612903231</v>
      </c>
      <c r="P10" s="9"/>
    </row>
    <row r="11" spans="1:133">
      <c r="A11" s="12"/>
      <c r="B11" s="42">
        <v>522</v>
      </c>
      <c r="C11" s="19" t="s">
        <v>23</v>
      </c>
      <c r="D11" s="43">
        <v>298222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298222</v>
      </c>
      <c r="O11" s="44">
        <f t="shared" si="2"/>
        <v>150.31350806451613</v>
      </c>
      <c r="P11" s="9"/>
    </row>
    <row r="12" spans="1:133">
      <c r="A12" s="12"/>
      <c r="B12" s="42">
        <v>524</v>
      </c>
      <c r="C12" s="19" t="s">
        <v>37</v>
      </c>
      <c r="D12" s="43">
        <v>61171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61171</v>
      </c>
      <c r="O12" s="44">
        <f t="shared" si="2"/>
        <v>30.832157258064516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132935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991648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1124583</v>
      </c>
      <c r="O13" s="41">
        <f t="shared" si="2"/>
        <v>566.82610887096769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79640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79640</v>
      </c>
      <c r="O14" s="44">
        <f t="shared" si="2"/>
        <v>40.141129032258064</v>
      </c>
      <c r="P14" s="9"/>
    </row>
    <row r="15" spans="1:133">
      <c r="A15" s="12"/>
      <c r="B15" s="42">
        <v>534</v>
      </c>
      <c r="C15" s="19" t="s">
        <v>55</v>
      </c>
      <c r="D15" s="43">
        <v>5211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5211</v>
      </c>
      <c r="O15" s="44">
        <f t="shared" si="2"/>
        <v>2.6265120967741935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482052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482052</v>
      </c>
      <c r="O16" s="44">
        <f t="shared" si="2"/>
        <v>242.96975806451613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429956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429956</v>
      </c>
      <c r="O17" s="44">
        <f t="shared" si="2"/>
        <v>216.7116935483871</v>
      </c>
      <c r="P17" s="9"/>
    </row>
    <row r="18" spans="1:119">
      <c r="A18" s="12"/>
      <c r="B18" s="42">
        <v>539</v>
      </c>
      <c r="C18" s="19" t="s">
        <v>26</v>
      </c>
      <c r="D18" s="43">
        <v>127724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127724</v>
      </c>
      <c r="O18" s="44">
        <f t="shared" si="2"/>
        <v>64.377016129032256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91131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91131</v>
      </c>
      <c r="O19" s="41">
        <f t="shared" si="2"/>
        <v>45.932963709677416</v>
      </c>
      <c r="P19" s="10"/>
    </row>
    <row r="20" spans="1:119">
      <c r="A20" s="12"/>
      <c r="B20" s="42">
        <v>541</v>
      </c>
      <c r="C20" s="19" t="s">
        <v>57</v>
      </c>
      <c r="D20" s="43">
        <v>91131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91131</v>
      </c>
      <c r="O20" s="44">
        <f t="shared" si="2"/>
        <v>45.932963709677416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77113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77113</v>
      </c>
      <c r="O21" s="41">
        <f t="shared" si="2"/>
        <v>38.867439516129032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77113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77113</v>
      </c>
      <c r="O22" s="44">
        <f t="shared" si="2"/>
        <v>38.867439516129032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2635323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991648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3626971</v>
      </c>
      <c r="O23" s="35">
        <f t="shared" si="2"/>
        <v>1828.1103830645161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65</v>
      </c>
      <c r="M25" s="90"/>
      <c r="N25" s="90"/>
      <c r="O25" s="39">
        <v>1984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470533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470533</v>
      </c>
      <c r="O5" s="30">
        <f t="shared" ref="O5:O23" si="2">(N5/O$25)</f>
        <v>240.19040326697294</v>
      </c>
      <c r="P5" s="6"/>
    </row>
    <row r="6" spans="1:133">
      <c r="A6" s="12"/>
      <c r="B6" s="42">
        <v>511</v>
      </c>
      <c r="C6" s="19" t="s">
        <v>36</v>
      </c>
      <c r="D6" s="43">
        <v>73242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73242</v>
      </c>
      <c r="O6" s="44">
        <f t="shared" si="2"/>
        <v>37.387442572741193</v>
      </c>
      <c r="P6" s="9"/>
    </row>
    <row r="7" spans="1:133">
      <c r="A7" s="12"/>
      <c r="B7" s="42">
        <v>512</v>
      </c>
      <c r="C7" s="19" t="s">
        <v>46</v>
      </c>
      <c r="D7" s="43">
        <v>66991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66991</v>
      </c>
      <c r="O7" s="44">
        <f t="shared" si="2"/>
        <v>34.196528841245531</v>
      </c>
      <c r="P7" s="9"/>
    </row>
    <row r="8" spans="1:133">
      <c r="A8" s="12"/>
      <c r="B8" s="42">
        <v>513</v>
      </c>
      <c r="C8" s="19" t="s">
        <v>19</v>
      </c>
      <c r="D8" s="43">
        <v>330300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330300</v>
      </c>
      <c r="O8" s="44">
        <f t="shared" si="2"/>
        <v>168.60643185298622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1766935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1766935</v>
      </c>
      <c r="O9" s="41">
        <f t="shared" si="2"/>
        <v>901.95763144461455</v>
      </c>
      <c r="P9" s="10"/>
    </row>
    <row r="10" spans="1:133">
      <c r="A10" s="12"/>
      <c r="B10" s="42">
        <v>521</v>
      </c>
      <c r="C10" s="19" t="s">
        <v>22</v>
      </c>
      <c r="D10" s="43">
        <v>1408117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1408117</v>
      </c>
      <c r="O10" s="44">
        <f t="shared" si="2"/>
        <v>718.79377233282287</v>
      </c>
      <c r="P10" s="9"/>
    </row>
    <row r="11" spans="1:133">
      <c r="A11" s="12"/>
      <c r="B11" s="42">
        <v>522</v>
      </c>
      <c r="C11" s="19" t="s">
        <v>23</v>
      </c>
      <c r="D11" s="43">
        <v>298222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298222</v>
      </c>
      <c r="O11" s="44">
        <f t="shared" si="2"/>
        <v>152.23175089331292</v>
      </c>
      <c r="P11" s="9"/>
    </row>
    <row r="12" spans="1:133">
      <c r="A12" s="12"/>
      <c r="B12" s="42">
        <v>524</v>
      </c>
      <c r="C12" s="19" t="s">
        <v>37</v>
      </c>
      <c r="D12" s="43">
        <v>60596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60596</v>
      </c>
      <c r="O12" s="44">
        <f t="shared" si="2"/>
        <v>30.932108218478817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SUM(D14:D18)</f>
        <v>153690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1066067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1219757</v>
      </c>
      <c r="O13" s="41">
        <f t="shared" si="2"/>
        <v>622.64267483409901</v>
      </c>
      <c r="P13" s="10"/>
    </row>
    <row r="14" spans="1:133">
      <c r="A14" s="12"/>
      <c r="B14" s="42">
        <v>533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290879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290879</v>
      </c>
      <c r="O14" s="44">
        <f t="shared" si="2"/>
        <v>148.48340990301173</v>
      </c>
      <c r="P14" s="9"/>
    </row>
    <row r="15" spans="1:133">
      <c r="A15" s="12"/>
      <c r="B15" s="42">
        <v>534</v>
      </c>
      <c r="C15" s="19" t="s">
        <v>55</v>
      </c>
      <c r="D15" s="43">
        <v>5725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5725</v>
      </c>
      <c r="O15" s="44">
        <f t="shared" si="2"/>
        <v>2.9224093925472179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499890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499890</v>
      </c>
      <c r="O16" s="44">
        <f t="shared" si="2"/>
        <v>255.17611026033691</v>
      </c>
      <c r="P16" s="9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275298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275298</v>
      </c>
      <c r="O17" s="44">
        <f t="shared" si="2"/>
        <v>140.52986217457888</v>
      </c>
      <c r="P17" s="9"/>
    </row>
    <row r="18" spans="1:119">
      <c r="A18" s="12"/>
      <c r="B18" s="42">
        <v>539</v>
      </c>
      <c r="C18" s="19" t="s">
        <v>26</v>
      </c>
      <c r="D18" s="43">
        <v>147965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147965</v>
      </c>
      <c r="O18" s="44">
        <f t="shared" si="2"/>
        <v>75.530883103624305</v>
      </c>
      <c r="P18" s="9"/>
    </row>
    <row r="19" spans="1:119" ht="15.75">
      <c r="A19" s="26" t="s">
        <v>27</v>
      </c>
      <c r="B19" s="27"/>
      <c r="C19" s="28"/>
      <c r="D19" s="29">
        <f t="shared" ref="D19:M19" si="5">SUM(D20:D20)</f>
        <v>670124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670124</v>
      </c>
      <c r="O19" s="41">
        <f t="shared" si="2"/>
        <v>342.07452782031646</v>
      </c>
      <c r="P19" s="10"/>
    </row>
    <row r="20" spans="1:119">
      <c r="A20" s="12"/>
      <c r="B20" s="42">
        <v>541</v>
      </c>
      <c r="C20" s="19" t="s">
        <v>57</v>
      </c>
      <c r="D20" s="43">
        <v>670124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670124</v>
      </c>
      <c r="O20" s="44">
        <f t="shared" si="2"/>
        <v>342.07452782031646</v>
      </c>
      <c r="P20" s="9"/>
    </row>
    <row r="21" spans="1:119" ht="15.75">
      <c r="A21" s="26" t="s">
        <v>29</v>
      </c>
      <c r="B21" s="27"/>
      <c r="C21" s="28"/>
      <c r="D21" s="29">
        <f t="shared" ref="D21:M21" si="6">SUM(D22:D22)</f>
        <v>51747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51747</v>
      </c>
      <c r="O21" s="41">
        <f t="shared" si="2"/>
        <v>26.415007656967841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51747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51747</v>
      </c>
      <c r="O22" s="44">
        <f t="shared" si="2"/>
        <v>26.415007656967841</v>
      </c>
      <c r="P22" s="9"/>
    </row>
    <row r="23" spans="1:119" ht="16.5" thickBot="1">
      <c r="A23" s="13" t="s">
        <v>10</v>
      </c>
      <c r="B23" s="21"/>
      <c r="C23" s="20"/>
      <c r="D23" s="14">
        <f>SUM(D5,D9,D13,D19,D21)</f>
        <v>3113029</v>
      </c>
      <c r="E23" s="14">
        <f t="shared" ref="E23:M23" si="7">SUM(E5,E9,E13,E19,E21)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1066067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4179096</v>
      </c>
      <c r="O23" s="35">
        <f t="shared" si="2"/>
        <v>2133.280245022971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61</v>
      </c>
      <c r="M25" s="90"/>
      <c r="N25" s="90"/>
      <c r="O25" s="39">
        <v>1959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484443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484443</v>
      </c>
      <c r="O5" s="58">
        <f t="shared" ref="O5:O23" si="2">(N5/O$25)</f>
        <v>245.66075050709938</v>
      </c>
      <c r="P5" s="59"/>
    </row>
    <row r="6" spans="1:133">
      <c r="A6" s="61"/>
      <c r="B6" s="62">
        <v>511</v>
      </c>
      <c r="C6" s="63" t="s">
        <v>36</v>
      </c>
      <c r="D6" s="64">
        <v>69025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69025</v>
      </c>
      <c r="O6" s="65">
        <f t="shared" si="2"/>
        <v>35.002535496957407</v>
      </c>
      <c r="P6" s="66"/>
    </row>
    <row r="7" spans="1:133">
      <c r="A7" s="61"/>
      <c r="B7" s="62">
        <v>512</v>
      </c>
      <c r="C7" s="63" t="s">
        <v>46</v>
      </c>
      <c r="D7" s="64">
        <v>86122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86122</v>
      </c>
      <c r="O7" s="65">
        <f t="shared" si="2"/>
        <v>43.672413793103445</v>
      </c>
      <c r="P7" s="66"/>
    </row>
    <row r="8" spans="1:133">
      <c r="A8" s="61"/>
      <c r="B8" s="62">
        <v>513</v>
      </c>
      <c r="C8" s="63" t="s">
        <v>19</v>
      </c>
      <c r="D8" s="64">
        <v>329296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329296</v>
      </c>
      <c r="O8" s="65">
        <f t="shared" si="2"/>
        <v>166.98580121703853</v>
      </c>
      <c r="P8" s="66"/>
    </row>
    <row r="9" spans="1:133" ht="15.75">
      <c r="A9" s="67" t="s">
        <v>21</v>
      </c>
      <c r="B9" s="68"/>
      <c r="C9" s="69"/>
      <c r="D9" s="70">
        <f t="shared" ref="D9:M9" si="3">SUM(D10:D12)</f>
        <v>1781893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1781893</v>
      </c>
      <c r="O9" s="72">
        <f t="shared" si="2"/>
        <v>903.5968559837728</v>
      </c>
      <c r="P9" s="73"/>
    </row>
    <row r="10" spans="1:133">
      <c r="A10" s="61"/>
      <c r="B10" s="62">
        <v>521</v>
      </c>
      <c r="C10" s="63" t="s">
        <v>22</v>
      </c>
      <c r="D10" s="64">
        <v>1398260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1398260</v>
      </c>
      <c r="O10" s="65">
        <f t="shared" si="2"/>
        <v>709.05679513184589</v>
      </c>
      <c r="P10" s="66"/>
    </row>
    <row r="11" spans="1:133">
      <c r="A11" s="61"/>
      <c r="B11" s="62">
        <v>522</v>
      </c>
      <c r="C11" s="63" t="s">
        <v>23</v>
      </c>
      <c r="D11" s="64">
        <v>305765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305765</v>
      </c>
      <c r="O11" s="65">
        <f t="shared" si="2"/>
        <v>155.05324543610547</v>
      </c>
      <c r="P11" s="66"/>
    </row>
    <row r="12" spans="1:133">
      <c r="A12" s="61"/>
      <c r="B12" s="62">
        <v>524</v>
      </c>
      <c r="C12" s="63" t="s">
        <v>37</v>
      </c>
      <c r="D12" s="64">
        <v>77868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77868</v>
      </c>
      <c r="O12" s="65">
        <f t="shared" si="2"/>
        <v>39.486815415821503</v>
      </c>
      <c r="P12" s="66"/>
    </row>
    <row r="13" spans="1:133" ht="15.75">
      <c r="A13" s="67" t="s">
        <v>24</v>
      </c>
      <c r="B13" s="68"/>
      <c r="C13" s="69"/>
      <c r="D13" s="70">
        <f t="shared" ref="D13:M13" si="4">SUM(D14:D18)</f>
        <v>135913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1074905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1210818</v>
      </c>
      <c r="O13" s="72">
        <f t="shared" si="2"/>
        <v>614.00507099391484</v>
      </c>
      <c r="P13" s="73"/>
    </row>
    <row r="14" spans="1:133">
      <c r="A14" s="61"/>
      <c r="B14" s="62">
        <v>533</v>
      </c>
      <c r="C14" s="63" t="s">
        <v>47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264369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264369</v>
      </c>
      <c r="O14" s="65">
        <f t="shared" si="2"/>
        <v>134.06135902636916</v>
      </c>
      <c r="P14" s="66"/>
    </row>
    <row r="15" spans="1:133">
      <c r="A15" s="61"/>
      <c r="B15" s="62">
        <v>534</v>
      </c>
      <c r="C15" s="63" t="s">
        <v>55</v>
      </c>
      <c r="D15" s="64">
        <v>6451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6451</v>
      </c>
      <c r="O15" s="65">
        <f t="shared" si="2"/>
        <v>3.2712981744421907</v>
      </c>
      <c r="P15" s="66"/>
    </row>
    <row r="16" spans="1:133">
      <c r="A16" s="61"/>
      <c r="B16" s="62">
        <v>535</v>
      </c>
      <c r="C16" s="63" t="s">
        <v>48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437811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437811</v>
      </c>
      <c r="O16" s="65">
        <f t="shared" si="2"/>
        <v>222.01369168356999</v>
      </c>
      <c r="P16" s="66"/>
    </row>
    <row r="17" spans="1:119">
      <c r="A17" s="61"/>
      <c r="B17" s="62">
        <v>536</v>
      </c>
      <c r="C17" s="63" t="s">
        <v>56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372725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372725</v>
      </c>
      <c r="O17" s="65">
        <f t="shared" si="2"/>
        <v>189.00862068965517</v>
      </c>
      <c r="P17" s="66"/>
    </row>
    <row r="18" spans="1:119">
      <c r="A18" s="61"/>
      <c r="B18" s="62">
        <v>539</v>
      </c>
      <c r="C18" s="63" t="s">
        <v>26</v>
      </c>
      <c r="D18" s="64">
        <v>129462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129462</v>
      </c>
      <c r="O18" s="65">
        <f t="shared" si="2"/>
        <v>65.650101419878297</v>
      </c>
      <c r="P18" s="66"/>
    </row>
    <row r="19" spans="1:119" ht="15.75">
      <c r="A19" s="67" t="s">
        <v>27</v>
      </c>
      <c r="B19" s="68"/>
      <c r="C19" s="69"/>
      <c r="D19" s="70">
        <f t="shared" ref="D19:M19" si="5">SUM(D20:D20)</f>
        <v>743808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743808</v>
      </c>
      <c r="O19" s="72">
        <f t="shared" si="2"/>
        <v>377.18458417849899</v>
      </c>
      <c r="P19" s="73"/>
    </row>
    <row r="20" spans="1:119">
      <c r="A20" s="61"/>
      <c r="B20" s="62">
        <v>541</v>
      </c>
      <c r="C20" s="63" t="s">
        <v>57</v>
      </c>
      <c r="D20" s="64">
        <v>743808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743808</v>
      </c>
      <c r="O20" s="65">
        <f t="shared" si="2"/>
        <v>377.18458417849899</v>
      </c>
      <c r="P20" s="66"/>
    </row>
    <row r="21" spans="1:119" ht="15.75">
      <c r="A21" s="67" t="s">
        <v>29</v>
      </c>
      <c r="B21" s="68"/>
      <c r="C21" s="69"/>
      <c r="D21" s="70">
        <f t="shared" ref="D21:M21" si="6">SUM(D22:D22)</f>
        <v>36857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36857</v>
      </c>
      <c r="O21" s="72">
        <f t="shared" si="2"/>
        <v>18.690162271805274</v>
      </c>
      <c r="P21" s="66"/>
    </row>
    <row r="22" spans="1:119" ht="15.75" thickBot="1">
      <c r="A22" s="61"/>
      <c r="B22" s="62">
        <v>572</v>
      </c>
      <c r="C22" s="63" t="s">
        <v>58</v>
      </c>
      <c r="D22" s="64">
        <v>36857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36857</v>
      </c>
      <c r="O22" s="65">
        <f t="shared" si="2"/>
        <v>18.690162271805274</v>
      </c>
      <c r="P22" s="66"/>
    </row>
    <row r="23" spans="1:119" ht="16.5" thickBot="1">
      <c r="A23" s="74" t="s">
        <v>10</v>
      </c>
      <c r="B23" s="75"/>
      <c r="C23" s="76"/>
      <c r="D23" s="77">
        <f>SUM(D5,D9,D13,D19,D21)</f>
        <v>3182914</v>
      </c>
      <c r="E23" s="77">
        <f t="shared" ref="E23:M23" si="7">SUM(E5,E9,E13,E19,E21)</f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1074905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1"/>
        <v>4257819</v>
      </c>
      <c r="O23" s="78">
        <f t="shared" si="2"/>
        <v>2159.1374239350912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14" t="s">
        <v>59</v>
      </c>
      <c r="M25" s="114"/>
      <c r="N25" s="114"/>
      <c r="O25" s="88">
        <v>1972</v>
      </c>
    </row>
    <row r="26" spans="1:119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19" ht="15.75" customHeight="1" thickBot="1">
      <c r="A27" s="118" t="s">
        <v>40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2024-05-20T21:41:28Z</cp:lastPrinted>
  <dcterms:created xsi:type="dcterms:W3CDTF">2000-08-31T21:26:31Z</dcterms:created>
  <dcterms:modified xsi:type="dcterms:W3CDTF">2024-05-20T22:12:21Z</dcterms:modified>
</cp:coreProperties>
</file>