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'2008'!$A$1:$O$45</definedName>
    <definedName name="_xlnm.Print_Area" localSheetId="13">'2009'!$A$1:$O$46</definedName>
    <definedName name="_xlnm.Print_Area" localSheetId="12">'2010'!$A$1:$O$45</definedName>
    <definedName name="_xlnm.Print_Area" localSheetId="11">'2011'!$A$1:$O$45</definedName>
    <definedName name="_xlnm.Print_Area" localSheetId="10">'2012'!$A$1:$O$44</definedName>
    <definedName name="_xlnm.Print_Area" localSheetId="9">'2013'!$A$1:$O$43</definedName>
    <definedName name="_xlnm.Print_Area" localSheetId="8">'2014'!$A$1:$O$43</definedName>
    <definedName name="_xlnm.Print_Area" localSheetId="7">'2015'!$A$1:$O$42</definedName>
    <definedName name="_xlnm.Print_Area" localSheetId="6">'2016'!$A$1:$O$43</definedName>
    <definedName name="_xlnm.Print_Area" localSheetId="5">'2017'!$A$1:$O$45</definedName>
    <definedName name="_xlnm.Print_Area" localSheetId="4">'2018'!$A$1:$O$46</definedName>
    <definedName name="_xlnm.Print_Area" localSheetId="3">'2019'!$A$1:$O$49</definedName>
    <definedName name="_xlnm.Print_Area" localSheetId="2">'2020'!$A$1:$O$51</definedName>
    <definedName name="_xlnm.Print_Area" localSheetId="1">'2021'!$A$1:$P$50</definedName>
    <definedName name="_xlnm.Print_Area" localSheetId="0">'2022'!$A$1:$P$52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47" i="47" l="1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N20" i="47"/>
  <c r="M20" i="47"/>
  <c r="L20" i="47"/>
  <c r="K20" i="47"/>
  <c r="J20" i="47"/>
  <c r="I20" i="47"/>
  <c r="H20" i="47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5" i="47" l="1"/>
  <c r="P45" i="47" s="1"/>
  <c r="O36" i="47"/>
  <c r="P36" i="47" s="1"/>
  <c r="N48" i="47"/>
  <c r="O33" i="47"/>
  <c r="P33" i="47" s="1"/>
  <c r="O28" i="47"/>
  <c r="P28" i="47" s="1"/>
  <c r="J48" i="47"/>
  <c r="F48" i="47"/>
  <c r="L48" i="47"/>
  <c r="O20" i="47"/>
  <c r="P20" i="47" s="1"/>
  <c r="D48" i="47"/>
  <c r="H48" i="47"/>
  <c r="M48" i="47"/>
  <c r="I48" i="47"/>
  <c r="E48" i="47"/>
  <c r="G48" i="47"/>
  <c r="K48" i="47"/>
  <c r="O14" i="47"/>
  <c r="P14" i="47" s="1"/>
  <c r="O5" i="47"/>
  <c r="P5" i="47" s="1"/>
  <c r="O45" i="46"/>
  <c r="P45" i="46" s="1"/>
  <c r="O44" i="46"/>
  <c r="P44" i="46" s="1"/>
  <c r="O43" i="46"/>
  <c r="P43" i="46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 s="1"/>
  <c r="O40" i="46"/>
  <c r="P40" i="46" s="1"/>
  <c r="O39" i="46"/>
  <c r="P39" i="46" s="1"/>
  <c r="O38" i="46"/>
  <c r="P38" i="46" s="1"/>
  <c r="O37" i="46"/>
  <c r="P37" i="46"/>
  <c r="O36" i="46"/>
  <c r="P36" i="46"/>
  <c r="O35" i="46"/>
  <c r="P35" i="46" s="1"/>
  <c r="N34" i="46"/>
  <c r="M34" i="46"/>
  <c r="L34" i="46"/>
  <c r="K34" i="46"/>
  <c r="J34" i="46"/>
  <c r="I34" i="46"/>
  <c r="H34" i="46"/>
  <c r="G34" i="46"/>
  <c r="F34" i="46"/>
  <c r="E34" i="46"/>
  <c r="D34" i="46"/>
  <c r="D46" i="46" s="1"/>
  <c r="O33" i="46"/>
  <c r="P33" i="46" s="1"/>
  <c r="O32" i="46"/>
  <c r="P32" i="46"/>
  <c r="N31" i="46"/>
  <c r="M31" i="46"/>
  <c r="L31" i="46"/>
  <c r="K31" i="46"/>
  <c r="J31" i="46"/>
  <c r="I31" i="46"/>
  <c r="H31" i="46"/>
  <c r="G31" i="46"/>
  <c r="O31" i="46" s="1"/>
  <c r="P31" i="46" s="1"/>
  <c r="F31" i="46"/>
  <c r="E31" i="46"/>
  <c r="D31" i="46"/>
  <c r="O30" i="46"/>
  <c r="P30" i="46" s="1"/>
  <c r="O29" i="46"/>
  <c r="P29" i="46" s="1"/>
  <c r="O28" i="46"/>
  <c r="P28" i="46"/>
  <c r="O27" i="46"/>
  <c r="P27" i="46"/>
  <c r="N26" i="46"/>
  <c r="O26" i="46" s="1"/>
  <c r="P26" i="46" s="1"/>
  <c r="M26" i="46"/>
  <c r="L26" i="46"/>
  <c r="K26" i="46"/>
  <c r="J26" i="46"/>
  <c r="I26" i="46"/>
  <c r="H26" i="46"/>
  <c r="G26" i="46"/>
  <c r="F26" i="46"/>
  <c r="E26" i="46"/>
  <c r="D26" i="46"/>
  <c r="O25" i="46"/>
  <c r="P25" i="46"/>
  <c r="O24" i="46"/>
  <c r="P24" i="46" s="1"/>
  <c r="O23" i="46"/>
  <c r="P23" i="46"/>
  <c r="O22" i="46"/>
  <c r="P22" i="46" s="1"/>
  <c r="O21" i="46"/>
  <c r="P21" i="46" s="1"/>
  <c r="O20" i="46"/>
  <c r="P20" i="46" s="1"/>
  <c r="N19" i="46"/>
  <c r="M19" i="46"/>
  <c r="O19" i="46" s="1"/>
  <c r="P19" i="46" s="1"/>
  <c r="L19" i="46"/>
  <c r="K19" i="46"/>
  <c r="J19" i="46"/>
  <c r="I19" i="46"/>
  <c r="H19" i="46"/>
  <c r="G19" i="46"/>
  <c r="F19" i="46"/>
  <c r="E19" i="46"/>
  <c r="D19" i="46"/>
  <c r="O18" i="46"/>
  <c r="P18" i="46"/>
  <c r="O17" i="46"/>
  <c r="P17" i="46" s="1"/>
  <c r="O16" i="46"/>
  <c r="P16" i="46" s="1"/>
  <c r="O15" i="46"/>
  <c r="P15" i="46" s="1"/>
  <c r="O14" i="46"/>
  <c r="P14" i="46" s="1"/>
  <c r="N13" i="46"/>
  <c r="M13" i="46"/>
  <c r="L13" i="46"/>
  <c r="K13" i="46"/>
  <c r="J13" i="46"/>
  <c r="O13" i="46" s="1"/>
  <c r="P13" i="46" s="1"/>
  <c r="I13" i="46"/>
  <c r="H13" i="46"/>
  <c r="G13" i="46"/>
  <c r="F13" i="46"/>
  <c r="E13" i="46"/>
  <c r="D13" i="46"/>
  <c r="O12" i="46"/>
  <c r="P12" i="46" s="1"/>
  <c r="O11" i="46"/>
  <c r="P11" i="46" s="1"/>
  <c r="O10" i="46"/>
  <c r="P10" i="46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O5" i="46" s="1"/>
  <c r="P5" i="46" s="1"/>
  <c r="J5" i="46"/>
  <c r="I5" i="46"/>
  <c r="H5" i="46"/>
  <c r="G5" i="46"/>
  <c r="F5" i="46"/>
  <c r="E5" i="46"/>
  <c r="D5" i="46"/>
  <c r="N46" i="45"/>
  <c r="O46" i="45"/>
  <c r="N45" i="45"/>
  <c r="O45" i="45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 s="1"/>
  <c r="N29" i="45"/>
  <c r="O29" i="45" s="1"/>
  <c r="M28" i="45"/>
  <c r="L28" i="45"/>
  <c r="K28" i="45"/>
  <c r="J28" i="45"/>
  <c r="I28" i="45"/>
  <c r="N28" i="45" s="1"/>
  <c r="O28" i="45" s="1"/>
  <c r="H28" i="45"/>
  <c r="G28" i="45"/>
  <c r="F28" i="45"/>
  <c r="E28" i="45"/>
  <c r="D28" i="45"/>
  <c r="N27" i="45"/>
  <c r="O27" i="45" s="1"/>
  <c r="N26" i="45"/>
  <c r="O26" i="45"/>
  <c r="N25" i="45"/>
  <c r="O25" i="45"/>
  <c r="N24" i="45"/>
  <c r="O24" i="45" s="1"/>
  <c r="N23" i="45"/>
  <c r="O23" i="45" s="1"/>
  <c r="N22" i="45"/>
  <c r="O22" i="45" s="1"/>
  <c r="N21" i="45"/>
  <c r="O21" i="45" s="1"/>
  <c r="M20" i="45"/>
  <c r="L20" i="45"/>
  <c r="K20" i="45"/>
  <c r="J20" i="45"/>
  <c r="I20" i="45"/>
  <c r="N20" i="45" s="1"/>
  <c r="O20" i="45" s="1"/>
  <c r="H20" i="45"/>
  <c r="G20" i="45"/>
  <c r="F20" i="45"/>
  <c r="E20" i="45"/>
  <c r="D20" i="45"/>
  <c r="N19" i="45"/>
  <c r="O19" i="45" s="1"/>
  <c r="N18" i="45"/>
  <c r="O18" i="45"/>
  <c r="N17" i="45"/>
  <c r="O17" i="45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E47" i="45" s="1"/>
  <c r="D14" i="45"/>
  <c r="N13" i="45"/>
  <c r="O13" i="45" s="1"/>
  <c r="N12" i="45"/>
  <c r="O12" i="45" s="1"/>
  <c r="N11" i="45"/>
  <c r="O11" i="45" s="1"/>
  <c r="N10" i="45"/>
  <c r="O10" i="45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N5" i="45" s="1"/>
  <c r="O5" i="45" s="1"/>
  <c r="F5" i="45"/>
  <c r="E5" i="45"/>
  <c r="D5" i="45"/>
  <c r="N44" i="44"/>
  <c r="O44" i="44" s="1"/>
  <c r="N43" i="44"/>
  <c r="O43" i="44" s="1"/>
  <c r="M42" i="44"/>
  <c r="L42" i="44"/>
  <c r="K42" i="44"/>
  <c r="J42" i="44"/>
  <c r="I42" i="44"/>
  <c r="N42" i="44" s="1"/>
  <c r="O42" i="44" s="1"/>
  <c r="H42" i="44"/>
  <c r="G42" i="44"/>
  <c r="F42" i="44"/>
  <c r="E42" i="44"/>
  <c r="D42" i="44"/>
  <c r="N41" i="44"/>
  <c r="O41" i="44" s="1"/>
  <c r="N40" i="44"/>
  <c r="O40" i="44"/>
  <c r="N39" i="44"/>
  <c r="O39" i="44" s="1"/>
  <c r="N38" i="44"/>
  <c r="O38" i="44" s="1"/>
  <c r="N37" i="44"/>
  <c r="O37" i="44" s="1"/>
  <c r="M36" i="44"/>
  <c r="L36" i="44"/>
  <c r="K36" i="44"/>
  <c r="J36" i="44"/>
  <c r="I36" i="44"/>
  <c r="H36" i="44"/>
  <c r="G36" i="44"/>
  <c r="F36" i="44"/>
  <c r="E36" i="44"/>
  <c r="N36" i="44" s="1"/>
  <c r="O36" i="44" s="1"/>
  <c r="D36" i="44"/>
  <c r="N35" i="44"/>
  <c r="O35" i="44" s="1"/>
  <c r="N34" i="44"/>
  <c r="O34" i="44" s="1"/>
  <c r="M33" i="44"/>
  <c r="L33" i="44"/>
  <c r="K33" i="44"/>
  <c r="J33" i="44"/>
  <c r="I33" i="44"/>
  <c r="H33" i="44"/>
  <c r="G33" i="44"/>
  <c r="G45" i="44" s="1"/>
  <c r="F33" i="44"/>
  <c r="E33" i="44"/>
  <c r="D33" i="44"/>
  <c r="N32" i="44"/>
  <c r="O32" i="44" s="1"/>
  <c r="N31" i="44"/>
  <c r="O31" i="44" s="1"/>
  <c r="N30" i="44"/>
  <c r="O30" i="44"/>
  <c r="N29" i="44"/>
  <c r="O29" i="44" s="1"/>
  <c r="M28" i="44"/>
  <c r="M45" i="44" s="1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 s="1"/>
  <c r="N14" i="44"/>
  <c r="O14" i="44"/>
  <c r="M13" i="44"/>
  <c r="L13" i="44"/>
  <c r="K13" i="44"/>
  <c r="N13" i="44" s="1"/>
  <c r="O13" i="44" s="1"/>
  <c r="J13" i="44"/>
  <c r="I13" i="44"/>
  <c r="H13" i="44"/>
  <c r="G13" i="44"/>
  <c r="F13" i="44"/>
  <c r="E13" i="44"/>
  <c r="D13" i="44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N5" i="44" s="1"/>
  <c r="O5" i="44" s="1"/>
  <c r="J5" i="44"/>
  <c r="I5" i="44"/>
  <c r="H5" i="44"/>
  <c r="G5" i="44"/>
  <c r="F5" i="44"/>
  <c r="E5" i="44"/>
  <c r="D5" i="44"/>
  <c r="N41" i="43"/>
  <c r="O41" i="43"/>
  <c r="N40" i="43"/>
  <c r="O40" i="43" s="1"/>
  <c r="M39" i="43"/>
  <c r="N39" i="43" s="1"/>
  <c r="O39" i="43" s="1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N35" i="43"/>
  <c r="O35" i="43" s="1"/>
  <c r="M34" i="43"/>
  <c r="L34" i="43"/>
  <c r="K34" i="43"/>
  <c r="J34" i="43"/>
  <c r="I34" i="43"/>
  <c r="H34" i="43"/>
  <c r="G34" i="43"/>
  <c r="G42" i="43" s="1"/>
  <c r="F34" i="43"/>
  <c r="E34" i="43"/>
  <c r="D34" i="43"/>
  <c r="N33" i="43"/>
  <c r="O33" i="43" s="1"/>
  <c r="N32" i="43"/>
  <c r="O32" i="43" s="1"/>
  <c r="M31" i="43"/>
  <c r="L31" i="43"/>
  <c r="K31" i="43"/>
  <c r="J31" i="43"/>
  <c r="I31" i="43"/>
  <c r="N31" i="43" s="1"/>
  <c r="O31" i="43" s="1"/>
  <c r="H31" i="43"/>
  <c r="G31" i="43"/>
  <c r="F31" i="43"/>
  <c r="E31" i="43"/>
  <c r="D31" i="43"/>
  <c r="N30" i="43"/>
  <c r="O30" i="43" s="1"/>
  <c r="N29" i="43"/>
  <c r="O29" i="43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N22" i="43"/>
  <c r="O22" i="43" s="1"/>
  <c r="N21" i="43"/>
  <c r="O21" i="43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N13" i="43" s="1"/>
  <c r="O13" i="43" s="1"/>
  <c r="H13" i="43"/>
  <c r="G13" i="43"/>
  <c r="F13" i="43"/>
  <c r="E13" i="43"/>
  <c r="D13" i="43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I42" i="43" s="1"/>
  <c r="H5" i="43"/>
  <c r="G5" i="43"/>
  <c r="F5" i="43"/>
  <c r="E5" i="43"/>
  <c r="D5" i="43"/>
  <c r="N35" i="42"/>
  <c r="O35" i="42" s="1"/>
  <c r="N36" i="42"/>
  <c r="O36" i="42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4" i="42"/>
  <c r="O34" i="42" s="1"/>
  <c r="M33" i="42"/>
  <c r="L33" i="42"/>
  <c r="K33" i="42"/>
  <c r="J33" i="42"/>
  <c r="I33" i="42"/>
  <c r="H33" i="42"/>
  <c r="G33" i="42"/>
  <c r="F33" i="42"/>
  <c r="E33" i="42"/>
  <c r="N33" i="42" s="1"/>
  <c r="O33" i="42" s="1"/>
  <c r="D33" i="42"/>
  <c r="N32" i="42"/>
  <c r="O32" i="42" s="1"/>
  <c r="N31" i="42"/>
  <c r="O31" i="42" s="1"/>
  <c r="M30" i="42"/>
  <c r="L30" i="42"/>
  <c r="K30" i="42"/>
  <c r="J30" i="42"/>
  <c r="I30" i="42"/>
  <c r="H30" i="42"/>
  <c r="G30" i="42"/>
  <c r="G41" i="42" s="1"/>
  <c r="F30" i="42"/>
  <c r="E30" i="42"/>
  <c r="D30" i="42"/>
  <c r="N29" i="42"/>
  <c r="O29" i="42" s="1"/>
  <c r="N28" i="42"/>
  <c r="O28" i="42" s="1"/>
  <c r="N27" i="42"/>
  <c r="O27" i="42"/>
  <c r="N26" i="42"/>
  <c r="O26" i="42" s="1"/>
  <c r="M25" i="42"/>
  <c r="N25" i="42" s="1"/>
  <c r="O25" i="42" s="1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M17" i="42"/>
  <c r="N17" i="42" s="1"/>
  <c r="O17" i="42" s="1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41" i="42" s="1"/>
  <c r="D5" i="42"/>
  <c r="N38" i="41"/>
  <c r="O38" i="41" s="1"/>
  <c r="N37" i="41"/>
  <c r="O37" i="41" s="1"/>
  <c r="M36" i="41"/>
  <c r="L36" i="41"/>
  <c r="K36" i="41"/>
  <c r="J36" i="41"/>
  <c r="I36" i="41"/>
  <c r="H36" i="41"/>
  <c r="G36" i="41"/>
  <c r="N36" i="41" s="1"/>
  <c r="O36" i="41" s="1"/>
  <c r="F36" i="41"/>
  <c r="E36" i="41"/>
  <c r="D36" i="41"/>
  <c r="N35" i="41"/>
  <c r="O35" i="41" s="1"/>
  <c r="N34" i="41"/>
  <c r="O34" i="41" s="1"/>
  <c r="N33" i="41"/>
  <c r="O33" i="41"/>
  <c r="N32" i="41"/>
  <c r="O32" i="41" s="1"/>
  <c r="M31" i="41"/>
  <c r="M39" i="41" s="1"/>
  <c r="L31" i="41"/>
  <c r="K31" i="41"/>
  <c r="J31" i="41"/>
  <c r="I31" i="41"/>
  <c r="H31" i="41"/>
  <c r="G31" i="41"/>
  <c r="F31" i="41"/>
  <c r="E31" i="41"/>
  <c r="D31" i="4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 s="1"/>
  <c r="N24" i="41"/>
  <c r="O24" i="41" s="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 s="1"/>
  <c r="N21" i="41"/>
  <c r="O21" i="4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G39" i="41" s="1"/>
  <c r="F16" i="41"/>
  <c r="E16" i="41"/>
  <c r="D16" i="41"/>
  <c r="N15" i="41"/>
  <c r="O15" i="41" s="1"/>
  <c r="N14" i="41"/>
  <c r="O14" i="41" s="1"/>
  <c r="N13" i="41"/>
  <c r="O13" i="41"/>
  <c r="M12" i="41"/>
  <c r="L12" i="41"/>
  <c r="K12" i="41"/>
  <c r="N12" i="41" s="1"/>
  <c r="O12" i="41" s="1"/>
  <c r="J12" i="41"/>
  <c r="I12" i="41"/>
  <c r="H12" i="41"/>
  <c r="G12" i="41"/>
  <c r="F12" i="41"/>
  <c r="E12" i="41"/>
  <c r="D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N5" i="41" s="1"/>
  <c r="O5" i="41" s="1"/>
  <c r="H5" i="41"/>
  <c r="G5" i="41"/>
  <c r="F5" i="41"/>
  <c r="E5" i="41"/>
  <c r="D5" i="41"/>
  <c r="N37" i="40"/>
  <c r="O37" i="40" s="1"/>
  <c r="N36" i="40"/>
  <c r="O36" i="40"/>
  <c r="M35" i="40"/>
  <c r="L35" i="40"/>
  <c r="K35" i="40"/>
  <c r="N35" i="40" s="1"/>
  <c r="O35" i="40" s="1"/>
  <c r="J35" i="40"/>
  <c r="I35" i="40"/>
  <c r="H35" i="40"/>
  <c r="G35" i="40"/>
  <c r="F35" i="40"/>
  <c r="E35" i="40"/>
  <c r="D35" i="40"/>
  <c r="N34" i="40"/>
  <c r="O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E38" i="40" s="1"/>
  <c r="D30" i="40"/>
  <c r="N29" i="40"/>
  <c r="O29" i="40" s="1"/>
  <c r="N28" i="40"/>
  <c r="O28" i="40" s="1"/>
  <c r="M27" i="40"/>
  <c r="L27" i="40"/>
  <c r="K27" i="40"/>
  <c r="J27" i="40"/>
  <c r="I27" i="40"/>
  <c r="H27" i="40"/>
  <c r="G27" i="40"/>
  <c r="G38" i="40" s="1"/>
  <c r="F27" i="40"/>
  <c r="E27" i="40"/>
  <c r="D27" i="40"/>
  <c r="N26" i="40"/>
  <c r="O26" i="40" s="1"/>
  <c r="N25" i="40"/>
  <c r="O25" i="40" s="1"/>
  <c r="N24" i="40"/>
  <c r="O24" i="40"/>
  <c r="M23" i="40"/>
  <c r="L23" i="40"/>
  <c r="K23" i="40"/>
  <c r="N23" i="40" s="1"/>
  <c r="O23" i="40" s="1"/>
  <c r="J23" i="40"/>
  <c r="I23" i="40"/>
  <c r="H23" i="40"/>
  <c r="G23" i="40"/>
  <c r="F23" i="40"/>
  <c r="E23" i="40"/>
  <c r="D23" i="40"/>
  <c r="N22" i="40"/>
  <c r="O22" i="40"/>
  <c r="N21" i="40"/>
  <c r="O21" i="40" s="1"/>
  <c r="N20" i="40"/>
  <c r="O20" i="40" s="1"/>
  <c r="N19" i="40"/>
  <c r="O19" i="40" s="1"/>
  <c r="N18" i="40"/>
  <c r="O18" i="40" s="1"/>
  <c r="N17" i="40"/>
  <c r="O17" i="40" s="1"/>
  <c r="M16" i="40"/>
  <c r="L16" i="40"/>
  <c r="K16" i="40"/>
  <c r="J16" i="40"/>
  <c r="I16" i="40"/>
  <c r="I38" i="40" s="1"/>
  <c r="H16" i="40"/>
  <c r="G16" i="40"/>
  <c r="F16" i="40"/>
  <c r="E16" i="40"/>
  <c r="D16" i="40"/>
  <c r="N15" i="40"/>
  <c r="O15" i="40" s="1"/>
  <c r="N14" i="40"/>
  <c r="O14" i="40"/>
  <c r="N13" i="40"/>
  <c r="O13" i="40" s="1"/>
  <c r="M12" i="40"/>
  <c r="M38" i="40" s="1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N5" i="40" s="1"/>
  <c r="O5" i="40" s="1"/>
  <c r="J5" i="40"/>
  <c r="I5" i="40"/>
  <c r="H5" i="40"/>
  <c r="G5" i="40"/>
  <c r="F5" i="40"/>
  <c r="E5" i="40"/>
  <c r="D5" i="40"/>
  <c r="N38" i="39"/>
  <c r="O38" i="39"/>
  <c r="N37" i="39"/>
  <c r="O37" i="39" s="1"/>
  <c r="M36" i="39"/>
  <c r="N36" i="39" s="1"/>
  <c r="O36" i="39" s="1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 s="1"/>
  <c r="N33" i="39"/>
  <c r="O33" i="39" s="1"/>
  <c r="N32" i="39"/>
  <c r="O32" i="39" s="1"/>
  <c r="N31" i="39"/>
  <c r="O31" i="39" s="1"/>
  <c r="M30" i="39"/>
  <c r="L30" i="39"/>
  <c r="K30" i="39"/>
  <c r="J30" i="39"/>
  <c r="I30" i="39"/>
  <c r="N30" i="39" s="1"/>
  <c r="O30" i="39" s="1"/>
  <c r="H30" i="39"/>
  <c r="G30" i="39"/>
  <c r="F30" i="39"/>
  <c r="E30" i="39"/>
  <c r="D30" i="39"/>
  <c r="N29" i="39"/>
  <c r="O29" i="39" s="1"/>
  <c r="M28" i="39"/>
  <c r="L28" i="39"/>
  <c r="K28" i="39"/>
  <c r="J28" i="39"/>
  <c r="I28" i="39"/>
  <c r="N28" i="39" s="1"/>
  <c r="O28" i="39" s="1"/>
  <c r="H28" i="39"/>
  <c r="G28" i="39"/>
  <c r="F28" i="39"/>
  <c r="E28" i="39"/>
  <c r="D28" i="39"/>
  <c r="N27" i="39"/>
  <c r="O27" i="39" s="1"/>
  <c r="N26" i="39"/>
  <c r="O26" i="39"/>
  <c r="N25" i="39"/>
  <c r="O25" i="39" s="1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N21" i="39"/>
  <c r="O21" i="39" s="1"/>
  <c r="N20" i="39"/>
  <c r="O20" i="39" s="1"/>
  <c r="N19" i="39"/>
  <c r="O19" i="39" s="1"/>
  <c r="N18" i="39"/>
  <c r="O18" i="39"/>
  <c r="N17" i="39"/>
  <c r="O17" i="39" s="1"/>
  <c r="M16" i="39"/>
  <c r="M39" i="39" s="1"/>
  <c r="L16" i="39"/>
  <c r="K16" i="39"/>
  <c r="J16" i="39"/>
  <c r="I16" i="39"/>
  <c r="H16" i="39"/>
  <c r="G16" i="39"/>
  <c r="F16" i="39"/>
  <c r="E16" i="39"/>
  <c r="D16" i="39"/>
  <c r="N16" i="39" s="1"/>
  <c r="O16" i="39" s="1"/>
  <c r="N15" i="39"/>
  <c r="O15" i="39" s="1"/>
  <c r="N14" i="39"/>
  <c r="O14" i="39" s="1"/>
  <c r="N13" i="39"/>
  <c r="O13" i="39" s="1"/>
  <c r="M12" i="39"/>
  <c r="L12" i="39"/>
  <c r="K12" i="39"/>
  <c r="J12" i="39"/>
  <c r="I12" i="39"/>
  <c r="I39" i="39" s="1"/>
  <c r="H12" i="39"/>
  <c r="G12" i="39"/>
  <c r="F12" i="39"/>
  <c r="E12" i="39"/>
  <c r="D12" i="39"/>
  <c r="N11" i="39"/>
  <c r="O11" i="39" s="1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G39" i="39" s="1"/>
  <c r="F5" i="39"/>
  <c r="E5" i="39"/>
  <c r="D5" i="39"/>
  <c r="N40" i="38"/>
  <c r="O40" i="38" s="1"/>
  <c r="N39" i="38"/>
  <c r="O39" i="38" s="1"/>
  <c r="M38" i="38"/>
  <c r="L38" i="38"/>
  <c r="K38" i="38"/>
  <c r="J38" i="38"/>
  <c r="I38" i="38"/>
  <c r="N38" i="38" s="1"/>
  <c r="O38" i="38" s="1"/>
  <c r="H38" i="38"/>
  <c r="G38" i="38"/>
  <c r="F38" i="38"/>
  <c r="E38" i="38"/>
  <c r="D38" i="38"/>
  <c r="N37" i="38"/>
  <c r="O37" i="38" s="1"/>
  <c r="N36" i="38"/>
  <c r="O36" i="38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G32" i="38"/>
  <c r="F32" i="38"/>
  <c r="E32" i="38"/>
  <c r="E41" i="38" s="1"/>
  <c r="D32" i="38"/>
  <c r="N31" i="38"/>
  <c r="O31" i="38" s="1"/>
  <c r="M30" i="38"/>
  <c r="L30" i="38"/>
  <c r="K30" i="38"/>
  <c r="J30" i="38"/>
  <c r="I30" i="38"/>
  <c r="H30" i="38"/>
  <c r="G30" i="38"/>
  <c r="N30" i="38" s="1"/>
  <c r="O30" i="38" s="1"/>
  <c r="F30" i="38"/>
  <c r="E30" i="38"/>
  <c r="D30" i="38"/>
  <c r="N29" i="38"/>
  <c r="O29" i="38" s="1"/>
  <c r="N28" i="38"/>
  <c r="O28" i="38" s="1"/>
  <c r="N27" i="38"/>
  <c r="O27" i="38"/>
  <c r="N26" i="38"/>
  <c r="O26" i="38" s="1"/>
  <c r="M25" i="38"/>
  <c r="N25" i="38" s="1"/>
  <c r="O25" i="38" s="1"/>
  <c r="L25" i="38"/>
  <c r="K25" i="38"/>
  <c r="J25" i="38"/>
  <c r="I25" i="38"/>
  <c r="H25" i="38"/>
  <c r="G25" i="38"/>
  <c r="F25" i="38"/>
  <c r="E25" i="38"/>
  <c r="D25" i="38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 s="1"/>
  <c r="M12" i="38"/>
  <c r="L12" i="38"/>
  <c r="K12" i="38"/>
  <c r="J12" i="38"/>
  <c r="I12" i="38"/>
  <c r="I41" i="38"/>
  <c r="H12" i="38"/>
  <c r="G12" i="38"/>
  <c r="F12" i="38"/>
  <c r="E12" i="38"/>
  <c r="N12" i="38" s="1"/>
  <c r="O12" i="38" s="1"/>
  <c r="D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/>
  <c r="M5" i="38"/>
  <c r="M41" i="38" s="1"/>
  <c r="L5" i="38"/>
  <c r="K5" i="38"/>
  <c r="J5" i="38"/>
  <c r="I5" i="38"/>
  <c r="N5" i="38" s="1"/>
  <c r="O5" i="38" s="1"/>
  <c r="H5" i="38"/>
  <c r="G5" i="38"/>
  <c r="F5" i="38"/>
  <c r="E5" i="38"/>
  <c r="D5" i="38"/>
  <c r="N38" i="37"/>
  <c r="O38" i="37" s="1"/>
  <c r="N37" i="37"/>
  <c r="O37" i="37"/>
  <c r="M36" i="37"/>
  <c r="L36" i="37"/>
  <c r="K36" i="37"/>
  <c r="J36" i="37"/>
  <c r="I36" i="37"/>
  <c r="H36" i="37"/>
  <c r="G36" i="37"/>
  <c r="F36" i="37"/>
  <c r="E36" i="37"/>
  <c r="D36" i="37"/>
  <c r="N36" i="37" s="1"/>
  <c r="O36" i="37" s="1"/>
  <c r="N35" i="37"/>
  <c r="O35" i="37" s="1"/>
  <c r="N34" i="37"/>
  <c r="O34" i="37" s="1"/>
  <c r="N33" i="37"/>
  <c r="O33" i="37" s="1"/>
  <c r="N32" i="37"/>
  <c r="O32" i="37" s="1"/>
  <c r="N31" i="37"/>
  <c r="O31" i="37" s="1"/>
  <c r="M30" i="37"/>
  <c r="L30" i="37"/>
  <c r="K30" i="37"/>
  <c r="J30" i="37"/>
  <c r="I30" i="37"/>
  <c r="N30" i="37" s="1"/>
  <c r="O30" i="37" s="1"/>
  <c r="H30" i="37"/>
  <c r="G30" i="37"/>
  <c r="F30" i="37"/>
  <c r="E30" i="37"/>
  <c r="D30" i="37"/>
  <c r="N29" i="37"/>
  <c r="O29" i="37" s="1"/>
  <c r="M28" i="37"/>
  <c r="L28" i="37"/>
  <c r="K28" i="37"/>
  <c r="J28" i="37"/>
  <c r="I28" i="37"/>
  <c r="I39" i="37" s="1"/>
  <c r="H28" i="37"/>
  <c r="G28" i="37"/>
  <c r="F28" i="37"/>
  <c r="E28" i="37"/>
  <c r="D28" i="37"/>
  <c r="N27" i="37"/>
  <c r="O27" i="37" s="1"/>
  <c r="N26" i="37"/>
  <c r="O26" i="37"/>
  <c r="N25" i="37"/>
  <c r="O25" i="37" s="1"/>
  <c r="N24" i="37"/>
  <c r="O24" i="37" s="1"/>
  <c r="M23" i="37"/>
  <c r="L23" i="37"/>
  <c r="K23" i="37"/>
  <c r="J23" i="37"/>
  <c r="I23" i="37"/>
  <c r="H23" i="37"/>
  <c r="G23" i="37"/>
  <c r="G39" i="37" s="1"/>
  <c r="F23" i="37"/>
  <c r="E23" i="37"/>
  <c r="E39" i="37" s="1"/>
  <c r="D23" i="37"/>
  <c r="N23" i="37" s="1"/>
  <c r="O23" i="37" s="1"/>
  <c r="N22" i="37"/>
  <c r="O22" i="37" s="1"/>
  <c r="N21" i="37"/>
  <c r="O21" i="37"/>
  <c r="N20" i="37"/>
  <c r="O20" i="37" s="1"/>
  <c r="N19" i="37"/>
  <c r="O19" i="37"/>
  <c r="N18" i="37"/>
  <c r="O18" i="37" s="1"/>
  <c r="N17" i="37"/>
  <c r="O17" i="37" s="1"/>
  <c r="M16" i="37"/>
  <c r="L16" i="37"/>
  <c r="L39" i="37" s="1"/>
  <c r="K16" i="37"/>
  <c r="J16" i="37"/>
  <c r="I16" i="37"/>
  <c r="H16" i="37"/>
  <c r="G16" i="37"/>
  <c r="F16" i="37"/>
  <c r="E16" i="37"/>
  <c r="D16" i="37"/>
  <c r="N16" i="37" s="1"/>
  <c r="O16" i="37" s="1"/>
  <c r="N15" i="37"/>
  <c r="O15" i="37"/>
  <c r="N14" i="37"/>
  <c r="O14" i="37" s="1"/>
  <c r="N13" i="37"/>
  <c r="O13" i="37" s="1"/>
  <c r="M12" i="37"/>
  <c r="L12" i="37"/>
  <c r="K12" i="37"/>
  <c r="J12" i="37"/>
  <c r="N12" i="37" s="1"/>
  <c r="O12" i="37" s="1"/>
  <c r="I12" i="37"/>
  <c r="H12" i="37"/>
  <c r="G12" i="37"/>
  <c r="F12" i="37"/>
  <c r="E12" i="37"/>
  <c r="D12" i="37"/>
  <c r="N11" i="37"/>
  <c r="O11" i="37" s="1"/>
  <c r="N10" i="37"/>
  <c r="O10" i="37"/>
  <c r="N9" i="37"/>
  <c r="O9" i="37" s="1"/>
  <c r="N8" i="37"/>
  <c r="O8" i="37"/>
  <c r="N7" i="37"/>
  <c r="O7" i="37" s="1"/>
  <c r="N6" i="37"/>
  <c r="O6" i="37" s="1"/>
  <c r="M5" i="37"/>
  <c r="M39" i="37" s="1"/>
  <c r="L5" i="37"/>
  <c r="K5" i="37"/>
  <c r="N5" i="37" s="1"/>
  <c r="O5" i="37" s="1"/>
  <c r="J5" i="37"/>
  <c r="J39" i="37" s="1"/>
  <c r="I5" i="37"/>
  <c r="H5" i="37"/>
  <c r="G5" i="37"/>
  <c r="F5" i="37"/>
  <c r="F39" i="37" s="1"/>
  <c r="E5" i="37"/>
  <c r="D5" i="37"/>
  <c r="N39" i="36"/>
  <c r="O39" i="36" s="1"/>
  <c r="N38" i="36"/>
  <c r="O38" i="36"/>
  <c r="M37" i="36"/>
  <c r="L37" i="36"/>
  <c r="K37" i="36"/>
  <c r="J37" i="36"/>
  <c r="I37" i="36"/>
  <c r="H37" i="36"/>
  <c r="G37" i="36"/>
  <c r="F37" i="36"/>
  <c r="E37" i="36"/>
  <c r="D37" i="36"/>
  <c r="N37" i="36" s="1"/>
  <c r="O37" i="36" s="1"/>
  <c r="N36" i="36"/>
  <c r="O36" i="36" s="1"/>
  <c r="N35" i="36"/>
  <c r="O35" i="36"/>
  <c r="N34" i="36"/>
  <c r="O34" i="36" s="1"/>
  <c r="N33" i="36"/>
  <c r="O33" i="36" s="1"/>
  <c r="N32" i="36"/>
  <c r="O32" i="36" s="1"/>
  <c r="N31" i="36"/>
  <c r="O31" i="36"/>
  <c r="M30" i="36"/>
  <c r="L30" i="36"/>
  <c r="K30" i="36"/>
  <c r="J30" i="36"/>
  <c r="I30" i="36"/>
  <c r="H30" i="36"/>
  <c r="G30" i="36"/>
  <c r="F30" i="36"/>
  <c r="E30" i="36"/>
  <c r="D30" i="36"/>
  <c r="N29" i="36"/>
  <c r="O29" i="36"/>
  <c r="M28" i="36"/>
  <c r="L28" i="36"/>
  <c r="K28" i="36"/>
  <c r="J28" i="36"/>
  <c r="I28" i="36"/>
  <c r="H28" i="36"/>
  <c r="G28" i="36"/>
  <c r="F28" i="36"/>
  <c r="E28" i="36"/>
  <c r="D28" i="36"/>
  <c r="N28" i="36" s="1"/>
  <c r="O28" i="36" s="1"/>
  <c r="N27" i="36"/>
  <c r="O27" i="36"/>
  <c r="N26" i="36"/>
  <c r="O26" i="36" s="1"/>
  <c r="N25" i="36"/>
  <c r="O25" i="36"/>
  <c r="N24" i="36"/>
  <c r="O24" i="36" s="1"/>
  <c r="M23" i="36"/>
  <c r="L23" i="36"/>
  <c r="N23" i="36" s="1"/>
  <c r="O23" i="36" s="1"/>
  <c r="K23" i="36"/>
  <c r="J23" i="36"/>
  <c r="I23" i="36"/>
  <c r="H23" i="36"/>
  <c r="G23" i="36"/>
  <c r="F23" i="36"/>
  <c r="E23" i="36"/>
  <c r="D23" i="36"/>
  <c r="N22" i="36"/>
  <c r="O22" i="36"/>
  <c r="N21" i="36"/>
  <c r="O21" i="36" s="1"/>
  <c r="N20" i="36"/>
  <c r="O20" i="36"/>
  <c r="N19" i="36"/>
  <c r="O19" i="36"/>
  <c r="N18" i="36"/>
  <c r="O18" i="36"/>
  <c r="N17" i="36"/>
  <c r="O17" i="36"/>
  <c r="M16" i="36"/>
  <c r="L16" i="36"/>
  <c r="N16" i="36" s="1"/>
  <c r="O16" i="36" s="1"/>
  <c r="K16" i="36"/>
  <c r="J16" i="36"/>
  <c r="I16" i="36"/>
  <c r="H16" i="36"/>
  <c r="G16" i="36"/>
  <c r="F16" i="36"/>
  <c r="E16" i="36"/>
  <c r="D16" i="36"/>
  <c r="N15" i="36"/>
  <c r="O15" i="36" s="1"/>
  <c r="N14" i="36"/>
  <c r="O14" i="36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D40" i="36" s="1"/>
  <c r="N11" i="36"/>
  <c r="O11" i="36"/>
  <c r="N10" i="36"/>
  <c r="O10" i="36" s="1"/>
  <c r="N9" i="36"/>
  <c r="O9" i="36"/>
  <c r="N8" i="36"/>
  <c r="O8" i="36" s="1"/>
  <c r="N7" i="36"/>
  <c r="O7" i="36"/>
  <c r="N6" i="36"/>
  <c r="O6" i="36" s="1"/>
  <c r="M5" i="36"/>
  <c r="M40" i="36" s="1"/>
  <c r="L5" i="36"/>
  <c r="L40" i="36" s="1"/>
  <c r="K5" i="36"/>
  <c r="K40" i="36" s="1"/>
  <c r="J5" i="36"/>
  <c r="J40" i="36" s="1"/>
  <c r="I5" i="36"/>
  <c r="H5" i="36"/>
  <c r="H40" i="36" s="1"/>
  <c r="G5" i="36"/>
  <c r="F5" i="36"/>
  <c r="E5" i="36"/>
  <c r="E40" i="36" s="1"/>
  <c r="D5" i="36"/>
  <c r="N40" i="35"/>
  <c r="O40" i="35"/>
  <c r="N39" i="35"/>
  <c r="O39" i="35" s="1"/>
  <c r="M38" i="35"/>
  <c r="L38" i="35"/>
  <c r="K38" i="35"/>
  <c r="J38" i="35"/>
  <c r="I38" i="35"/>
  <c r="H38" i="35"/>
  <c r="G38" i="35"/>
  <c r="F38" i="35"/>
  <c r="E38" i="35"/>
  <c r="D38" i="35"/>
  <c r="N38" i="35" s="1"/>
  <c r="O38" i="35" s="1"/>
  <c r="N37" i="35"/>
  <c r="O37" i="35"/>
  <c r="N36" i="35"/>
  <c r="O36" i="35"/>
  <c r="N35" i="35"/>
  <c r="O35" i="35" s="1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2" i="35" s="1"/>
  <c r="O32" i="35" s="1"/>
  <c r="N31" i="35"/>
  <c r="O31" i="35" s="1"/>
  <c r="N30" i="35"/>
  <c r="O30" i="35" s="1"/>
  <c r="M29" i="35"/>
  <c r="L29" i="35"/>
  <c r="N29" i="35" s="1"/>
  <c r="O29" i="35" s="1"/>
  <c r="K29" i="35"/>
  <c r="J29" i="35"/>
  <c r="I29" i="35"/>
  <c r="H29" i="35"/>
  <c r="G29" i="35"/>
  <c r="F29" i="35"/>
  <c r="E29" i="35"/>
  <c r="D29" i="35"/>
  <c r="N28" i="35"/>
  <c r="O28" i="35"/>
  <c r="N27" i="35"/>
  <c r="O27" i="35" s="1"/>
  <c r="N26" i="35"/>
  <c r="O26" i="35"/>
  <c r="N25" i="35"/>
  <c r="O25" i="35" s="1"/>
  <c r="M24" i="35"/>
  <c r="L24" i="35"/>
  <c r="K24" i="35"/>
  <c r="K41" i="35" s="1"/>
  <c r="J24" i="35"/>
  <c r="I24" i="35"/>
  <c r="H24" i="35"/>
  <c r="H41" i="35" s="1"/>
  <c r="G24" i="35"/>
  <c r="F24" i="35"/>
  <c r="E24" i="35"/>
  <c r="D24" i="35"/>
  <c r="N23" i="35"/>
  <c r="O23" i="35" s="1"/>
  <c r="N22" i="35"/>
  <c r="O22" i="35" s="1"/>
  <c r="N21" i="35"/>
  <c r="O21" i="35" s="1"/>
  <c r="N20" i="35"/>
  <c r="O20" i="35"/>
  <c r="N19" i="35"/>
  <c r="O19" i="35" s="1"/>
  <c r="N18" i="35"/>
  <c r="O18" i="35"/>
  <c r="M17" i="35"/>
  <c r="L17" i="35"/>
  <c r="K17" i="35"/>
  <c r="J17" i="35"/>
  <c r="I17" i="35"/>
  <c r="H17" i="35"/>
  <c r="G17" i="35"/>
  <c r="N17" i="35"/>
  <c r="O17" i="35" s="1"/>
  <c r="F17" i="35"/>
  <c r="E17" i="35"/>
  <c r="D17" i="35"/>
  <c r="N16" i="35"/>
  <c r="O16" i="35" s="1"/>
  <c r="N15" i="35"/>
  <c r="O15" i="35" s="1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 s="1"/>
  <c r="N9" i="35"/>
  <c r="O9" i="35" s="1"/>
  <c r="N8" i="35"/>
  <c r="O8" i="35"/>
  <c r="N7" i="35"/>
  <c r="O7" i="35"/>
  <c r="N6" i="35"/>
  <c r="O6" i="35" s="1"/>
  <c r="M5" i="35"/>
  <c r="M41" i="35" s="1"/>
  <c r="L5" i="35"/>
  <c r="L41" i="35" s="1"/>
  <c r="K5" i="35"/>
  <c r="J5" i="35"/>
  <c r="I5" i="35"/>
  <c r="H5" i="35"/>
  <c r="G5" i="35"/>
  <c r="G41" i="35" s="1"/>
  <c r="F5" i="35"/>
  <c r="F41" i="35"/>
  <c r="E5" i="35"/>
  <c r="D5" i="35"/>
  <c r="N40" i="34"/>
  <c r="O40" i="34"/>
  <c r="N39" i="34"/>
  <c r="O39" i="34" s="1"/>
  <c r="M38" i="34"/>
  <c r="L38" i="34"/>
  <c r="K38" i="34"/>
  <c r="K41" i="34" s="1"/>
  <c r="J38" i="34"/>
  <c r="I38" i="34"/>
  <c r="H38" i="34"/>
  <c r="G38" i="34"/>
  <c r="F38" i="34"/>
  <c r="E38" i="34"/>
  <c r="D38" i="34"/>
  <c r="N38" i="34" s="1"/>
  <c r="O38" i="34" s="1"/>
  <c r="N37" i="34"/>
  <c r="O37" i="34" s="1"/>
  <c r="N36" i="34"/>
  <c r="O36" i="34"/>
  <c r="N35" i="34"/>
  <c r="O35" i="34" s="1"/>
  <c r="N34" i="34"/>
  <c r="O34" i="34" s="1"/>
  <c r="N33" i="34"/>
  <c r="O33" i="34" s="1"/>
  <c r="M32" i="34"/>
  <c r="L32" i="34"/>
  <c r="K32" i="34"/>
  <c r="J32" i="34"/>
  <c r="I32" i="34"/>
  <c r="H32" i="34"/>
  <c r="G32" i="34"/>
  <c r="F32" i="34"/>
  <c r="E32" i="34"/>
  <c r="E41" i="34" s="1"/>
  <c r="D32" i="34"/>
  <c r="N32" i="34" s="1"/>
  <c r="O32" i="34" s="1"/>
  <c r="N31" i="34"/>
  <c r="O31" i="34" s="1"/>
  <c r="N30" i="34"/>
  <c r="O30" i="34" s="1"/>
  <c r="M29" i="34"/>
  <c r="L29" i="34"/>
  <c r="K29" i="34"/>
  <c r="J29" i="34"/>
  <c r="J41" i="34" s="1"/>
  <c r="I29" i="34"/>
  <c r="N29" i="34" s="1"/>
  <c r="O29" i="34" s="1"/>
  <c r="H29" i="34"/>
  <c r="G29" i="34"/>
  <c r="F29" i="34"/>
  <c r="E29" i="34"/>
  <c r="D29" i="34"/>
  <c r="N28" i="34"/>
  <c r="O28" i="34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G41" i="34" s="1"/>
  <c r="F24" i="34"/>
  <c r="E24" i="34"/>
  <c r="D24" i="34"/>
  <c r="N24" i="34" s="1"/>
  <c r="O24" i="34" s="1"/>
  <c r="N23" i="34"/>
  <c r="O23" i="34" s="1"/>
  <c r="N22" i="34"/>
  <c r="O22" i="34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I41" i="34" s="1"/>
  <c r="H16" i="34"/>
  <c r="G16" i="34"/>
  <c r="F16" i="34"/>
  <c r="E16" i="34"/>
  <c r="D16" i="34"/>
  <c r="N16" i="34" s="1"/>
  <c r="O16" i="34" s="1"/>
  <c r="N15" i="34"/>
  <c r="O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2" i="34" s="1"/>
  <c r="O12" i="34" s="1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/>
  <c r="M5" i="34"/>
  <c r="M41" i="34" s="1"/>
  <c r="L5" i="34"/>
  <c r="L41" i="34" s="1"/>
  <c r="K5" i="34"/>
  <c r="J5" i="34"/>
  <c r="I5" i="34"/>
  <c r="H5" i="34"/>
  <c r="H41" i="34" s="1"/>
  <c r="G5" i="34"/>
  <c r="F5" i="34"/>
  <c r="F41" i="34" s="1"/>
  <c r="E5" i="34"/>
  <c r="D5" i="34"/>
  <c r="D41" i="34" s="1"/>
  <c r="N41" i="33"/>
  <c r="O41" i="33" s="1"/>
  <c r="N27" i="33"/>
  <c r="O27" i="33" s="1"/>
  <c r="N28" i="33"/>
  <c r="O28" i="33" s="1"/>
  <c r="N29" i="33"/>
  <c r="O29" i="33"/>
  <c r="N30" i="33"/>
  <c r="O30" i="33"/>
  <c r="N18" i="33"/>
  <c r="O18" i="33" s="1"/>
  <c r="N19" i="33"/>
  <c r="O19" i="33" s="1"/>
  <c r="N20" i="33"/>
  <c r="O20" i="33" s="1"/>
  <c r="N21" i="33"/>
  <c r="O21" i="33" s="1"/>
  <c r="N22" i="33"/>
  <c r="O22" i="33"/>
  <c r="N23" i="33"/>
  <c r="O23" i="33"/>
  <c r="N24" i="33"/>
  <c r="O24" i="33" s="1"/>
  <c r="N25" i="33"/>
  <c r="O25" i="33" s="1"/>
  <c r="E26" i="33"/>
  <c r="F26" i="33"/>
  <c r="G26" i="33"/>
  <c r="H26" i="33"/>
  <c r="I26" i="33"/>
  <c r="J26" i="33"/>
  <c r="K26" i="33"/>
  <c r="L26" i="33"/>
  <c r="L42" i="33" s="1"/>
  <c r="M26" i="33"/>
  <c r="D26" i="33"/>
  <c r="N26" i="33" s="1"/>
  <c r="O26" i="33" s="1"/>
  <c r="E16" i="33"/>
  <c r="F16" i="33"/>
  <c r="G16" i="33"/>
  <c r="H16" i="33"/>
  <c r="I16" i="33"/>
  <c r="I42" i="33" s="1"/>
  <c r="J16" i="33"/>
  <c r="K16" i="33"/>
  <c r="N16" i="33"/>
  <c r="O16" i="33" s="1"/>
  <c r="L16" i="33"/>
  <c r="M16" i="33"/>
  <c r="D16" i="33"/>
  <c r="E12" i="33"/>
  <c r="F12" i="33"/>
  <c r="G12" i="33"/>
  <c r="H12" i="33"/>
  <c r="H42" i="33" s="1"/>
  <c r="I12" i="33"/>
  <c r="J12" i="33"/>
  <c r="K12" i="33"/>
  <c r="L12" i="33"/>
  <c r="M12" i="33"/>
  <c r="D12" i="33"/>
  <c r="E5" i="33"/>
  <c r="E42" i="33" s="1"/>
  <c r="F5" i="33"/>
  <c r="G5" i="33"/>
  <c r="H5" i="33"/>
  <c r="I5" i="33"/>
  <c r="J5" i="33"/>
  <c r="J42" i="33" s="1"/>
  <c r="K5" i="33"/>
  <c r="L5" i="33"/>
  <c r="M5" i="33"/>
  <c r="M42" i="33" s="1"/>
  <c r="D5" i="33"/>
  <c r="N5" i="33" s="1"/>
  <c r="O5" i="33" s="1"/>
  <c r="E39" i="33"/>
  <c r="F39" i="33"/>
  <c r="G39" i="33"/>
  <c r="H39" i="33"/>
  <c r="I39" i="33"/>
  <c r="J39" i="33"/>
  <c r="N39" i="33" s="1"/>
  <c r="O39" i="33" s="1"/>
  <c r="K39" i="33"/>
  <c r="L39" i="33"/>
  <c r="M39" i="33"/>
  <c r="D39" i="33"/>
  <c r="N40" i="33"/>
  <c r="O40" i="33" s="1"/>
  <c r="N35" i="33"/>
  <c r="O35" i="33" s="1"/>
  <c r="N36" i="33"/>
  <c r="O36" i="33" s="1"/>
  <c r="N37" i="33"/>
  <c r="O37" i="33"/>
  <c r="N38" i="33"/>
  <c r="O38" i="33" s="1"/>
  <c r="N34" i="33"/>
  <c r="O34" i="33" s="1"/>
  <c r="E33" i="33"/>
  <c r="F33" i="33"/>
  <c r="G33" i="33"/>
  <c r="H33" i="33"/>
  <c r="I33" i="33"/>
  <c r="J33" i="33"/>
  <c r="K33" i="33"/>
  <c r="L33" i="33"/>
  <c r="M33" i="33"/>
  <c r="D33" i="33"/>
  <c r="E31" i="33"/>
  <c r="N31" i="33" s="1"/>
  <c r="O31" i="33" s="1"/>
  <c r="F31" i="33"/>
  <c r="G31" i="33"/>
  <c r="G42" i="33" s="1"/>
  <c r="H31" i="33"/>
  <c r="I31" i="33"/>
  <c r="J31" i="33"/>
  <c r="K31" i="33"/>
  <c r="L31" i="33"/>
  <c r="M31" i="33"/>
  <c r="D31" i="33"/>
  <c r="N32" i="33"/>
  <c r="O32" i="33" s="1"/>
  <c r="N14" i="33"/>
  <c r="O14" i="33" s="1"/>
  <c r="N15" i="33"/>
  <c r="O15" i="33" s="1"/>
  <c r="N7" i="33"/>
  <c r="O7" i="33" s="1"/>
  <c r="N8" i="33"/>
  <c r="O8" i="33" s="1"/>
  <c r="N9" i="33"/>
  <c r="O9" i="33"/>
  <c r="N10" i="33"/>
  <c r="O10" i="33" s="1"/>
  <c r="N11" i="33"/>
  <c r="O11" i="33" s="1"/>
  <c r="N6" i="33"/>
  <c r="O6" i="33" s="1"/>
  <c r="N17" i="33"/>
  <c r="O17" i="33" s="1"/>
  <c r="N13" i="33"/>
  <c r="O13" i="33" s="1"/>
  <c r="J41" i="35"/>
  <c r="I41" i="35"/>
  <c r="I40" i="36"/>
  <c r="N30" i="36"/>
  <c r="O30" i="36" s="1"/>
  <c r="H39" i="37"/>
  <c r="D39" i="37"/>
  <c r="G40" i="36"/>
  <c r="D42" i="33"/>
  <c r="F41" i="38"/>
  <c r="L41" i="38"/>
  <c r="J41" i="38"/>
  <c r="H41" i="38"/>
  <c r="N16" i="38"/>
  <c r="O16" i="38" s="1"/>
  <c r="K41" i="38"/>
  <c r="D41" i="38"/>
  <c r="J39" i="39"/>
  <c r="L39" i="39"/>
  <c r="F39" i="39"/>
  <c r="H39" i="39"/>
  <c r="N23" i="39"/>
  <c r="O23" i="39"/>
  <c r="K39" i="39"/>
  <c r="D39" i="39"/>
  <c r="E41" i="35"/>
  <c r="N24" i="35"/>
  <c r="O24" i="35" s="1"/>
  <c r="D41" i="35"/>
  <c r="F40" i="36"/>
  <c r="K42" i="33"/>
  <c r="E39" i="39"/>
  <c r="N39" i="39" s="1"/>
  <c r="O39" i="39" s="1"/>
  <c r="N33" i="33"/>
  <c r="O33" i="33" s="1"/>
  <c r="F42" i="33"/>
  <c r="N5" i="35"/>
  <c r="O5" i="35"/>
  <c r="J38" i="40"/>
  <c r="K38" i="40"/>
  <c r="H38" i="40"/>
  <c r="L38" i="40"/>
  <c r="F38" i="40"/>
  <c r="D38" i="40"/>
  <c r="K39" i="41"/>
  <c r="J39" i="41"/>
  <c r="L39" i="41"/>
  <c r="F39" i="41"/>
  <c r="H39" i="41"/>
  <c r="N28" i="41"/>
  <c r="O28" i="41"/>
  <c r="E39" i="41"/>
  <c r="D39" i="41"/>
  <c r="F41" i="42"/>
  <c r="L41" i="42"/>
  <c r="K41" i="42"/>
  <c r="N38" i="42"/>
  <c r="O38" i="42"/>
  <c r="J41" i="42"/>
  <c r="N13" i="42"/>
  <c r="O13" i="42" s="1"/>
  <c r="H41" i="42"/>
  <c r="I41" i="42"/>
  <c r="D41" i="42"/>
  <c r="J42" i="43"/>
  <c r="H42" i="43"/>
  <c r="K42" i="43"/>
  <c r="L42" i="43"/>
  <c r="F42" i="43"/>
  <c r="N18" i="43"/>
  <c r="O18" i="43" s="1"/>
  <c r="E42" i="43"/>
  <c r="N26" i="43"/>
  <c r="O26" i="43"/>
  <c r="D42" i="43"/>
  <c r="J45" i="44"/>
  <c r="L45" i="44"/>
  <c r="K45" i="44"/>
  <c r="N19" i="44"/>
  <c r="O19" i="44"/>
  <c r="F45" i="44"/>
  <c r="H45" i="44"/>
  <c r="N28" i="44"/>
  <c r="O28" i="44" s="1"/>
  <c r="D45" i="44"/>
  <c r="F47" i="45"/>
  <c r="H47" i="45"/>
  <c r="M47" i="45"/>
  <c r="L47" i="45"/>
  <c r="G47" i="45"/>
  <c r="K47" i="45"/>
  <c r="N33" i="45"/>
  <c r="O33" i="45" s="1"/>
  <c r="J47" i="45"/>
  <c r="N43" i="45"/>
  <c r="O43" i="45"/>
  <c r="N35" i="45"/>
  <c r="O35" i="45"/>
  <c r="D47" i="45"/>
  <c r="N46" i="46"/>
  <c r="L46" i="46"/>
  <c r="H46" i="46"/>
  <c r="O42" i="46"/>
  <c r="P42" i="46"/>
  <c r="F46" i="46"/>
  <c r="E46" i="46"/>
  <c r="I46" i="46"/>
  <c r="O48" i="47" l="1"/>
  <c r="P48" i="47" s="1"/>
  <c r="N40" i="36"/>
  <c r="O40" i="36" s="1"/>
  <c r="N39" i="41"/>
  <c r="O39" i="41" s="1"/>
  <c r="N39" i="37"/>
  <c r="O39" i="37" s="1"/>
  <c r="N38" i="40"/>
  <c r="O38" i="40" s="1"/>
  <c r="N42" i="33"/>
  <c r="O42" i="33" s="1"/>
  <c r="N41" i="35"/>
  <c r="O41" i="35" s="1"/>
  <c r="N41" i="34"/>
  <c r="O41" i="34" s="1"/>
  <c r="N41" i="38"/>
  <c r="O41" i="38" s="1"/>
  <c r="I47" i="45"/>
  <c r="N47" i="45" s="1"/>
  <c r="O47" i="45" s="1"/>
  <c r="M42" i="43"/>
  <c r="N42" i="43" s="1"/>
  <c r="O42" i="43" s="1"/>
  <c r="N5" i="42"/>
  <c r="O5" i="42" s="1"/>
  <c r="N30" i="42"/>
  <c r="O30" i="42" s="1"/>
  <c r="N12" i="33"/>
  <c r="O12" i="33" s="1"/>
  <c r="N5" i="39"/>
  <c r="O5" i="39" s="1"/>
  <c r="N12" i="39"/>
  <c r="O12" i="39" s="1"/>
  <c r="O34" i="46"/>
  <c r="P34" i="46" s="1"/>
  <c r="G46" i="46"/>
  <c r="O46" i="46" s="1"/>
  <c r="P46" i="46" s="1"/>
  <c r="N34" i="43"/>
  <c r="O34" i="43" s="1"/>
  <c r="N31" i="41"/>
  <c r="O31" i="41" s="1"/>
  <c r="N28" i="37"/>
  <c r="O28" i="37" s="1"/>
  <c r="N5" i="36"/>
  <c r="O5" i="36" s="1"/>
  <c r="K39" i="37"/>
  <c r="M41" i="42"/>
  <c r="N41" i="42" s="1"/>
  <c r="O41" i="42" s="1"/>
  <c r="N5" i="34"/>
  <c r="O5" i="34" s="1"/>
  <c r="G41" i="38"/>
  <c r="N33" i="44"/>
  <c r="O33" i="44" s="1"/>
  <c r="K46" i="46"/>
  <c r="N14" i="45"/>
  <c r="O14" i="45" s="1"/>
  <c r="I45" i="44"/>
  <c r="N5" i="43"/>
  <c r="O5" i="43" s="1"/>
  <c r="N16" i="41"/>
  <c r="O16" i="41" s="1"/>
  <c r="E45" i="44"/>
  <c r="N45" i="44" s="1"/>
  <c r="O45" i="44" s="1"/>
  <c r="I39" i="41"/>
  <c r="N12" i="40"/>
  <c r="O12" i="40" s="1"/>
  <c r="N27" i="40"/>
  <c r="O27" i="40" s="1"/>
  <c r="N12" i="36"/>
  <c r="O12" i="36" s="1"/>
  <c r="N32" i="38"/>
  <c r="O32" i="38" s="1"/>
  <c r="M46" i="46"/>
  <c r="N30" i="40"/>
  <c r="O30" i="40" s="1"/>
  <c r="J46" i="46"/>
  <c r="N16" i="40"/>
  <c r="O16" i="40" s="1"/>
</calcChain>
</file>

<file path=xl/sharedStrings.xml><?xml version="1.0" encoding="utf-8"?>
<sst xmlns="http://schemas.openxmlformats.org/spreadsheetml/2006/main" count="871" uniqueCount="128">
  <si>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</si>
  <si>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</si>
  <si>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</si>
  <si>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</si>
  <si>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</si>
  <si>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</si>
  <si>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</si>
  <si>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</si>
  <si>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</si>
  <si>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</si>
  <si>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</si>
  <si>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</si>
  <si>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</si>
  <si>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</si>
  <si>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</si>
  <si>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</si>
  <si>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Gas</t>
  </si>
  <si>
    <t>Other Permits, Fees, and Special Assessments</t>
  </si>
  <si>
    <t>Federal Grant - General Government</t>
  </si>
  <si>
    <t>Federal Grant - Public Safety</t>
  </si>
  <si>
    <t>Intergovernmental Revenue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</si>
  <si>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</si>
  <si>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</si>
  <si>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</si>
  <si>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</si>
  <si>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</si>
  <si>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</si>
  <si>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</si>
  <si>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</si>
  <si>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</si>
  <si>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</si>
  <si>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</si>
  <si>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</si>
  <si>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</si>
  <si>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</si>
  <si>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Public Safety - Other Public Safety Charges and Fees</t>
  </si>
  <si>
    <t>Physical Environment - Garbage / Solid Waste</t>
  </si>
  <si>
    <t>Physical Environment - Water / Sewer Combination Utility</t>
  </si>
  <si>
    <t>Culture / Recreation - Libraries</t>
  </si>
  <si>
    <t>Total - All Account Codes</t>
  </si>
  <si>
    <t>Local Fiscal Year Ended September 30, 2009</t>
  </si>
  <si>
    <t>Court-Ordered Judgments and Fines - As Decided by County Court Criminal</t>
  </si>
  <si>
    <t>Interest and Other Earnings - Interest</t>
  </si>
  <si>
    <t>Interest and Other Earnings - Net Increase (Decrease) in Fair Value of Investments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</si>
  <si>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</si>
  <si>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</si>
  <si>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</si>
  <si>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</si>
  <si>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Proprietary Non-Operating Sources - Interest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</si>
  <si>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</si>
  <si>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</si>
  <si>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</si>
  <si>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</si>
  <si>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</si>
  <si>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</si>
  <si>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</si>
  <si>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Manalapan Revenues Reported by Account Code and Fund Type</t>
  </si>
  <si>
    <t>Local Fiscal Year Ended September 30, 2010</t>
  </si>
  <si>
    <t>State Shared Revenues - Transportation - Other Transportation</t>
  </si>
  <si>
    <t>General Gov't (Not Court-Related) - Administrative Service Fees</t>
  </si>
  <si>
    <t>Forfeits - Assets Seized by Law Enforcement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</si>
  <si>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</si>
  <si>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</si>
  <si>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</si>
  <si>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Commercial - Other</t>
  </si>
  <si>
    <t>Other Miscellaneous Revenues - Settlements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</si>
  <si>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</si>
  <si>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</si>
  <si>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</si>
  <si>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</si>
  <si>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</si>
  <si>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</si>
  <si>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</si>
  <si>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</si>
  <si>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</si>
  <si>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Administrative Service Fees</t>
  </si>
  <si>
    <t>Sales - Disposition of Fixed Assets</t>
  </si>
  <si>
    <t>Proprietary Non-Operating - Interest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</si>
  <si>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</si>
  <si>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</si>
  <si>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</si>
  <si>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</si>
  <si>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</si>
  <si>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</si>
  <si>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2014 Municipal Population:</t>
  </si>
  <si>
    <t>Local Fiscal Year Ended September 30, 2015</t>
  </si>
  <si>
    <t>Fines - Local Ordinance Violations</t>
  </si>
  <si>
    <t>2015 Municipal Population:</t>
  </si>
  <si>
    <t>Local Fiscal Year Ended September 30, 2016</t>
  </si>
  <si>
    <t>2016 Municipal Population:</t>
  </si>
  <si>
    <t>Local Fiscal Year Ended September 30, 2017</t>
  </si>
  <si>
    <t>Discretionary Sales Surtaxes</t>
  </si>
  <si>
    <t>Grants from Other Local Units - General Government</t>
  </si>
  <si>
    <t>2017 Municipal Population:</t>
  </si>
  <si>
    <t>Local Fiscal Year Ended September 30, 2018</t>
  </si>
  <si>
    <t>2018 Municipal Population:</t>
  </si>
  <si>
    <t>Local Fiscal Year Ended September 30, 2019</t>
  </si>
  <si>
    <t>Franchise Fee - Electricity</t>
  </si>
  <si>
    <t>Pension Fund Contributions</t>
  </si>
  <si>
    <t>2019 Municipal Population:</t>
  </si>
  <si>
    <t>Local Fiscal Year Ended September 30, 2020</t>
  </si>
  <si>
    <t>First Local Option Fuel Tax (1 to 6 Cents)</t>
  </si>
  <si>
    <t>Second Local Option Fuel Tax (1 to 5 Cents)</t>
  </si>
  <si>
    <t>Impact Fees - Residential - Physical Environment</t>
  </si>
  <si>
    <t>Interest and Other Earnings - Dividends</t>
  </si>
  <si>
    <t>Non-Operating - Special Items (Gain)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</si>
  <si>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</si>
  <si>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</si>
  <si>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</si>
  <si>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</si>
  <si>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</si>
  <si>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</si>
  <si>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</si>
  <si>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</si>
  <si>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</si>
  <si>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</si>
  <si>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Inspection Fee</t>
  </si>
  <si>
    <t>Intergovernmental Revenues</t>
  </si>
  <si>
    <t>State Shared Revenues - General Government - Local Government Half-Cent Sales Tax Program</t>
  </si>
  <si>
    <t>State Shared Revenues - General Government - Other General Government</t>
  </si>
  <si>
    <t>State Shared Revenues - Transportation - Fuel Tax Refunds and Credits</t>
  </si>
  <si>
    <t>Proprietary Non-Operating Sources - Special Items (Gain)</t>
  </si>
  <si>
    <t>2021 Municipal Population:</t>
  </si>
  <si>
    <t>Local Fiscal Year Ended September 30, 2022</t>
  </si>
  <si>
    <t>Local Government Infrastructure Surtax</t>
  </si>
  <si>
    <t>State Shared Revenues - General Government - Municipal Revenue Sharing Program</t>
  </si>
  <si>
    <t>Interest and Other Earnings - Gain (Loss) on Sale of Investments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</si>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</sst>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2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2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41" fontId="11" fillId="0" borderId="36" xfId="0" applyNumberFormat="1" applyFont="1" applyFill="1" applyBorder="1" applyAlignment="1">
      <alignment horizontal="right" vertical="top" wrapText="1" readingOrder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123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2"/>
      <c r="M3" s="73"/>
      <c r="N3" s="36"/>
      <c r="O3" s="37"/>
      <c r="P3" s="74" t="s">
        <v>108</v>
      </c>
      <c r="Q3" s="11"/>
      <c r="R3"/>
    </row>
    <row r="4" spans="1:134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109</v>
      </c>
      <c r="N4" s="35" t="s">
        <v>9</v>
      </c>
      <c r="O4" s="35" t="s">
        <v>110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111</v>
      </c>
      <c r="B5" s="26"/>
      <c r="C5" s="26"/>
      <c r="D5" s="27">
        <f t="shared" ref="D5:N5" si="0">SUM(D6:D13)</f>
        <v>4894577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4894577</v>
      </c>
      <c r="P5" s="33">
        <f t="shared" ref="P5:P48" si="1">(O5/P$50)</f>
        <v>11598.523696682465</v>
      </c>
      <c r="Q5" s="6"/>
    </row>
    <row r="6" spans="1:134">
      <c r="A6" s="12"/>
      <c r="B6" s="25">
        <v>311</v>
      </c>
      <c r="C6" s="20" t="s">
        <v>2</v>
      </c>
      <c r="D6" s="46">
        <v>4561437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4561437</v>
      </c>
      <c r="P6" s="47">
        <f t="shared" si="1"/>
        <v>10809.092417061611</v>
      </c>
      <c r="Q6" s="9"/>
    </row>
    <row r="7" spans="1:134">
      <c r="A7" s="12"/>
      <c r="B7" s="25">
        <v>312.41000000000003</v>
      </c>
      <c r="C7" s="20" t="s">
        <v>112</v>
      </c>
      <c r="D7" s="46">
        <v>13254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13254</v>
      </c>
      <c r="P7" s="47">
        <f t="shared" si="1"/>
        <v>31.407582938388625</v>
      </c>
      <c r="Q7" s="9"/>
    </row>
    <row r="8" spans="1:134">
      <c r="A8" s="12"/>
      <c r="B8" s="25">
        <v>312.43</v>
      </c>
      <c r="C8" s="20" t="s">
        <v>113</v>
      </c>
      <c r="D8" s="46">
        <v>6044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6044</v>
      </c>
      <c r="P8" s="47">
        <f t="shared" si="1"/>
        <v>14.322274881516588</v>
      </c>
      <c r="Q8" s="9"/>
    </row>
    <row r="9" spans="1:134">
      <c r="A9" s="12"/>
      <c r="B9" s="25">
        <v>312.63</v>
      </c>
      <c r="C9" s="20" t="s">
        <v>124</v>
      </c>
      <c r="D9" s="46">
        <v>40841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40841</v>
      </c>
      <c r="P9" s="47">
        <f t="shared" si="1"/>
        <v>96.779620853080573</v>
      </c>
      <c r="Q9" s="9"/>
    </row>
    <row r="10" spans="1:134">
      <c r="A10" s="12"/>
      <c r="B10" s="25">
        <v>314.10000000000002</v>
      </c>
      <c r="C10" s="20" t="s">
        <v>11</v>
      </c>
      <c r="D10" s="46">
        <v>236187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236187</v>
      </c>
      <c r="P10" s="47">
        <f t="shared" si="1"/>
        <v>559.6848341232228</v>
      </c>
      <c r="Q10" s="9"/>
    </row>
    <row r="11" spans="1:134">
      <c r="A11" s="12"/>
      <c r="B11" s="25">
        <v>314.39999999999998</v>
      </c>
      <c r="C11" s="20" t="s">
        <v>12</v>
      </c>
      <c r="D11" s="46">
        <v>10958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10958</v>
      </c>
      <c r="P11" s="47">
        <f t="shared" si="1"/>
        <v>25.966824644549764</v>
      </c>
      <c r="Q11" s="9"/>
    </row>
    <row r="12" spans="1:134">
      <c r="A12" s="12"/>
      <c r="B12" s="25">
        <v>315.2</v>
      </c>
      <c r="C12" s="20" t="s">
        <v>114</v>
      </c>
      <c r="D12" s="46">
        <v>15324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15324</v>
      </c>
      <c r="P12" s="47">
        <f t="shared" si="1"/>
        <v>36.312796208530806</v>
      </c>
      <c r="Q12" s="9"/>
    </row>
    <row r="13" spans="1:134">
      <c r="A13" s="12"/>
      <c r="B13" s="25">
        <v>316</v>
      </c>
      <c r="C13" s="20" t="s">
        <v>71</v>
      </c>
      <c r="D13" s="46">
        <v>10532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10532</v>
      </c>
      <c r="P13" s="47">
        <f t="shared" si="1"/>
        <v>24.957345971563981</v>
      </c>
      <c r="Q13" s="9"/>
    </row>
    <row r="14" spans="1:134" ht="15.75">
      <c r="A14" s="29" t="s">
        <v>15</v>
      </c>
      <c r="B14" s="30"/>
      <c r="C14" s="31"/>
      <c r="D14" s="32">
        <f t="shared" ref="D14:N14" si="3">SUM(D15:D19)</f>
        <v>1459924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5416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1465340</v>
      </c>
      <c r="P14" s="45">
        <f t="shared" si="1"/>
        <v>3472.3696682464456</v>
      </c>
      <c r="Q14" s="10"/>
    </row>
    <row r="15" spans="1:134">
      <c r="A15" s="12"/>
      <c r="B15" s="25">
        <v>322</v>
      </c>
      <c r="C15" s="20" t="s">
        <v>115</v>
      </c>
      <c r="D15" s="46">
        <v>1335683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1335683</v>
      </c>
      <c r="P15" s="47">
        <f t="shared" si="1"/>
        <v>3165.1255924170614</v>
      </c>
      <c r="Q15" s="9"/>
    </row>
    <row r="16" spans="1:134">
      <c r="A16" s="12"/>
      <c r="B16" s="25">
        <v>323.10000000000002</v>
      </c>
      <c r="C16" s="20" t="s">
        <v>97</v>
      </c>
      <c r="D16" s="46">
        <v>33653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9" si="4">SUM(D16:N16)</f>
        <v>33653</v>
      </c>
      <c r="P16" s="47">
        <f t="shared" si="1"/>
        <v>79.746445497630333</v>
      </c>
      <c r="Q16" s="9"/>
    </row>
    <row r="17" spans="1:17">
      <c r="A17" s="12"/>
      <c r="B17" s="25">
        <v>323.39999999999998</v>
      </c>
      <c r="C17" s="20" t="s">
        <v>16</v>
      </c>
      <c r="D17" s="46">
        <v>78143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78143</v>
      </c>
      <c r="P17" s="47">
        <f t="shared" si="1"/>
        <v>185.17298578199052</v>
      </c>
      <c r="Q17" s="9"/>
    </row>
    <row r="18" spans="1:17">
      <c r="A18" s="12"/>
      <c r="B18" s="25">
        <v>324.20999999999998</v>
      </c>
      <c r="C18" s="20" t="s">
        <v>103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5416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5416</v>
      </c>
      <c r="P18" s="47">
        <f t="shared" si="1"/>
        <v>12.834123222748815</v>
      </c>
      <c r="Q18" s="9"/>
    </row>
    <row r="19" spans="1:17">
      <c r="A19" s="12"/>
      <c r="B19" s="25">
        <v>329.1</v>
      </c>
      <c r="C19" s="20" t="s">
        <v>116</v>
      </c>
      <c r="D19" s="46">
        <v>12445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12445</v>
      </c>
      <c r="P19" s="47">
        <f t="shared" si="1"/>
        <v>29.490521327014218</v>
      </c>
      <c r="Q19" s="9"/>
    </row>
    <row r="20" spans="1:17" ht="15.75">
      <c r="A20" s="29" t="s">
        <v>117</v>
      </c>
      <c r="B20" s="30"/>
      <c r="C20" s="31"/>
      <c r="D20" s="32">
        <f t="shared" ref="D20:N20" si="5">SUM(D21:D27)</f>
        <v>90051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90051</v>
      </c>
      <c r="P20" s="45">
        <f t="shared" si="1"/>
        <v>213.39099526066352</v>
      </c>
      <c r="Q20" s="10"/>
    </row>
    <row r="21" spans="1:17">
      <c r="A21" s="12"/>
      <c r="B21" s="25">
        <v>331.2</v>
      </c>
      <c r="C21" s="20" t="s">
        <v>19</v>
      </c>
      <c r="D21" s="46">
        <v>21668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21668</v>
      </c>
      <c r="P21" s="47">
        <f t="shared" si="1"/>
        <v>51.345971563981045</v>
      </c>
      <c r="Q21" s="9"/>
    </row>
    <row r="22" spans="1:17">
      <c r="A22" s="12"/>
      <c r="B22" s="25">
        <v>335.125</v>
      </c>
      <c r="C22" s="20" t="s">
        <v>125</v>
      </c>
      <c r="D22" s="46">
        <v>13873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4" si="6">SUM(D22:N22)</f>
        <v>13873</v>
      </c>
      <c r="P22" s="47">
        <f t="shared" si="1"/>
        <v>32.874407582938389</v>
      </c>
      <c r="Q22" s="9"/>
    </row>
    <row r="23" spans="1:17">
      <c r="A23" s="12"/>
      <c r="B23" s="25">
        <v>335.15</v>
      </c>
      <c r="C23" s="20" t="s">
        <v>73</v>
      </c>
      <c r="D23" s="46">
        <v>1958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1958</v>
      </c>
      <c r="P23" s="47">
        <f t="shared" si="1"/>
        <v>4.6398104265402846</v>
      </c>
      <c r="Q23" s="9"/>
    </row>
    <row r="24" spans="1:17">
      <c r="A24" s="12"/>
      <c r="B24" s="25">
        <v>335.18</v>
      </c>
      <c r="C24" s="20" t="s">
        <v>118</v>
      </c>
      <c r="D24" s="46">
        <v>43496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43496</v>
      </c>
      <c r="P24" s="47">
        <f t="shared" si="1"/>
        <v>103.07109004739337</v>
      </c>
      <c r="Q24" s="9"/>
    </row>
    <row r="25" spans="1:17">
      <c r="A25" s="12"/>
      <c r="B25" s="25">
        <v>335.45</v>
      </c>
      <c r="C25" s="20" t="s">
        <v>120</v>
      </c>
      <c r="D25" s="46">
        <v>2893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6" si="7">SUM(D25:N25)</f>
        <v>2893</v>
      </c>
      <c r="P25" s="47">
        <f t="shared" si="1"/>
        <v>6.8554502369668242</v>
      </c>
      <c r="Q25" s="9"/>
    </row>
    <row r="26" spans="1:17">
      <c r="A26" s="12"/>
      <c r="B26" s="25">
        <v>337.1</v>
      </c>
      <c r="C26" s="20" t="s">
        <v>92</v>
      </c>
      <c r="D26" s="46">
        <v>479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479</v>
      </c>
      <c r="P26" s="47">
        <f t="shared" si="1"/>
        <v>1.1350710900473933</v>
      </c>
      <c r="Q26" s="9"/>
    </row>
    <row r="27" spans="1:17">
      <c r="A27" s="12"/>
      <c r="B27" s="25">
        <v>338</v>
      </c>
      <c r="C27" s="20" t="s">
        <v>26</v>
      </c>
      <c r="D27" s="46">
        <v>5684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5684</v>
      </c>
      <c r="P27" s="47">
        <f t="shared" si="1"/>
        <v>13.469194312796208</v>
      </c>
      <c r="Q27" s="9"/>
    </row>
    <row r="28" spans="1:17" ht="15.75">
      <c r="A28" s="29" t="s">
        <v>31</v>
      </c>
      <c r="B28" s="30"/>
      <c r="C28" s="31"/>
      <c r="D28" s="32">
        <f t="shared" ref="D28:N28" si="8">SUM(D29:D32)</f>
        <v>91630</v>
      </c>
      <c r="E28" s="32">
        <f t="shared" si="8"/>
        <v>4425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1547982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8"/>
        <v>0</v>
      </c>
      <c r="O28" s="32">
        <f>SUM(D28:N28)</f>
        <v>1644037</v>
      </c>
      <c r="P28" s="45">
        <f t="shared" si="1"/>
        <v>3895.8222748815165</v>
      </c>
      <c r="Q28" s="10"/>
    </row>
    <row r="29" spans="1:17">
      <c r="A29" s="12"/>
      <c r="B29" s="25">
        <v>341.3</v>
      </c>
      <c r="C29" s="20" t="s">
        <v>75</v>
      </c>
      <c r="D29" s="46">
        <v>82000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ref="O29:O32" si="9">SUM(D29:N29)</f>
        <v>82000</v>
      </c>
      <c r="P29" s="47">
        <f t="shared" si="1"/>
        <v>194.31279620853081</v>
      </c>
      <c r="Q29" s="9"/>
    </row>
    <row r="30" spans="1:17">
      <c r="A30" s="12"/>
      <c r="B30" s="25">
        <v>342.9</v>
      </c>
      <c r="C30" s="20" t="s">
        <v>35</v>
      </c>
      <c r="D30" s="46">
        <v>9630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9"/>
        <v>9630</v>
      </c>
      <c r="P30" s="47">
        <f t="shared" si="1"/>
        <v>22.819905213270143</v>
      </c>
      <c r="Q30" s="9"/>
    </row>
    <row r="31" spans="1:17">
      <c r="A31" s="12"/>
      <c r="B31" s="25">
        <v>343.6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1547982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9"/>
        <v>1547982</v>
      </c>
      <c r="P31" s="47">
        <f t="shared" si="1"/>
        <v>3668.2037914691941</v>
      </c>
      <c r="Q31" s="9"/>
    </row>
    <row r="32" spans="1:17">
      <c r="A32" s="12"/>
      <c r="B32" s="25">
        <v>347.1</v>
      </c>
      <c r="C32" s="20" t="s">
        <v>38</v>
      </c>
      <c r="D32" s="46">
        <v>0</v>
      </c>
      <c r="E32" s="46">
        <v>4425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4425</v>
      </c>
      <c r="P32" s="47">
        <f t="shared" si="1"/>
        <v>10.485781990521327</v>
      </c>
      <c r="Q32" s="9"/>
    </row>
    <row r="33" spans="1:120" ht="15.75">
      <c r="A33" s="29" t="s">
        <v>32</v>
      </c>
      <c r="B33" s="30"/>
      <c r="C33" s="31"/>
      <c r="D33" s="32">
        <f t="shared" ref="D33:N33" si="10">SUM(D34:D35)</f>
        <v>5171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0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>SUM(D33:N33)</f>
        <v>5171</v>
      </c>
      <c r="P33" s="45">
        <f t="shared" si="1"/>
        <v>12.253554502369669</v>
      </c>
      <c r="Q33" s="10"/>
    </row>
    <row r="34" spans="1:120">
      <c r="A34" s="13"/>
      <c r="B34" s="39">
        <v>351.1</v>
      </c>
      <c r="C34" s="21" t="s">
        <v>41</v>
      </c>
      <c r="D34" s="46">
        <v>987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987</v>
      </c>
      <c r="P34" s="47">
        <f t="shared" si="1"/>
        <v>2.3388625592417061</v>
      </c>
      <c r="Q34" s="9"/>
    </row>
    <row r="35" spans="1:120">
      <c r="A35" s="13"/>
      <c r="B35" s="39">
        <v>354</v>
      </c>
      <c r="C35" s="21" t="s">
        <v>86</v>
      </c>
      <c r="D35" s="46">
        <v>4184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" si="11">SUM(D35:N35)</f>
        <v>4184</v>
      </c>
      <c r="P35" s="47">
        <f t="shared" si="1"/>
        <v>9.9146919431279628</v>
      </c>
      <c r="Q35" s="9"/>
    </row>
    <row r="36" spans="1:120" ht="15.75">
      <c r="A36" s="29" t="s">
        <v>3</v>
      </c>
      <c r="B36" s="30"/>
      <c r="C36" s="31"/>
      <c r="D36" s="32">
        <f t="shared" ref="D36:N36" si="12">SUM(D37:D44)</f>
        <v>69275</v>
      </c>
      <c r="E36" s="32">
        <f t="shared" si="12"/>
        <v>5995</v>
      </c>
      <c r="F36" s="32">
        <f t="shared" si="12"/>
        <v>0</v>
      </c>
      <c r="G36" s="32">
        <f t="shared" si="12"/>
        <v>0</v>
      </c>
      <c r="H36" s="32">
        <f t="shared" si="12"/>
        <v>0</v>
      </c>
      <c r="I36" s="32">
        <f t="shared" si="12"/>
        <v>-276450</v>
      </c>
      <c r="J36" s="32">
        <f t="shared" si="12"/>
        <v>0</v>
      </c>
      <c r="K36" s="32">
        <f t="shared" si="12"/>
        <v>38019</v>
      </c>
      <c r="L36" s="32">
        <f t="shared" si="12"/>
        <v>0</v>
      </c>
      <c r="M36" s="32">
        <f t="shared" si="12"/>
        <v>0</v>
      </c>
      <c r="N36" s="32">
        <f t="shared" si="12"/>
        <v>0</v>
      </c>
      <c r="O36" s="32">
        <f>SUM(D36:N36)</f>
        <v>-163161</v>
      </c>
      <c r="P36" s="45">
        <f t="shared" si="1"/>
        <v>-386.63744075829385</v>
      </c>
      <c r="Q36" s="10"/>
    </row>
    <row r="37" spans="1:120">
      <c r="A37" s="12"/>
      <c r="B37" s="25">
        <v>361.1</v>
      </c>
      <c r="C37" s="20" t="s">
        <v>42</v>
      </c>
      <c r="D37" s="46">
        <v>17911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3869</v>
      </c>
      <c r="L37" s="46">
        <v>0</v>
      </c>
      <c r="M37" s="46">
        <v>0</v>
      </c>
      <c r="N37" s="46">
        <v>0</v>
      </c>
      <c r="O37" s="46">
        <f>SUM(D37:N37)</f>
        <v>21780</v>
      </c>
      <c r="P37" s="47">
        <f t="shared" si="1"/>
        <v>51.611374407582936</v>
      </c>
      <c r="Q37" s="9"/>
    </row>
    <row r="38" spans="1:120">
      <c r="A38" s="12"/>
      <c r="B38" s="25">
        <v>361.2</v>
      </c>
      <c r="C38" s="20" t="s">
        <v>104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52554</v>
      </c>
      <c r="L38" s="46">
        <v>0</v>
      </c>
      <c r="M38" s="46">
        <v>0</v>
      </c>
      <c r="N38" s="46">
        <v>0</v>
      </c>
      <c r="O38" s="46">
        <f t="shared" ref="O38:O47" si="13">SUM(D38:N38)</f>
        <v>52554</v>
      </c>
      <c r="P38" s="47">
        <f t="shared" si="1"/>
        <v>124.53554502369668</v>
      </c>
      <c r="Q38" s="9"/>
    </row>
    <row r="39" spans="1:120">
      <c r="A39" s="12"/>
      <c r="B39" s="25">
        <v>361.3</v>
      </c>
      <c r="C39" s="20" t="s">
        <v>43</v>
      </c>
      <c r="D39" s="46">
        <v>-11566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-652264</v>
      </c>
      <c r="L39" s="46">
        <v>0</v>
      </c>
      <c r="M39" s="46">
        <v>0</v>
      </c>
      <c r="N39" s="46">
        <v>0</v>
      </c>
      <c r="O39" s="46">
        <f t="shared" si="13"/>
        <v>-663830</v>
      </c>
      <c r="P39" s="47">
        <f t="shared" si="1"/>
        <v>-1573.0568720379147</v>
      </c>
      <c r="Q39" s="9"/>
    </row>
    <row r="40" spans="1:120">
      <c r="A40" s="12"/>
      <c r="B40" s="25">
        <v>361.4</v>
      </c>
      <c r="C40" s="20" t="s">
        <v>126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1548</v>
      </c>
      <c r="L40" s="46">
        <v>0</v>
      </c>
      <c r="M40" s="46">
        <v>0</v>
      </c>
      <c r="N40" s="46">
        <v>0</v>
      </c>
      <c r="O40" s="46">
        <f t="shared" si="13"/>
        <v>1548</v>
      </c>
      <c r="P40" s="47">
        <f t="shared" si="1"/>
        <v>3.6682464454976302</v>
      </c>
      <c r="Q40" s="9"/>
    </row>
    <row r="41" spans="1:120">
      <c r="A41" s="12"/>
      <c r="B41" s="25">
        <v>364</v>
      </c>
      <c r="C41" s="20" t="s">
        <v>76</v>
      </c>
      <c r="D41" s="46">
        <v>4650</v>
      </c>
      <c r="E41" s="46">
        <v>0</v>
      </c>
      <c r="F41" s="46">
        <v>0</v>
      </c>
      <c r="G41" s="46">
        <v>0</v>
      </c>
      <c r="H41" s="46">
        <v>0</v>
      </c>
      <c r="I41" s="46">
        <v>-276450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3"/>
        <v>-271800</v>
      </c>
      <c r="P41" s="47">
        <f t="shared" si="1"/>
        <v>-644.07582938388623</v>
      </c>
      <c r="Q41" s="9"/>
    </row>
    <row r="42" spans="1:120">
      <c r="A42" s="12"/>
      <c r="B42" s="25">
        <v>366</v>
      </c>
      <c r="C42" s="20" t="s">
        <v>45</v>
      </c>
      <c r="D42" s="46">
        <v>37900</v>
      </c>
      <c r="E42" s="46">
        <v>5995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3"/>
        <v>43895</v>
      </c>
      <c r="P42" s="47">
        <f t="shared" si="1"/>
        <v>104.01658767772511</v>
      </c>
      <c r="Q42" s="9"/>
    </row>
    <row r="43" spans="1:120">
      <c r="A43" s="12"/>
      <c r="B43" s="25">
        <v>368</v>
      </c>
      <c r="C43" s="20" t="s">
        <v>98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632312</v>
      </c>
      <c r="L43" s="46">
        <v>0</v>
      </c>
      <c r="M43" s="46">
        <v>0</v>
      </c>
      <c r="N43" s="46">
        <v>0</v>
      </c>
      <c r="O43" s="46">
        <f t="shared" si="13"/>
        <v>632312</v>
      </c>
      <c r="P43" s="47">
        <f t="shared" si="1"/>
        <v>1498.3696682464456</v>
      </c>
      <c r="Q43" s="9"/>
    </row>
    <row r="44" spans="1:120">
      <c r="A44" s="12"/>
      <c r="B44" s="25">
        <v>369.9</v>
      </c>
      <c r="C44" s="20" t="s">
        <v>46</v>
      </c>
      <c r="D44" s="46">
        <v>20380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3"/>
        <v>20380</v>
      </c>
      <c r="P44" s="47">
        <f t="shared" si="1"/>
        <v>48.293838862559241</v>
      </c>
      <c r="Q44" s="9"/>
    </row>
    <row r="45" spans="1:120" ht="15.75">
      <c r="A45" s="29" t="s">
        <v>33</v>
      </c>
      <c r="B45" s="30"/>
      <c r="C45" s="31"/>
      <c r="D45" s="32">
        <f t="shared" ref="D45:N45" si="14">SUM(D46:D47)</f>
        <v>0</v>
      </c>
      <c r="E45" s="32">
        <f t="shared" si="14"/>
        <v>54000</v>
      </c>
      <c r="F45" s="32">
        <f t="shared" si="14"/>
        <v>0</v>
      </c>
      <c r="G45" s="32">
        <f t="shared" si="14"/>
        <v>0</v>
      </c>
      <c r="H45" s="32">
        <f t="shared" si="14"/>
        <v>0</v>
      </c>
      <c r="I45" s="32">
        <f t="shared" si="14"/>
        <v>12688</v>
      </c>
      <c r="J45" s="32">
        <f t="shared" si="14"/>
        <v>0</v>
      </c>
      <c r="K45" s="32">
        <f t="shared" si="14"/>
        <v>0</v>
      </c>
      <c r="L45" s="32">
        <f t="shared" si="14"/>
        <v>0</v>
      </c>
      <c r="M45" s="32">
        <f t="shared" si="14"/>
        <v>0</v>
      </c>
      <c r="N45" s="32">
        <f t="shared" si="14"/>
        <v>0</v>
      </c>
      <c r="O45" s="32">
        <f t="shared" si="13"/>
        <v>66688</v>
      </c>
      <c r="P45" s="45">
        <f t="shared" si="1"/>
        <v>158.02843601895734</v>
      </c>
      <c r="Q45" s="9"/>
    </row>
    <row r="46" spans="1:120">
      <c r="A46" s="12"/>
      <c r="B46" s="25">
        <v>381</v>
      </c>
      <c r="C46" s="20" t="s">
        <v>47</v>
      </c>
      <c r="D46" s="46">
        <v>0</v>
      </c>
      <c r="E46" s="46">
        <v>54000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54000</v>
      </c>
      <c r="P46" s="47">
        <f t="shared" si="1"/>
        <v>127.96208530805687</v>
      </c>
      <c r="Q46" s="9"/>
    </row>
    <row r="47" spans="1:120" ht="15.75" thickBot="1">
      <c r="A47" s="12"/>
      <c r="B47" s="25">
        <v>389.1</v>
      </c>
      <c r="C47" s="20" t="s">
        <v>48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12688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12688</v>
      </c>
      <c r="P47" s="47">
        <f t="shared" si="1"/>
        <v>30.066350710900473</v>
      </c>
      <c r="Q47" s="9"/>
    </row>
    <row r="48" spans="1:120" ht="16.5" thickBot="1">
      <c r="A48" s="14" t="s">
        <v>39</v>
      </c>
      <c r="B48" s="23"/>
      <c r="C48" s="22"/>
      <c r="D48" s="15">
        <f t="shared" ref="D48:N48" si="15">SUM(D5,D14,D20,D28,D33,D36,D45)</f>
        <v>6610628</v>
      </c>
      <c r="E48" s="15">
        <f t="shared" si="15"/>
        <v>64420</v>
      </c>
      <c r="F48" s="15">
        <f t="shared" si="15"/>
        <v>0</v>
      </c>
      <c r="G48" s="15">
        <f t="shared" si="15"/>
        <v>0</v>
      </c>
      <c r="H48" s="15">
        <f t="shared" si="15"/>
        <v>0</v>
      </c>
      <c r="I48" s="15">
        <f t="shared" si="15"/>
        <v>1289636</v>
      </c>
      <c r="J48" s="15">
        <f t="shared" si="15"/>
        <v>0</v>
      </c>
      <c r="K48" s="15">
        <f t="shared" si="15"/>
        <v>38019</v>
      </c>
      <c r="L48" s="15">
        <f t="shared" si="15"/>
        <v>0</v>
      </c>
      <c r="M48" s="15">
        <f t="shared" si="15"/>
        <v>0</v>
      </c>
      <c r="N48" s="15">
        <f t="shared" si="15"/>
        <v>0</v>
      </c>
      <c r="O48" s="15">
        <f>SUM(D48:N48)</f>
        <v>8002703</v>
      </c>
      <c r="P48" s="38">
        <f t="shared" si="1"/>
        <v>18963.751184834124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52" t="s">
        <v>127</v>
      </c>
      <c r="N50" s="52"/>
      <c r="O50" s="52"/>
      <c r="P50" s="43">
        <v>422</v>
      </c>
    </row>
    <row r="51" spans="1:16">
      <c r="A51" s="53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5"/>
    </row>
    <row r="52" spans="1:16" ht="15.75" customHeight="1" thickBot="1">
      <c r="A52" s="56" t="s">
        <v>62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8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69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2601695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2601695</v>
      </c>
      <c r="O5" s="33">
        <f t="shared" ref="O5:O39" si="2">(N5/O$41)</f>
        <v>6408.115763546798</v>
      </c>
      <c r="P5" s="6"/>
    </row>
    <row r="6" spans="1:133">
      <c r="A6" s="12"/>
      <c r="B6" s="25">
        <v>311</v>
      </c>
      <c r="C6" s="20" t="s">
        <v>2</v>
      </c>
      <c r="D6" s="46">
        <v>2339829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2339829</v>
      </c>
      <c r="O6" s="47">
        <f t="shared" si="2"/>
        <v>5763.1256157635471</v>
      </c>
      <c r="P6" s="9"/>
    </row>
    <row r="7" spans="1:133">
      <c r="A7" s="12"/>
      <c r="B7" s="25">
        <v>312.10000000000002</v>
      </c>
      <c r="C7" s="20" t="s">
        <v>10</v>
      </c>
      <c r="D7" s="46">
        <v>17064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17064</v>
      </c>
      <c r="O7" s="47">
        <f t="shared" si="2"/>
        <v>42.029556650246306</v>
      </c>
      <c r="P7" s="9"/>
    </row>
    <row r="8" spans="1:133">
      <c r="A8" s="12"/>
      <c r="B8" s="25">
        <v>314.10000000000002</v>
      </c>
      <c r="C8" s="20" t="s">
        <v>11</v>
      </c>
      <c r="D8" s="46">
        <v>194565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194565</v>
      </c>
      <c r="O8" s="47">
        <f t="shared" si="2"/>
        <v>479.22413793103448</v>
      </c>
      <c r="P8" s="9"/>
    </row>
    <row r="9" spans="1:133">
      <c r="A9" s="12"/>
      <c r="B9" s="25">
        <v>314.39999999999998</v>
      </c>
      <c r="C9" s="20" t="s">
        <v>12</v>
      </c>
      <c r="D9" s="46">
        <v>4331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4331</v>
      </c>
      <c r="O9" s="47">
        <f t="shared" si="2"/>
        <v>10.667487684729064</v>
      </c>
      <c r="P9" s="9"/>
    </row>
    <row r="10" spans="1:133">
      <c r="A10" s="12"/>
      <c r="B10" s="25">
        <v>315</v>
      </c>
      <c r="C10" s="20" t="s">
        <v>70</v>
      </c>
      <c r="D10" s="46">
        <v>16131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16131</v>
      </c>
      <c r="O10" s="47">
        <f t="shared" si="2"/>
        <v>39.731527093596057</v>
      </c>
      <c r="P10" s="9"/>
    </row>
    <row r="11" spans="1:133">
      <c r="A11" s="12"/>
      <c r="B11" s="25">
        <v>316</v>
      </c>
      <c r="C11" s="20" t="s">
        <v>71</v>
      </c>
      <c r="D11" s="46">
        <v>29775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29775</v>
      </c>
      <c r="O11" s="47">
        <f t="shared" si="2"/>
        <v>73.337438423645324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623677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623677</v>
      </c>
      <c r="O12" s="45">
        <f t="shared" si="2"/>
        <v>1536.1502463054187</v>
      </c>
      <c r="P12" s="10"/>
    </row>
    <row r="13" spans="1:133">
      <c r="A13" s="12"/>
      <c r="B13" s="25">
        <v>322</v>
      </c>
      <c r="C13" s="20" t="s">
        <v>0</v>
      </c>
      <c r="D13" s="46">
        <v>576877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576877</v>
      </c>
      <c r="O13" s="47">
        <f t="shared" si="2"/>
        <v>1420.8793103448277</v>
      </c>
      <c r="P13" s="9"/>
    </row>
    <row r="14" spans="1:133">
      <c r="A14" s="12"/>
      <c r="B14" s="25">
        <v>323.39999999999998</v>
      </c>
      <c r="C14" s="20" t="s">
        <v>16</v>
      </c>
      <c r="D14" s="46">
        <v>37228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37228</v>
      </c>
      <c r="O14" s="47">
        <f t="shared" si="2"/>
        <v>91.694581280788171</v>
      </c>
      <c r="P14" s="9"/>
    </row>
    <row r="15" spans="1:133">
      <c r="A15" s="12"/>
      <c r="B15" s="25">
        <v>329</v>
      </c>
      <c r="C15" s="20" t="s">
        <v>17</v>
      </c>
      <c r="D15" s="46">
        <v>9572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9572</v>
      </c>
      <c r="O15" s="47">
        <f t="shared" si="2"/>
        <v>23.576354679802957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SUM(D17:D22)</f>
        <v>93799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93799</v>
      </c>
      <c r="O16" s="45">
        <f t="shared" si="2"/>
        <v>231.03201970443351</v>
      </c>
      <c r="P16" s="10"/>
    </row>
    <row r="17" spans="1:16">
      <c r="A17" s="12"/>
      <c r="B17" s="25">
        <v>331.2</v>
      </c>
      <c r="C17" s="20" t="s">
        <v>19</v>
      </c>
      <c r="D17" s="46">
        <v>1859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1859</v>
      </c>
      <c r="O17" s="47">
        <f t="shared" si="2"/>
        <v>4.5788177339901477</v>
      </c>
      <c r="P17" s="9"/>
    </row>
    <row r="18" spans="1:16">
      <c r="A18" s="12"/>
      <c r="B18" s="25">
        <v>335.12</v>
      </c>
      <c r="C18" s="20" t="s">
        <v>72</v>
      </c>
      <c r="D18" s="46">
        <v>8105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8105</v>
      </c>
      <c r="O18" s="47">
        <f t="shared" si="2"/>
        <v>19.963054187192117</v>
      </c>
      <c r="P18" s="9"/>
    </row>
    <row r="19" spans="1:16">
      <c r="A19" s="12"/>
      <c r="B19" s="25">
        <v>335.15</v>
      </c>
      <c r="C19" s="20" t="s">
        <v>73</v>
      </c>
      <c r="D19" s="46">
        <v>1370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1370</v>
      </c>
      <c r="O19" s="47">
        <f t="shared" si="2"/>
        <v>3.374384236453202</v>
      </c>
      <c r="P19" s="9"/>
    </row>
    <row r="20" spans="1:16">
      <c r="A20" s="12"/>
      <c r="B20" s="25">
        <v>335.18</v>
      </c>
      <c r="C20" s="20" t="s">
        <v>74</v>
      </c>
      <c r="D20" s="46">
        <v>27918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27918</v>
      </c>
      <c r="O20" s="47">
        <f t="shared" si="2"/>
        <v>68.763546798029552</v>
      </c>
      <c r="P20" s="9"/>
    </row>
    <row r="21" spans="1:16">
      <c r="A21" s="12"/>
      <c r="B21" s="25">
        <v>335.49</v>
      </c>
      <c r="C21" s="20" t="s">
        <v>58</v>
      </c>
      <c r="D21" s="46">
        <v>2418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2418</v>
      </c>
      <c r="O21" s="47">
        <f t="shared" si="2"/>
        <v>5.9556650246305418</v>
      </c>
      <c r="P21" s="9"/>
    </row>
    <row r="22" spans="1:16">
      <c r="A22" s="12"/>
      <c r="B22" s="25">
        <v>338</v>
      </c>
      <c r="C22" s="20" t="s">
        <v>26</v>
      </c>
      <c r="D22" s="46">
        <v>52129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52129</v>
      </c>
      <c r="O22" s="47">
        <f t="shared" si="2"/>
        <v>128.39655172413794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SUM(D24:D27)</f>
        <v>91691</v>
      </c>
      <c r="E23" s="32">
        <f t="shared" si="5"/>
        <v>4340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2547846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2643877</v>
      </c>
      <c r="O23" s="45">
        <f t="shared" si="2"/>
        <v>6512.0123152709357</v>
      </c>
      <c r="P23" s="10"/>
    </row>
    <row r="24" spans="1:16">
      <c r="A24" s="12"/>
      <c r="B24" s="25">
        <v>341.3</v>
      </c>
      <c r="C24" s="20" t="s">
        <v>75</v>
      </c>
      <c r="D24" s="46">
        <v>78000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78000</v>
      </c>
      <c r="O24" s="47">
        <f t="shared" si="2"/>
        <v>192.11822660098522</v>
      </c>
      <c r="P24" s="9"/>
    </row>
    <row r="25" spans="1:16">
      <c r="A25" s="12"/>
      <c r="B25" s="25">
        <v>342.9</v>
      </c>
      <c r="C25" s="20" t="s">
        <v>35</v>
      </c>
      <c r="D25" s="46">
        <v>13691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13691</v>
      </c>
      <c r="O25" s="47">
        <f t="shared" si="2"/>
        <v>33.721674876847288</v>
      </c>
      <c r="P25" s="9"/>
    </row>
    <row r="26" spans="1:16">
      <c r="A26" s="12"/>
      <c r="B26" s="25">
        <v>343.6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2547846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2547846</v>
      </c>
      <c r="O26" s="47">
        <f t="shared" si="2"/>
        <v>6275.4827586206893</v>
      </c>
      <c r="P26" s="9"/>
    </row>
    <row r="27" spans="1:16">
      <c r="A27" s="12"/>
      <c r="B27" s="25">
        <v>347.1</v>
      </c>
      <c r="C27" s="20" t="s">
        <v>38</v>
      </c>
      <c r="D27" s="46">
        <v>0</v>
      </c>
      <c r="E27" s="46">
        <v>4340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4340</v>
      </c>
      <c r="O27" s="47">
        <f t="shared" si="2"/>
        <v>10.689655172413794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SUM(D29:D29)</f>
        <v>4042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4042</v>
      </c>
      <c r="O28" s="45">
        <f t="shared" si="2"/>
        <v>9.9556650246305427</v>
      </c>
      <c r="P28" s="10"/>
    </row>
    <row r="29" spans="1:16">
      <c r="A29" s="13"/>
      <c r="B29" s="39">
        <v>351.1</v>
      </c>
      <c r="C29" s="21" t="s">
        <v>41</v>
      </c>
      <c r="D29" s="46">
        <v>4042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4042</v>
      </c>
      <c r="O29" s="47">
        <f t="shared" si="2"/>
        <v>9.9556650246305427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SUM(D31:D35)</f>
        <v>85508</v>
      </c>
      <c r="E30" s="32">
        <f t="shared" si="7"/>
        <v>4002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1180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90690</v>
      </c>
      <c r="O30" s="45">
        <f t="shared" si="2"/>
        <v>223.37438423645321</v>
      </c>
      <c r="P30" s="10"/>
    </row>
    <row r="31" spans="1:16">
      <c r="A31" s="12"/>
      <c r="B31" s="25">
        <v>361.1</v>
      </c>
      <c r="C31" s="20" t="s">
        <v>42</v>
      </c>
      <c r="D31" s="46">
        <v>2439</v>
      </c>
      <c r="E31" s="46">
        <v>52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2491</v>
      </c>
      <c r="O31" s="47">
        <f t="shared" si="2"/>
        <v>6.1354679802955667</v>
      </c>
      <c r="P31" s="9"/>
    </row>
    <row r="32" spans="1:16">
      <c r="A32" s="12"/>
      <c r="B32" s="25">
        <v>361.3</v>
      </c>
      <c r="C32" s="20" t="s">
        <v>43</v>
      </c>
      <c r="D32" s="46">
        <v>2313</v>
      </c>
      <c r="E32" s="46">
        <v>0</v>
      </c>
      <c r="F32" s="46">
        <v>0</v>
      </c>
      <c r="G32" s="46">
        <v>0</v>
      </c>
      <c r="H32" s="46">
        <v>0</v>
      </c>
      <c r="I32" s="46">
        <v>1180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3493</v>
      </c>
      <c r="O32" s="47">
        <f t="shared" si="2"/>
        <v>8.6034482758620694</v>
      </c>
      <c r="P32" s="9"/>
    </row>
    <row r="33" spans="1:119">
      <c r="A33" s="12"/>
      <c r="B33" s="25">
        <v>364</v>
      </c>
      <c r="C33" s="20" t="s">
        <v>76</v>
      </c>
      <c r="D33" s="46">
        <v>6155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6155</v>
      </c>
      <c r="O33" s="47">
        <f t="shared" si="2"/>
        <v>15.160098522167488</v>
      </c>
      <c r="P33" s="9"/>
    </row>
    <row r="34" spans="1:119">
      <c r="A34" s="12"/>
      <c r="B34" s="25">
        <v>366</v>
      </c>
      <c r="C34" s="20" t="s">
        <v>45</v>
      </c>
      <c r="D34" s="46">
        <v>13465</v>
      </c>
      <c r="E34" s="46">
        <v>3305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16770</v>
      </c>
      <c r="O34" s="47">
        <f t="shared" si="2"/>
        <v>41.305418719211822</v>
      </c>
      <c r="P34" s="9"/>
    </row>
    <row r="35" spans="1:119">
      <c r="A35" s="12"/>
      <c r="B35" s="25">
        <v>369.9</v>
      </c>
      <c r="C35" s="20" t="s">
        <v>46</v>
      </c>
      <c r="D35" s="46">
        <v>61136</v>
      </c>
      <c r="E35" s="46">
        <v>645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61781</v>
      </c>
      <c r="O35" s="47">
        <f t="shared" si="2"/>
        <v>152.16995073891624</v>
      </c>
      <c r="P35" s="9"/>
    </row>
    <row r="36" spans="1:119" ht="15.75">
      <c r="A36" s="29" t="s">
        <v>33</v>
      </c>
      <c r="B36" s="30"/>
      <c r="C36" s="31"/>
      <c r="D36" s="32">
        <f t="shared" ref="D36:M36" si="8">SUM(D37:D38)</f>
        <v>0</v>
      </c>
      <c r="E36" s="32">
        <f t="shared" si="8"/>
        <v>21975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1610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23585</v>
      </c>
      <c r="O36" s="45">
        <f t="shared" si="2"/>
        <v>58.091133004926107</v>
      </c>
      <c r="P36" s="9"/>
    </row>
    <row r="37" spans="1:119">
      <c r="A37" s="12"/>
      <c r="B37" s="25">
        <v>381</v>
      </c>
      <c r="C37" s="20" t="s">
        <v>47</v>
      </c>
      <c r="D37" s="46">
        <v>0</v>
      </c>
      <c r="E37" s="46">
        <v>21975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21975</v>
      </c>
      <c r="O37" s="47">
        <f t="shared" si="2"/>
        <v>54.125615763546797</v>
      </c>
      <c r="P37" s="9"/>
    </row>
    <row r="38" spans="1:119" ht="15.75" thickBot="1">
      <c r="A38" s="12"/>
      <c r="B38" s="25">
        <v>389.1</v>
      </c>
      <c r="C38" s="20" t="s">
        <v>77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1610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1610</v>
      </c>
      <c r="O38" s="47">
        <f t="shared" si="2"/>
        <v>3.9655172413793105</v>
      </c>
      <c r="P38" s="9"/>
    </row>
    <row r="39" spans="1:119" ht="16.5" thickBot="1">
      <c r="A39" s="14" t="s">
        <v>39</v>
      </c>
      <c r="B39" s="23"/>
      <c r="C39" s="22"/>
      <c r="D39" s="15">
        <f t="shared" ref="D39:M39" si="9">SUM(D5,D12,D16,D23,D28,D30,D36)</f>
        <v>3500412</v>
      </c>
      <c r="E39" s="15">
        <f t="shared" si="9"/>
        <v>30317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2550636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6081365</v>
      </c>
      <c r="O39" s="38">
        <f t="shared" si="2"/>
        <v>14978.731527093596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52" t="s">
        <v>78</v>
      </c>
      <c r="M41" s="52"/>
      <c r="N41" s="52"/>
      <c r="O41" s="43">
        <v>406</v>
      </c>
    </row>
    <row r="42" spans="1:119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5"/>
    </row>
    <row r="43" spans="1:119" ht="15.75" customHeight="1" thickBot="1">
      <c r="A43" s="56" t="s">
        <v>62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8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67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2504631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0" si="1">SUM(D5:M5)</f>
        <v>2504631</v>
      </c>
      <c r="O5" s="33">
        <f t="shared" ref="O5:O40" si="2">(N5/O$42)</f>
        <v>6108.8560975609753</v>
      </c>
      <c r="P5" s="6"/>
    </row>
    <row r="6" spans="1:133">
      <c r="A6" s="12"/>
      <c r="B6" s="25">
        <v>311</v>
      </c>
      <c r="C6" s="20" t="s">
        <v>2</v>
      </c>
      <c r="D6" s="46">
        <v>2245847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2245847</v>
      </c>
      <c r="O6" s="47">
        <f t="shared" si="2"/>
        <v>5477.6756097560974</v>
      </c>
      <c r="P6" s="9"/>
    </row>
    <row r="7" spans="1:133">
      <c r="A7" s="12"/>
      <c r="B7" s="25">
        <v>312.10000000000002</v>
      </c>
      <c r="C7" s="20" t="s">
        <v>10</v>
      </c>
      <c r="D7" s="46">
        <v>17133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17133</v>
      </c>
      <c r="O7" s="47">
        <f t="shared" si="2"/>
        <v>41.787804878048782</v>
      </c>
      <c r="P7" s="9"/>
    </row>
    <row r="8" spans="1:133">
      <c r="A8" s="12"/>
      <c r="B8" s="25">
        <v>314.10000000000002</v>
      </c>
      <c r="C8" s="20" t="s">
        <v>11</v>
      </c>
      <c r="D8" s="46">
        <v>186585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186585</v>
      </c>
      <c r="O8" s="47">
        <f t="shared" si="2"/>
        <v>455.08536585365852</v>
      </c>
      <c r="P8" s="9"/>
    </row>
    <row r="9" spans="1:133">
      <c r="A9" s="12"/>
      <c r="B9" s="25">
        <v>314.39999999999998</v>
      </c>
      <c r="C9" s="20" t="s">
        <v>12</v>
      </c>
      <c r="D9" s="46">
        <v>3911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3911</v>
      </c>
      <c r="O9" s="47">
        <f t="shared" si="2"/>
        <v>9.5390243902439025</v>
      </c>
      <c r="P9" s="9"/>
    </row>
    <row r="10" spans="1:133">
      <c r="A10" s="12"/>
      <c r="B10" s="25">
        <v>315</v>
      </c>
      <c r="C10" s="20" t="s">
        <v>13</v>
      </c>
      <c r="D10" s="46">
        <v>16754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16754</v>
      </c>
      <c r="O10" s="47">
        <f t="shared" si="2"/>
        <v>40.863414634146345</v>
      </c>
      <c r="P10" s="9"/>
    </row>
    <row r="11" spans="1:133">
      <c r="A11" s="12"/>
      <c r="B11" s="25">
        <v>316</v>
      </c>
      <c r="C11" s="20" t="s">
        <v>14</v>
      </c>
      <c r="D11" s="46">
        <v>34401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34401</v>
      </c>
      <c r="O11" s="47">
        <f t="shared" si="2"/>
        <v>83.904878048780489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422287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422287</v>
      </c>
      <c r="O12" s="45">
        <f t="shared" si="2"/>
        <v>1029.9682926829269</v>
      </c>
      <c r="P12" s="10"/>
    </row>
    <row r="13" spans="1:133">
      <c r="A13" s="12"/>
      <c r="B13" s="25">
        <v>322</v>
      </c>
      <c r="C13" s="20" t="s">
        <v>0</v>
      </c>
      <c r="D13" s="46">
        <v>397590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397590</v>
      </c>
      <c r="O13" s="47">
        <f t="shared" si="2"/>
        <v>969.73170731707319</v>
      </c>
      <c r="P13" s="9"/>
    </row>
    <row r="14" spans="1:133">
      <c r="A14" s="12"/>
      <c r="B14" s="25">
        <v>323.39999999999998</v>
      </c>
      <c r="C14" s="20" t="s">
        <v>16</v>
      </c>
      <c r="D14" s="46">
        <v>13764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13764</v>
      </c>
      <c r="O14" s="47">
        <f t="shared" si="2"/>
        <v>33.570731707317073</v>
      </c>
      <c r="P14" s="9"/>
    </row>
    <row r="15" spans="1:133">
      <c r="A15" s="12"/>
      <c r="B15" s="25">
        <v>329</v>
      </c>
      <c r="C15" s="20" t="s">
        <v>17</v>
      </c>
      <c r="D15" s="46">
        <v>10933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10933</v>
      </c>
      <c r="O15" s="47">
        <f t="shared" si="2"/>
        <v>26.665853658536584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SUM(D17:D22)</f>
        <v>86381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86381</v>
      </c>
      <c r="O16" s="45">
        <f t="shared" si="2"/>
        <v>210.68536585365854</v>
      </c>
      <c r="P16" s="10"/>
    </row>
    <row r="17" spans="1:16">
      <c r="A17" s="12"/>
      <c r="B17" s="25">
        <v>331.2</v>
      </c>
      <c r="C17" s="20" t="s">
        <v>19</v>
      </c>
      <c r="D17" s="46">
        <v>1741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1741</v>
      </c>
      <c r="O17" s="47">
        <f t="shared" si="2"/>
        <v>4.2463414634146339</v>
      </c>
      <c r="P17" s="9"/>
    </row>
    <row r="18" spans="1:16">
      <c r="A18" s="12"/>
      <c r="B18" s="25">
        <v>335.12</v>
      </c>
      <c r="C18" s="20" t="s">
        <v>21</v>
      </c>
      <c r="D18" s="46">
        <v>8034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8034</v>
      </c>
      <c r="O18" s="47">
        <f t="shared" si="2"/>
        <v>19.595121951219511</v>
      </c>
      <c r="P18" s="9"/>
    </row>
    <row r="19" spans="1:16">
      <c r="A19" s="12"/>
      <c r="B19" s="25">
        <v>335.15</v>
      </c>
      <c r="C19" s="20" t="s">
        <v>22</v>
      </c>
      <c r="D19" s="46">
        <v>1370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1370</v>
      </c>
      <c r="O19" s="47">
        <f t="shared" si="2"/>
        <v>3.3414634146341462</v>
      </c>
      <c r="P19" s="9"/>
    </row>
    <row r="20" spans="1:16">
      <c r="A20" s="12"/>
      <c r="B20" s="25">
        <v>335.18</v>
      </c>
      <c r="C20" s="20" t="s">
        <v>23</v>
      </c>
      <c r="D20" s="46">
        <v>26554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26554</v>
      </c>
      <c r="O20" s="47">
        <f t="shared" si="2"/>
        <v>64.765853658536585</v>
      </c>
      <c r="P20" s="9"/>
    </row>
    <row r="21" spans="1:16">
      <c r="A21" s="12"/>
      <c r="B21" s="25">
        <v>335.49</v>
      </c>
      <c r="C21" s="20" t="s">
        <v>58</v>
      </c>
      <c r="D21" s="46">
        <v>1214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1214</v>
      </c>
      <c r="O21" s="47">
        <f t="shared" si="2"/>
        <v>2.9609756097560975</v>
      </c>
      <c r="P21" s="9"/>
    </row>
    <row r="22" spans="1:16">
      <c r="A22" s="12"/>
      <c r="B22" s="25">
        <v>338</v>
      </c>
      <c r="C22" s="20" t="s">
        <v>26</v>
      </c>
      <c r="D22" s="46">
        <v>47468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47468</v>
      </c>
      <c r="O22" s="47">
        <f t="shared" si="2"/>
        <v>115.77560975609757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SUM(D24:D27)</f>
        <v>94103</v>
      </c>
      <c r="E23" s="32">
        <f t="shared" si="5"/>
        <v>4710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2312865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2411678</v>
      </c>
      <c r="O23" s="45">
        <f t="shared" si="2"/>
        <v>5882.141463414634</v>
      </c>
      <c r="P23" s="10"/>
    </row>
    <row r="24" spans="1:16">
      <c r="A24" s="12"/>
      <c r="B24" s="25">
        <v>341.3</v>
      </c>
      <c r="C24" s="20" t="s">
        <v>59</v>
      </c>
      <c r="D24" s="46">
        <v>78000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78000</v>
      </c>
      <c r="O24" s="47">
        <f t="shared" si="2"/>
        <v>190.2439024390244</v>
      </c>
      <c r="P24" s="9"/>
    </row>
    <row r="25" spans="1:16">
      <c r="A25" s="12"/>
      <c r="B25" s="25">
        <v>342.9</v>
      </c>
      <c r="C25" s="20" t="s">
        <v>35</v>
      </c>
      <c r="D25" s="46">
        <v>16103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16103</v>
      </c>
      <c r="O25" s="47">
        <f t="shared" si="2"/>
        <v>39.275609756097559</v>
      </c>
      <c r="P25" s="9"/>
    </row>
    <row r="26" spans="1:16">
      <c r="A26" s="12"/>
      <c r="B26" s="25">
        <v>343.6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2312865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2312865</v>
      </c>
      <c r="O26" s="47">
        <f t="shared" si="2"/>
        <v>5641.1341463414637</v>
      </c>
      <c r="P26" s="9"/>
    </row>
    <row r="27" spans="1:16">
      <c r="A27" s="12"/>
      <c r="B27" s="25">
        <v>347.1</v>
      </c>
      <c r="C27" s="20" t="s">
        <v>38</v>
      </c>
      <c r="D27" s="46">
        <v>0</v>
      </c>
      <c r="E27" s="46">
        <v>4710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4710</v>
      </c>
      <c r="O27" s="47">
        <f t="shared" si="2"/>
        <v>11.487804878048781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SUM(D29:D29)</f>
        <v>5344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5344</v>
      </c>
      <c r="O28" s="45">
        <f t="shared" si="2"/>
        <v>13.034146341463414</v>
      </c>
      <c r="P28" s="10"/>
    </row>
    <row r="29" spans="1:16">
      <c r="A29" s="13"/>
      <c r="B29" s="39">
        <v>351.1</v>
      </c>
      <c r="C29" s="21" t="s">
        <v>41</v>
      </c>
      <c r="D29" s="46">
        <v>5344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5344</v>
      </c>
      <c r="O29" s="47">
        <f t="shared" si="2"/>
        <v>13.034146341463414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SUM(D31:D36)</f>
        <v>28122</v>
      </c>
      <c r="E30" s="32">
        <f t="shared" si="7"/>
        <v>4027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215954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248103</v>
      </c>
      <c r="O30" s="45">
        <f t="shared" si="2"/>
        <v>605.12926829268292</v>
      </c>
      <c r="P30" s="10"/>
    </row>
    <row r="31" spans="1:16">
      <c r="A31" s="12"/>
      <c r="B31" s="25">
        <v>361.1</v>
      </c>
      <c r="C31" s="20" t="s">
        <v>42</v>
      </c>
      <c r="D31" s="46">
        <v>3746</v>
      </c>
      <c r="E31" s="46">
        <v>66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3812</v>
      </c>
      <c r="O31" s="47">
        <f t="shared" si="2"/>
        <v>9.2975609756097555</v>
      </c>
      <c r="P31" s="9"/>
    </row>
    <row r="32" spans="1:16">
      <c r="A32" s="12"/>
      <c r="B32" s="25">
        <v>361.3</v>
      </c>
      <c r="C32" s="20" t="s">
        <v>43</v>
      </c>
      <c r="D32" s="46">
        <v>5061</v>
      </c>
      <c r="E32" s="46">
        <v>0</v>
      </c>
      <c r="F32" s="46">
        <v>0</v>
      </c>
      <c r="G32" s="46">
        <v>0</v>
      </c>
      <c r="H32" s="46">
        <v>0</v>
      </c>
      <c r="I32" s="46">
        <v>2580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7641</v>
      </c>
      <c r="O32" s="47">
        <f t="shared" si="2"/>
        <v>18.636585365853659</v>
      </c>
      <c r="P32" s="9"/>
    </row>
    <row r="33" spans="1:119">
      <c r="A33" s="12"/>
      <c r="B33" s="25">
        <v>364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1400</v>
      </c>
      <c r="O33" s="47">
        <f t="shared" si="2"/>
        <v>3.4146341463414633</v>
      </c>
      <c r="P33" s="9"/>
    </row>
    <row r="34" spans="1:119">
      <c r="A34" s="12"/>
      <c r="B34" s="25">
        <v>366</v>
      </c>
      <c r="C34" s="20" t="s">
        <v>45</v>
      </c>
      <c r="D34" s="46">
        <v>4000</v>
      </c>
      <c r="E34" s="46">
        <v>3515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7515</v>
      </c>
      <c r="O34" s="47">
        <f t="shared" si="2"/>
        <v>18.329268292682926</v>
      </c>
      <c r="P34" s="9"/>
    </row>
    <row r="35" spans="1:119">
      <c r="A35" s="12"/>
      <c r="B35" s="25">
        <v>369.3</v>
      </c>
      <c r="C35" s="20" t="s">
        <v>65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211974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211974</v>
      </c>
      <c r="O35" s="47">
        <f t="shared" si="2"/>
        <v>517.00975609756097</v>
      </c>
      <c r="P35" s="9"/>
    </row>
    <row r="36" spans="1:119">
      <c r="A36" s="12"/>
      <c r="B36" s="25">
        <v>369.9</v>
      </c>
      <c r="C36" s="20" t="s">
        <v>46</v>
      </c>
      <c r="D36" s="46">
        <v>15315</v>
      </c>
      <c r="E36" s="46">
        <v>446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15761</v>
      </c>
      <c r="O36" s="47">
        <f t="shared" si="2"/>
        <v>38.44146341463415</v>
      </c>
      <c r="P36" s="9"/>
    </row>
    <row r="37" spans="1:119" ht="15.75">
      <c r="A37" s="29" t="s">
        <v>33</v>
      </c>
      <c r="B37" s="30"/>
      <c r="C37" s="31"/>
      <c r="D37" s="32">
        <f t="shared" ref="D37:M37" si="8">SUM(D38:D39)</f>
        <v>0</v>
      </c>
      <c r="E37" s="32">
        <f t="shared" si="8"/>
        <v>8000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2294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1"/>
        <v>10294</v>
      </c>
      <c r="O37" s="45">
        <f t="shared" si="2"/>
        <v>25.10731707317073</v>
      </c>
      <c r="P37" s="9"/>
    </row>
    <row r="38" spans="1:119">
      <c r="A38" s="12"/>
      <c r="B38" s="25">
        <v>381</v>
      </c>
      <c r="C38" s="20" t="s">
        <v>47</v>
      </c>
      <c r="D38" s="46">
        <v>0</v>
      </c>
      <c r="E38" s="46">
        <v>8000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8000</v>
      </c>
      <c r="O38" s="47">
        <f t="shared" si="2"/>
        <v>19.512195121951219</v>
      </c>
      <c r="P38" s="9"/>
    </row>
    <row r="39" spans="1:119" ht="15.75" thickBot="1">
      <c r="A39" s="12"/>
      <c r="B39" s="25">
        <v>389.1</v>
      </c>
      <c r="C39" s="20" t="s">
        <v>48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2294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2294</v>
      </c>
      <c r="O39" s="47">
        <f t="shared" si="2"/>
        <v>5.5951219512195118</v>
      </c>
      <c r="P39" s="9"/>
    </row>
    <row r="40" spans="1:119" ht="16.5" thickBot="1">
      <c r="A40" s="14" t="s">
        <v>39</v>
      </c>
      <c r="B40" s="23"/>
      <c r="C40" s="22"/>
      <c r="D40" s="15">
        <f t="shared" ref="D40:M40" si="9">SUM(D5,D12,D16,D23,D28,D30,D37)</f>
        <v>3140868</v>
      </c>
      <c r="E40" s="15">
        <f t="shared" si="9"/>
        <v>16737</v>
      </c>
      <c r="F40" s="15">
        <f t="shared" si="9"/>
        <v>0</v>
      </c>
      <c r="G40" s="15">
        <f t="shared" si="9"/>
        <v>0</v>
      </c>
      <c r="H40" s="15">
        <f t="shared" si="9"/>
        <v>0</v>
      </c>
      <c r="I40" s="15">
        <f t="shared" si="9"/>
        <v>2531113</v>
      </c>
      <c r="J40" s="15">
        <f t="shared" si="9"/>
        <v>0</v>
      </c>
      <c r="K40" s="15">
        <f t="shared" si="9"/>
        <v>0</v>
      </c>
      <c r="L40" s="15">
        <f t="shared" si="9"/>
        <v>0</v>
      </c>
      <c r="M40" s="15">
        <f t="shared" si="9"/>
        <v>0</v>
      </c>
      <c r="N40" s="15">
        <f t="shared" si="1"/>
        <v>5688718</v>
      </c>
      <c r="O40" s="38">
        <f t="shared" si="2"/>
        <v>13874.921951219512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40"/>
      <c r="B42" s="41"/>
      <c r="C42" s="41"/>
      <c r="D42" s="42"/>
      <c r="E42" s="42"/>
      <c r="F42" s="42"/>
      <c r="G42" s="42"/>
      <c r="H42" s="42"/>
      <c r="I42" s="42"/>
      <c r="J42" s="42"/>
      <c r="K42" s="42"/>
      <c r="L42" s="52" t="s">
        <v>68</v>
      </c>
      <c r="M42" s="52"/>
      <c r="N42" s="52"/>
      <c r="O42" s="43">
        <v>410</v>
      </c>
    </row>
    <row r="43" spans="1:119">
      <c r="A43" s="53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5"/>
    </row>
    <row r="44" spans="1:119" ht="15.75" customHeight="1" thickBot="1">
      <c r="A44" s="56" t="s">
        <v>62</v>
      </c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57"/>
      <c r="O44" s="58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63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2666876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1" si="1">SUM(D5:M5)</f>
        <v>2666876</v>
      </c>
      <c r="O5" s="33">
        <f t="shared" ref="O5:O41" si="2">(N5/O$43)</f>
        <v>6568.6600985221676</v>
      </c>
      <c r="P5" s="6"/>
    </row>
    <row r="6" spans="1:133">
      <c r="A6" s="12"/>
      <c r="B6" s="25">
        <v>311</v>
      </c>
      <c r="C6" s="20" t="s">
        <v>2</v>
      </c>
      <c r="D6" s="46">
        <v>2430279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2430279</v>
      </c>
      <c r="O6" s="47">
        <f t="shared" si="2"/>
        <v>5985.9088669950743</v>
      </c>
      <c r="P6" s="9"/>
    </row>
    <row r="7" spans="1:133">
      <c r="A7" s="12"/>
      <c r="B7" s="25">
        <v>312.10000000000002</v>
      </c>
      <c r="C7" s="20" t="s">
        <v>10</v>
      </c>
      <c r="D7" s="46">
        <v>16402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16402</v>
      </c>
      <c r="O7" s="47">
        <f t="shared" si="2"/>
        <v>40.399014778325125</v>
      </c>
      <c r="P7" s="9"/>
    </row>
    <row r="8" spans="1:133">
      <c r="A8" s="12"/>
      <c r="B8" s="25">
        <v>314.10000000000002</v>
      </c>
      <c r="C8" s="20" t="s">
        <v>11</v>
      </c>
      <c r="D8" s="46">
        <v>184807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184807</v>
      </c>
      <c r="O8" s="47">
        <f t="shared" si="2"/>
        <v>455.18965517241378</v>
      </c>
      <c r="P8" s="9"/>
    </row>
    <row r="9" spans="1:133">
      <c r="A9" s="12"/>
      <c r="B9" s="25">
        <v>314.39999999999998</v>
      </c>
      <c r="C9" s="20" t="s">
        <v>12</v>
      </c>
      <c r="D9" s="46">
        <v>1024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1024</v>
      </c>
      <c r="O9" s="47">
        <f t="shared" si="2"/>
        <v>2.5221674876847291</v>
      </c>
      <c r="P9" s="9"/>
    </row>
    <row r="10" spans="1:133">
      <c r="A10" s="12"/>
      <c r="B10" s="25">
        <v>315</v>
      </c>
      <c r="C10" s="20" t="s">
        <v>13</v>
      </c>
      <c r="D10" s="46">
        <v>16224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16224</v>
      </c>
      <c r="O10" s="47">
        <f t="shared" si="2"/>
        <v>39.960591133004925</v>
      </c>
      <c r="P10" s="9"/>
    </row>
    <row r="11" spans="1:133">
      <c r="A11" s="12"/>
      <c r="B11" s="25">
        <v>316</v>
      </c>
      <c r="C11" s="20" t="s">
        <v>14</v>
      </c>
      <c r="D11" s="46">
        <v>18140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18140</v>
      </c>
      <c r="O11" s="47">
        <f t="shared" si="2"/>
        <v>44.679802955665025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SUM(D13:D16)</f>
        <v>591838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1354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593192</v>
      </c>
      <c r="O12" s="45">
        <f t="shared" si="2"/>
        <v>1461.0640394088671</v>
      </c>
      <c r="P12" s="10"/>
    </row>
    <row r="13" spans="1:133">
      <c r="A13" s="12"/>
      <c r="B13" s="25">
        <v>322</v>
      </c>
      <c r="C13" s="20" t="s">
        <v>0</v>
      </c>
      <c r="D13" s="46">
        <v>557755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557755</v>
      </c>
      <c r="O13" s="47">
        <f t="shared" si="2"/>
        <v>1373.7807881773399</v>
      </c>
      <c r="P13" s="9"/>
    </row>
    <row r="14" spans="1:133">
      <c r="A14" s="12"/>
      <c r="B14" s="25">
        <v>323.39999999999998</v>
      </c>
      <c r="C14" s="20" t="s">
        <v>16</v>
      </c>
      <c r="D14" s="46">
        <v>27049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27049</v>
      </c>
      <c r="O14" s="47">
        <f t="shared" si="2"/>
        <v>66.623152709359601</v>
      </c>
      <c r="P14" s="9"/>
    </row>
    <row r="15" spans="1:133">
      <c r="A15" s="12"/>
      <c r="B15" s="25">
        <v>324.72000000000003</v>
      </c>
      <c r="C15" s="20" t="s">
        <v>64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1354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1354</v>
      </c>
      <c r="O15" s="47">
        <f t="shared" si="2"/>
        <v>3.3349753694581281</v>
      </c>
      <c r="P15" s="9"/>
    </row>
    <row r="16" spans="1:133">
      <c r="A16" s="12"/>
      <c r="B16" s="25">
        <v>329</v>
      </c>
      <c r="C16" s="20" t="s">
        <v>17</v>
      </c>
      <c r="D16" s="46">
        <v>7034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7034</v>
      </c>
      <c r="O16" s="47">
        <f t="shared" si="2"/>
        <v>17.325123152709359</v>
      </c>
      <c r="P16" s="9"/>
    </row>
    <row r="17" spans="1:16" ht="15.75">
      <c r="A17" s="29" t="s">
        <v>20</v>
      </c>
      <c r="B17" s="30"/>
      <c r="C17" s="31"/>
      <c r="D17" s="32">
        <f t="shared" ref="D17:M17" si="4">SUM(D18:D23)</f>
        <v>82042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4">
        <f t="shared" si="1"/>
        <v>82042</v>
      </c>
      <c r="O17" s="45">
        <f t="shared" si="2"/>
        <v>202.07389162561577</v>
      </c>
      <c r="P17" s="10"/>
    </row>
    <row r="18" spans="1:16">
      <c r="A18" s="12"/>
      <c r="B18" s="25">
        <v>331.2</v>
      </c>
      <c r="C18" s="20" t="s">
        <v>19</v>
      </c>
      <c r="D18" s="46">
        <v>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1000</v>
      </c>
      <c r="O18" s="47">
        <f t="shared" si="2"/>
        <v>2.4630541871921183</v>
      </c>
      <c r="P18" s="9"/>
    </row>
    <row r="19" spans="1:16">
      <c r="A19" s="12"/>
      <c r="B19" s="25">
        <v>335.12</v>
      </c>
      <c r="C19" s="20" t="s">
        <v>21</v>
      </c>
      <c r="D19" s="46">
        <v>7146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7146</v>
      </c>
      <c r="O19" s="47">
        <f t="shared" si="2"/>
        <v>17.600985221674875</v>
      </c>
      <c r="P19" s="9"/>
    </row>
    <row r="20" spans="1:16">
      <c r="A20" s="12"/>
      <c r="B20" s="25">
        <v>335.15</v>
      </c>
      <c r="C20" s="20" t="s">
        <v>22</v>
      </c>
      <c r="D20" s="46">
        <v>2007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2007</v>
      </c>
      <c r="O20" s="47">
        <f t="shared" si="2"/>
        <v>4.943349753694581</v>
      </c>
      <c r="P20" s="9"/>
    </row>
    <row r="21" spans="1:16">
      <c r="A21" s="12"/>
      <c r="B21" s="25">
        <v>335.18</v>
      </c>
      <c r="C21" s="20" t="s">
        <v>23</v>
      </c>
      <c r="D21" s="46">
        <v>24600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24600</v>
      </c>
      <c r="O21" s="47">
        <f t="shared" si="2"/>
        <v>60.591133004926107</v>
      </c>
      <c r="P21" s="9"/>
    </row>
    <row r="22" spans="1:16">
      <c r="A22" s="12"/>
      <c r="B22" s="25">
        <v>335.49</v>
      </c>
      <c r="C22" s="20" t="s">
        <v>58</v>
      </c>
      <c r="D22" s="46">
        <v>1570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1570</v>
      </c>
      <c r="O22" s="47">
        <f t="shared" si="2"/>
        <v>3.8669950738916254</v>
      </c>
      <c r="P22" s="9"/>
    </row>
    <row r="23" spans="1:16">
      <c r="A23" s="12"/>
      <c r="B23" s="25">
        <v>338</v>
      </c>
      <c r="C23" s="20" t="s">
        <v>26</v>
      </c>
      <c r="D23" s="46">
        <v>45719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45719</v>
      </c>
      <c r="O23" s="47">
        <f t="shared" si="2"/>
        <v>112.60837438423646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SUM(D25:D28)</f>
        <v>85623</v>
      </c>
      <c r="E24" s="32">
        <f t="shared" si="5"/>
        <v>3995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2146201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2235819</v>
      </c>
      <c r="O24" s="45">
        <f t="shared" si="2"/>
        <v>5506.9433497536947</v>
      </c>
      <c r="P24" s="10"/>
    </row>
    <row r="25" spans="1:16">
      <c r="A25" s="12"/>
      <c r="B25" s="25">
        <v>341.3</v>
      </c>
      <c r="C25" s="20" t="s">
        <v>59</v>
      </c>
      <c r="D25" s="46">
        <v>78000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78000</v>
      </c>
      <c r="O25" s="47">
        <f t="shared" si="2"/>
        <v>192.11822660098522</v>
      </c>
      <c r="P25" s="9"/>
    </row>
    <row r="26" spans="1:16">
      <c r="A26" s="12"/>
      <c r="B26" s="25">
        <v>342.9</v>
      </c>
      <c r="C26" s="20" t="s">
        <v>35</v>
      </c>
      <c r="D26" s="46">
        <v>7623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7623</v>
      </c>
      <c r="O26" s="47">
        <f t="shared" si="2"/>
        <v>18.775862068965516</v>
      </c>
      <c r="P26" s="9"/>
    </row>
    <row r="27" spans="1:16">
      <c r="A27" s="12"/>
      <c r="B27" s="25">
        <v>343.6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2146201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2146201</v>
      </c>
      <c r="O27" s="47">
        <f t="shared" si="2"/>
        <v>5286.2093596059112</v>
      </c>
      <c r="P27" s="9"/>
    </row>
    <row r="28" spans="1:16">
      <c r="A28" s="12"/>
      <c r="B28" s="25">
        <v>347.1</v>
      </c>
      <c r="C28" s="20" t="s">
        <v>38</v>
      </c>
      <c r="D28" s="46">
        <v>0</v>
      </c>
      <c r="E28" s="46">
        <v>3995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3995</v>
      </c>
      <c r="O28" s="47">
        <f t="shared" si="2"/>
        <v>9.8399014778325125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SUM(D30:D31)</f>
        <v>11893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11893</v>
      </c>
      <c r="O29" s="45">
        <f t="shared" si="2"/>
        <v>29.293103448275861</v>
      </c>
      <c r="P29" s="10"/>
    </row>
    <row r="30" spans="1:16">
      <c r="A30" s="13"/>
      <c r="B30" s="39">
        <v>351.1</v>
      </c>
      <c r="C30" s="21" t="s">
        <v>41</v>
      </c>
      <c r="D30" s="46">
        <v>11810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11810</v>
      </c>
      <c r="O30" s="47">
        <f t="shared" si="2"/>
        <v>29.088669950738915</v>
      </c>
      <c r="P30" s="9"/>
    </row>
    <row r="31" spans="1:16">
      <c r="A31" s="13"/>
      <c r="B31" s="39">
        <v>358.2</v>
      </c>
      <c r="C31" s="21" t="s">
        <v>60</v>
      </c>
      <c r="D31" s="46">
        <v>83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83</v>
      </c>
      <c r="O31" s="47">
        <f t="shared" si="2"/>
        <v>0.20443349753694581</v>
      </c>
      <c r="P31" s="9"/>
    </row>
    <row r="32" spans="1:16" ht="15.75">
      <c r="A32" s="29" t="s">
        <v>3</v>
      </c>
      <c r="B32" s="30"/>
      <c r="C32" s="31"/>
      <c r="D32" s="32">
        <f t="shared" ref="D32:M32" si="7">SUM(D33:D37)</f>
        <v>56462</v>
      </c>
      <c r="E32" s="32">
        <f t="shared" si="7"/>
        <v>4662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376612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437736</v>
      </c>
      <c r="O32" s="45">
        <f t="shared" si="2"/>
        <v>1078.1674876847292</v>
      </c>
      <c r="P32" s="10"/>
    </row>
    <row r="33" spans="1:119">
      <c r="A33" s="12"/>
      <c r="B33" s="25">
        <v>361.1</v>
      </c>
      <c r="C33" s="20" t="s">
        <v>42</v>
      </c>
      <c r="D33" s="46">
        <v>10500</v>
      </c>
      <c r="E33" s="46">
        <v>142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10642</v>
      </c>
      <c r="O33" s="47">
        <f t="shared" si="2"/>
        <v>26.211822660098523</v>
      </c>
      <c r="P33" s="9"/>
    </row>
    <row r="34" spans="1:119">
      <c r="A34" s="12"/>
      <c r="B34" s="25">
        <v>361.3</v>
      </c>
      <c r="C34" s="20" t="s">
        <v>43</v>
      </c>
      <c r="D34" s="46">
        <v>3161</v>
      </c>
      <c r="E34" s="46">
        <v>0</v>
      </c>
      <c r="F34" s="46">
        <v>0</v>
      </c>
      <c r="G34" s="46">
        <v>0</v>
      </c>
      <c r="H34" s="46">
        <v>0</v>
      </c>
      <c r="I34" s="46">
        <v>1612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4773</v>
      </c>
      <c r="O34" s="47">
        <f t="shared" si="2"/>
        <v>11.75615763546798</v>
      </c>
      <c r="P34" s="9"/>
    </row>
    <row r="35" spans="1:119">
      <c r="A35" s="12"/>
      <c r="B35" s="25">
        <v>366</v>
      </c>
      <c r="C35" s="20" t="s">
        <v>45</v>
      </c>
      <c r="D35" s="46">
        <v>5792</v>
      </c>
      <c r="E35" s="46">
        <v>4520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10312</v>
      </c>
      <c r="O35" s="47">
        <f t="shared" si="2"/>
        <v>25.399014778325125</v>
      </c>
      <c r="P35" s="9"/>
    </row>
    <row r="36" spans="1:119">
      <c r="A36" s="12"/>
      <c r="B36" s="25">
        <v>369.3</v>
      </c>
      <c r="C36" s="20" t="s">
        <v>65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375000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375000</v>
      </c>
      <c r="O36" s="47">
        <f t="shared" si="2"/>
        <v>923.64532019704438</v>
      </c>
      <c r="P36" s="9"/>
    </row>
    <row r="37" spans="1:119">
      <c r="A37" s="12"/>
      <c r="B37" s="25">
        <v>369.9</v>
      </c>
      <c r="C37" s="20" t="s">
        <v>46</v>
      </c>
      <c r="D37" s="46">
        <v>37009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37009</v>
      </c>
      <c r="O37" s="47">
        <f t="shared" si="2"/>
        <v>91.15517241379311</v>
      </c>
      <c r="P37" s="9"/>
    </row>
    <row r="38" spans="1:119" ht="15.75">
      <c r="A38" s="29" t="s">
        <v>33</v>
      </c>
      <c r="B38" s="30"/>
      <c r="C38" s="31"/>
      <c r="D38" s="32">
        <f t="shared" ref="D38:M38" si="8">SUM(D39:D40)</f>
        <v>0</v>
      </c>
      <c r="E38" s="32">
        <f t="shared" si="8"/>
        <v>8000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4146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12146</v>
      </c>
      <c r="O38" s="45">
        <f t="shared" si="2"/>
        <v>29.91625615763547</v>
      </c>
      <c r="P38" s="9"/>
    </row>
    <row r="39" spans="1:119">
      <c r="A39" s="12"/>
      <c r="B39" s="25">
        <v>381</v>
      </c>
      <c r="C39" s="20" t="s">
        <v>47</v>
      </c>
      <c r="D39" s="46">
        <v>0</v>
      </c>
      <c r="E39" s="46">
        <v>8000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8000</v>
      </c>
      <c r="O39" s="47">
        <f t="shared" si="2"/>
        <v>19.704433497536947</v>
      </c>
      <c r="P39" s="9"/>
    </row>
    <row r="40" spans="1:119" ht="15.75" thickBot="1">
      <c r="A40" s="12"/>
      <c r="B40" s="25">
        <v>389.1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4146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4146</v>
      </c>
      <c r="O40" s="47">
        <f t="shared" si="2"/>
        <v>10.211822660098521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9">SUM(D5,D12,D17,D24,D29,D32,D38)</f>
        <v>3494734</v>
      </c>
      <c r="E41" s="15">
        <f t="shared" si="9"/>
        <v>16657</v>
      </c>
      <c r="F41" s="15">
        <f t="shared" si="9"/>
        <v>0</v>
      </c>
      <c r="G41" s="15">
        <f t="shared" si="9"/>
        <v>0</v>
      </c>
      <c r="H41" s="15">
        <f t="shared" si="9"/>
        <v>0</v>
      </c>
      <c r="I41" s="15">
        <f t="shared" si="9"/>
        <v>2528313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1"/>
        <v>6039704</v>
      </c>
      <c r="O41" s="38">
        <f t="shared" si="2"/>
        <v>14876.118226600986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52" t="s">
        <v>66</v>
      </c>
      <c r="M43" s="52"/>
      <c r="N43" s="52"/>
      <c r="O43" s="43">
        <v>406</v>
      </c>
    </row>
    <row r="44" spans="1:119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5"/>
    </row>
    <row r="45" spans="1:119" ht="15.75" customHeight="1" thickBot="1">
      <c r="A45" s="56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57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2804446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1" si="1">SUM(D5:M5)</f>
        <v>2804446</v>
      </c>
      <c r="O5" s="33">
        <f t="shared" ref="O5:O41" si="2">(N5/O$43)</f>
        <v>6907.5024630541875</v>
      </c>
      <c r="P5" s="6"/>
    </row>
    <row r="6" spans="1:133">
      <c r="A6" s="12"/>
      <c r="B6" s="25">
        <v>311</v>
      </c>
      <c r="C6" s="20" t="s">
        <v>2</v>
      </c>
      <c r="D6" s="46">
        <v>2560796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2560796</v>
      </c>
      <c r="O6" s="47">
        <f t="shared" si="2"/>
        <v>6307.3793103448279</v>
      </c>
      <c r="P6" s="9"/>
    </row>
    <row r="7" spans="1:133">
      <c r="A7" s="12"/>
      <c r="B7" s="25">
        <v>312.10000000000002</v>
      </c>
      <c r="C7" s="20" t="s">
        <v>10</v>
      </c>
      <c r="D7" s="46">
        <v>14015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14015</v>
      </c>
      <c r="O7" s="47">
        <f t="shared" si="2"/>
        <v>34.519704433497537</v>
      </c>
      <c r="P7" s="9"/>
    </row>
    <row r="8" spans="1:133">
      <c r="A8" s="12"/>
      <c r="B8" s="25">
        <v>314.10000000000002</v>
      </c>
      <c r="C8" s="20" t="s">
        <v>11</v>
      </c>
      <c r="D8" s="46">
        <v>182001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182001</v>
      </c>
      <c r="O8" s="47">
        <f t="shared" si="2"/>
        <v>448.27832512315268</v>
      </c>
      <c r="P8" s="9"/>
    </row>
    <row r="9" spans="1:133">
      <c r="A9" s="12"/>
      <c r="B9" s="25">
        <v>314.39999999999998</v>
      </c>
      <c r="C9" s="20" t="s">
        <v>12</v>
      </c>
      <c r="D9" s="46">
        <v>2662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2662</v>
      </c>
      <c r="O9" s="47">
        <f t="shared" si="2"/>
        <v>6.556650246305419</v>
      </c>
      <c r="P9" s="9"/>
    </row>
    <row r="10" spans="1:133">
      <c r="A10" s="12"/>
      <c r="B10" s="25">
        <v>315</v>
      </c>
      <c r="C10" s="20" t="s">
        <v>13</v>
      </c>
      <c r="D10" s="46">
        <v>16443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16443</v>
      </c>
      <c r="O10" s="47">
        <f t="shared" si="2"/>
        <v>40.5</v>
      </c>
      <c r="P10" s="9"/>
    </row>
    <row r="11" spans="1:133">
      <c r="A11" s="12"/>
      <c r="B11" s="25">
        <v>316</v>
      </c>
      <c r="C11" s="20" t="s">
        <v>14</v>
      </c>
      <c r="D11" s="46">
        <v>28529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28529</v>
      </c>
      <c r="O11" s="47">
        <f t="shared" si="2"/>
        <v>70.268472906403943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622736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622736</v>
      </c>
      <c r="O12" s="45">
        <f t="shared" si="2"/>
        <v>1533.8325123152708</v>
      </c>
      <c r="P12" s="10"/>
    </row>
    <row r="13" spans="1:133">
      <c r="A13" s="12"/>
      <c r="B13" s="25">
        <v>322</v>
      </c>
      <c r="C13" s="20" t="s">
        <v>0</v>
      </c>
      <c r="D13" s="46">
        <v>586086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586086</v>
      </c>
      <c r="O13" s="47">
        <f t="shared" si="2"/>
        <v>1443.5615763546798</v>
      </c>
      <c r="P13" s="9"/>
    </row>
    <row r="14" spans="1:133">
      <c r="A14" s="12"/>
      <c r="B14" s="25">
        <v>323.39999999999998</v>
      </c>
      <c r="C14" s="20" t="s">
        <v>16</v>
      </c>
      <c r="D14" s="46">
        <v>24391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24391</v>
      </c>
      <c r="O14" s="47">
        <f t="shared" si="2"/>
        <v>60.076354679802954</v>
      </c>
      <c r="P14" s="9"/>
    </row>
    <row r="15" spans="1:133">
      <c r="A15" s="12"/>
      <c r="B15" s="25">
        <v>329</v>
      </c>
      <c r="C15" s="20" t="s">
        <v>17</v>
      </c>
      <c r="D15" s="46">
        <v>12259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12259</v>
      </c>
      <c r="O15" s="47">
        <f t="shared" si="2"/>
        <v>30.194581280788178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SUM(D17:D23)</f>
        <v>84616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84616</v>
      </c>
      <c r="O16" s="45">
        <f t="shared" si="2"/>
        <v>208.41379310344828</v>
      </c>
      <c r="P16" s="10"/>
    </row>
    <row r="17" spans="1:16">
      <c r="A17" s="12"/>
      <c r="B17" s="25">
        <v>331.1</v>
      </c>
      <c r="C17" s="20" t="s">
        <v>18</v>
      </c>
      <c r="D17" s="46">
        <v>15523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15523</v>
      </c>
      <c r="O17" s="47">
        <f t="shared" si="2"/>
        <v>38.233990147783253</v>
      </c>
      <c r="P17" s="9"/>
    </row>
    <row r="18" spans="1:16">
      <c r="A18" s="12"/>
      <c r="B18" s="25">
        <v>331.2</v>
      </c>
      <c r="C18" s="20" t="s">
        <v>19</v>
      </c>
      <c r="D18" s="46">
        <v>2731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2731</v>
      </c>
      <c r="O18" s="47">
        <f t="shared" si="2"/>
        <v>6.7266009852216753</v>
      </c>
      <c r="P18" s="9"/>
    </row>
    <row r="19" spans="1:16">
      <c r="A19" s="12"/>
      <c r="B19" s="25">
        <v>335.12</v>
      </c>
      <c r="C19" s="20" t="s">
        <v>21</v>
      </c>
      <c r="D19" s="46">
        <v>7074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7074</v>
      </c>
      <c r="O19" s="47">
        <f t="shared" si="2"/>
        <v>17.423645320197043</v>
      </c>
      <c r="P19" s="9"/>
    </row>
    <row r="20" spans="1:16">
      <c r="A20" s="12"/>
      <c r="B20" s="25">
        <v>335.15</v>
      </c>
      <c r="C20" s="20" t="s">
        <v>22</v>
      </c>
      <c r="D20" s="46">
        <v>2007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2007</v>
      </c>
      <c r="O20" s="47">
        <f t="shared" si="2"/>
        <v>4.943349753694581</v>
      </c>
      <c r="P20" s="9"/>
    </row>
    <row r="21" spans="1:16">
      <c r="A21" s="12"/>
      <c r="B21" s="25">
        <v>335.18</v>
      </c>
      <c r="C21" s="20" t="s">
        <v>23</v>
      </c>
      <c r="D21" s="46">
        <v>21843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21843</v>
      </c>
      <c r="O21" s="47">
        <f t="shared" si="2"/>
        <v>53.800492610837438</v>
      </c>
      <c r="P21" s="9"/>
    </row>
    <row r="22" spans="1:16">
      <c r="A22" s="12"/>
      <c r="B22" s="25">
        <v>335.49</v>
      </c>
      <c r="C22" s="20" t="s">
        <v>58</v>
      </c>
      <c r="D22" s="46">
        <v>2034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2034</v>
      </c>
      <c r="O22" s="47">
        <f t="shared" si="2"/>
        <v>5.0098522167487687</v>
      </c>
      <c r="P22" s="9"/>
    </row>
    <row r="23" spans="1:16">
      <c r="A23" s="12"/>
      <c r="B23" s="25">
        <v>338</v>
      </c>
      <c r="C23" s="20" t="s">
        <v>26</v>
      </c>
      <c r="D23" s="46">
        <v>33404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33404</v>
      </c>
      <c r="O23" s="47">
        <f t="shared" si="2"/>
        <v>82.275862068965523</v>
      </c>
      <c r="P23" s="9"/>
    </row>
    <row r="24" spans="1:16" ht="15.75">
      <c r="A24" s="29" t="s">
        <v>31</v>
      </c>
      <c r="B24" s="30"/>
      <c r="C24" s="31"/>
      <c r="D24" s="32">
        <f t="shared" ref="D24:M24" si="5">SUM(D25:D28)</f>
        <v>84459</v>
      </c>
      <c r="E24" s="32">
        <f t="shared" si="5"/>
        <v>2666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1898965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1"/>
        <v>1986090</v>
      </c>
      <c r="O24" s="45">
        <f t="shared" si="2"/>
        <v>4891.847290640394</v>
      </c>
      <c r="P24" s="10"/>
    </row>
    <row r="25" spans="1:16">
      <c r="A25" s="12"/>
      <c r="B25" s="25">
        <v>341.3</v>
      </c>
      <c r="C25" s="20" t="s">
        <v>59</v>
      </c>
      <c r="D25" s="46">
        <v>78000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78000</v>
      </c>
      <c r="O25" s="47">
        <f t="shared" si="2"/>
        <v>192.11822660098522</v>
      </c>
      <c r="P25" s="9"/>
    </row>
    <row r="26" spans="1:16">
      <c r="A26" s="12"/>
      <c r="B26" s="25">
        <v>342.9</v>
      </c>
      <c r="C26" s="20" t="s">
        <v>35</v>
      </c>
      <c r="D26" s="46">
        <v>6459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6459</v>
      </c>
      <c r="O26" s="47">
        <f t="shared" si="2"/>
        <v>15.908866995073891</v>
      </c>
      <c r="P26" s="9"/>
    </row>
    <row r="27" spans="1:16">
      <c r="A27" s="12"/>
      <c r="B27" s="25">
        <v>343.6</v>
      </c>
      <c r="C27" s="20" t="s">
        <v>37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1898965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1898965</v>
      </c>
      <c r="O27" s="47">
        <f t="shared" si="2"/>
        <v>4677.2536945812808</v>
      </c>
      <c r="P27" s="9"/>
    </row>
    <row r="28" spans="1:16">
      <c r="A28" s="12"/>
      <c r="B28" s="25">
        <v>347.1</v>
      </c>
      <c r="C28" s="20" t="s">
        <v>38</v>
      </c>
      <c r="D28" s="46">
        <v>0</v>
      </c>
      <c r="E28" s="46">
        <v>2666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2666</v>
      </c>
      <c r="O28" s="47">
        <f t="shared" si="2"/>
        <v>6.5665024630541868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SUM(D30:D31)</f>
        <v>17494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1"/>
        <v>17494</v>
      </c>
      <c r="O29" s="45">
        <f t="shared" si="2"/>
        <v>43.088669950738918</v>
      </c>
      <c r="P29" s="10"/>
    </row>
    <row r="30" spans="1:16">
      <c r="A30" s="13"/>
      <c r="B30" s="39">
        <v>351.1</v>
      </c>
      <c r="C30" s="21" t="s">
        <v>41</v>
      </c>
      <c r="D30" s="46">
        <v>16789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16789</v>
      </c>
      <c r="O30" s="47">
        <f t="shared" si="2"/>
        <v>41.35221674876847</v>
      </c>
      <c r="P30" s="9"/>
    </row>
    <row r="31" spans="1:16">
      <c r="A31" s="13"/>
      <c r="B31" s="39">
        <v>358.2</v>
      </c>
      <c r="C31" s="21" t="s">
        <v>60</v>
      </c>
      <c r="D31" s="46">
        <v>705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705</v>
      </c>
      <c r="O31" s="47">
        <f t="shared" si="2"/>
        <v>1.7364532019704433</v>
      </c>
      <c r="P31" s="9"/>
    </row>
    <row r="32" spans="1:16" ht="15.75">
      <c r="A32" s="29" t="s">
        <v>3</v>
      </c>
      <c r="B32" s="30"/>
      <c r="C32" s="31"/>
      <c r="D32" s="32">
        <f t="shared" ref="D32:M32" si="7">SUM(D33:D37)</f>
        <v>42126</v>
      </c>
      <c r="E32" s="32">
        <f t="shared" si="7"/>
        <v>111599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-1410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1"/>
        <v>152315</v>
      </c>
      <c r="O32" s="45">
        <f t="shared" si="2"/>
        <v>375.16009852216752</v>
      </c>
      <c r="P32" s="10"/>
    </row>
    <row r="33" spans="1:119">
      <c r="A33" s="12"/>
      <c r="B33" s="25">
        <v>361.1</v>
      </c>
      <c r="C33" s="20" t="s">
        <v>42</v>
      </c>
      <c r="D33" s="46">
        <v>7413</v>
      </c>
      <c r="E33" s="46">
        <v>277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7690</v>
      </c>
      <c r="O33" s="47">
        <f t="shared" si="2"/>
        <v>18.940886699507388</v>
      </c>
      <c r="P33" s="9"/>
    </row>
    <row r="34" spans="1:119">
      <c r="A34" s="12"/>
      <c r="B34" s="25">
        <v>361.3</v>
      </c>
      <c r="C34" s="20" t="s">
        <v>43</v>
      </c>
      <c r="D34" s="46">
        <v>9182</v>
      </c>
      <c r="E34" s="46">
        <v>0</v>
      </c>
      <c r="F34" s="46">
        <v>0</v>
      </c>
      <c r="G34" s="46">
        <v>0</v>
      </c>
      <c r="H34" s="46">
        <v>0</v>
      </c>
      <c r="I34" s="46">
        <v>4682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13864</v>
      </c>
      <c r="O34" s="47">
        <f t="shared" si="2"/>
        <v>34.14778325123153</v>
      </c>
      <c r="P34" s="9"/>
    </row>
    <row r="35" spans="1:119">
      <c r="A35" s="12"/>
      <c r="B35" s="25">
        <v>364</v>
      </c>
      <c r="C35" s="20" t="s">
        <v>44</v>
      </c>
      <c r="D35" s="46">
        <v>1510</v>
      </c>
      <c r="E35" s="46">
        <v>0</v>
      </c>
      <c r="F35" s="46">
        <v>0</v>
      </c>
      <c r="G35" s="46">
        <v>0</v>
      </c>
      <c r="H35" s="46">
        <v>0</v>
      </c>
      <c r="I35" s="46">
        <v>-6092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-4582</v>
      </c>
      <c r="O35" s="47">
        <f t="shared" si="2"/>
        <v>-11.285714285714286</v>
      </c>
      <c r="P35" s="9"/>
    </row>
    <row r="36" spans="1:119">
      <c r="A36" s="12"/>
      <c r="B36" s="25">
        <v>366</v>
      </c>
      <c r="C36" s="20" t="s">
        <v>45</v>
      </c>
      <c r="D36" s="46">
        <v>3450</v>
      </c>
      <c r="E36" s="46">
        <v>110497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113947</v>
      </c>
      <c r="O36" s="47">
        <f t="shared" si="2"/>
        <v>280.6576354679803</v>
      </c>
      <c r="P36" s="9"/>
    </row>
    <row r="37" spans="1:119">
      <c r="A37" s="12"/>
      <c r="B37" s="25">
        <v>369.9</v>
      </c>
      <c r="C37" s="20" t="s">
        <v>46</v>
      </c>
      <c r="D37" s="46">
        <v>20571</v>
      </c>
      <c r="E37" s="46">
        <v>825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21396</v>
      </c>
      <c r="O37" s="47">
        <f t="shared" si="2"/>
        <v>52.699507389162562</v>
      </c>
      <c r="P37" s="9"/>
    </row>
    <row r="38" spans="1:119" ht="15.75">
      <c r="A38" s="29" t="s">
        <v>33</v>
      </c>
      <c r="B38" s="30"/>
      <c r="C38" s="31"/>
      <c r="D38" s="32">
        <f t="shared" ref="D38:M38" si="8">SUM(D39:D40)</f>
        <v>0</v>
      </c>
      <c r="E38" s="32">
        <f t="shared" si="8"/>
        <v>15000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9254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1"/>
        <v>24254</v>
      </c>
      <c r="O38" s="45">
        <f t="shared" si="2"/>
        <v>59.738916256157637</v>
      </c>
      <c r="P38" s="9"/>
    </row>
    <row r="39" spans="1:119">
      <c r="A39" s="12"/>
      <c r="B39" s="25">
        <v>381</v>
      </c>
      <c r="C39" s="20" t="s">
        <v>47</v>
      </c>
      <c r="D39" s="46">
        <v>0</v>
      </c>
      <c r="E39" s="46">
        <v>15000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"/>
        <v>15000</v>
      </c>
      <c r="O39" s="47">
        <f t="shared" si="2"/>
        <v>36.945812807881772</v>
      </c>
      <c r="P39" s="9"/>
    </row>
    <row r="40" spans="1:119" ht="15.75" thickBot="1">
      <c r="A40" s="12"/>
      <c r="B40" s="25">
        <v>389.1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9254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9254</v>
      </c>
      <c r="O40" s="47">
        <f t="shared" si="2"/>
        <v>22.793103448275861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9">SUM(D5,D12,D16,D24,D29,D32,D38)</f>
        <v>3655877</v>
      </c>
      <c r="E41" s="15">
        <f t="shared" si="9"/>
        <v>129265</v>
      </c>
      <c r="F41" s="15">
        <f t="shared" si="9"/>
        <v>0</v>
      </c>
      <c r="G41" s="15">
        <f t="shared" si="9"/>
        <v>0</v>
      </c>
      <c r="H41" s="15">
        <f t="shared" si="9"/>
        <v>0</v>
      </c>
      <c r="I41" s="15">
        <f t="shared" si="9"/>
        <v>1906809</v>
      </c>
      <c r="J41" s="15">
        <f t="shared" si="9"/>
        <v>0</v>
      </c>
      <c r="K41" s="15">
        <f t="shared" si="9"/>
        <v>0</v>
      </c>
      <c r="L41" s="15">
        <f t="shared" si="9"/>
        <v>0</v>
      </c>
      <c r="M41" s="15">
        <f t="shared" si="9"/>
        <v>0</v>
      </c>
      <c r="N41" s="15">
        <f t="shared" si="1"/>
        <v>5691951</v>
      </c>
      <c r="O41" s="38">
        <f t="shared" si="2"/>
        <v>14019.583743842364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52" t="s">
        <v>61</v>
      </c>
      <c r="M43" s="52"/>
      <c r="N43" s="52"/>
      <c r="O43" s="43">
        <v>406</v>
      </c>
    </row>
    <row r="44" spans="1:119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5"/>
    </row>
    <row r="45" spans="1:119" ht="15.75" thickBot="1">
      <c r="A45" s="56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</row>
  </sheetData>
  <mergeCells count="10">
    <mergeCell ref="A45:O45"/>
    <mergeCell ref="L43:N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40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3006653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42" si="1">SUM(D5:M5)</f>
        <v>3006653</v>
      </c>
      <c r="O5" s="33">
        <f t="shared" ref="O5:O42" si="2">(N5/O$44)</f>
        <v>8375.0779944289698</v>
      </c>
      <c r="P5" s="6"/>
    </row>
    <row r="6" spans="1:133">
      <c r="A6" s="12"/>
      <c r="B6" s="25">
        <v>311</v>
      </c>
      <c r="C6" s="20" t="s">
        <v>2</v>
      </c>
      <c r="D6" s="46">
        <v>2754780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2754780</v>
      </c>
      <c r="O6" s="47">
        <f t="shared" si="2"/>
        <v>7673.4818941504182</v>
      </c>
      <c r="P6" s="9"/>
    </row>
    <row r="7" spans="1:133">
      <c r="A7" s="12"/>
      <c r="B7" s="25">
        <v>312.10000000000002</v>
      </c>
      <c r="C7" s="20" t="s">
        <v>10</v>
      </c>
      <c r="D7" s="46">
        <v>19626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19626</v>
      </c>
      <c r="O7" s="47">
        <f t="shared" si="2"/>
        <v>54.66852367688022</v>
      </c>
      <c r="P7" s="9"/>
    </row>
    <row r="8" spans="1:133">
      <c r="A8" s="12"/>
      <c r="B8" s="25">
        <v>314.10000000000002</v>
      </c>
      <c r="C8" s="20" t="s">
        <v>11</v>
      </c>
      <c r="D8" s="46">
        <v>167919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167919</v>
      </c>
      <c r="O8" s="47">
        <f t="shared" si="2"/>
        <v>467.74094707520891</v>
      </c>
      <c r="P8" s="9"/>
    </row>
    <row r="9" spans="1:133">
      <c r="A9" s="12"/>
      <c r="B9" s="25">
        <v>314.39999999999998</v>
      </c>
      <c r="C9" s="20" t="s">
        <v>12</v>
      </c>
      <c r="D9" s="46">
        <v>2896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2896</v>
      </c>
      <c r="O9" s="47">
        <f t="shared" si="2"/>
        <v>8.0668523676880231</v>
      </c>
      <c r="P9" s="9"/>
    </row>
    <row r="10" spans="1:133">
      <c r="A10" s="12"/>
      <c r="B10" s="25">
        <v>315</v>
      </c>
      <c r="C10" s="20" t="s">
        <v>13</v>
      </c>
      <c r="D10" s="46">
        <v>29241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29241</v>
      </c>
      <c r="O10" s="47">
        <f t="shared" si="2"/>
        <v>81.451253481894156</v>
      </c>
      <c r="P10" s="9"/>
    </row>
    <row r="11" spans="1:133">
      <c r="A11" s="12"/>
      <c r="B11" s="25">
        <v>316</v>
      </c>
      <c r="C11" s="20" t="s">
        <v>14</v>
      </c>
      <c r="D11" s="46">
        <v>32191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32191</v>
      </c>
      <c r="O11" s="47">
        <f t="shared" si="2"/>
        <v>89.668523676880227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183632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183632</v>
      </c>
      <c r="O12" s="45">
        <f t="shared" si="2"/>
        <v>511.50974930362116</v>
      </c>
      <c r="P12" s="10"/>
    </row>
    <row r="13" spans="1:133">
      <c r="A13" s="12"/>
      <c r="B13" s="25">
        <v>322</v>
      </c>
      <c r="C13" s="20" t="s">
        <v>0</v>
      </c>
      <c r="D13" s="46">
        <v>143548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143548</v>
      </c>
      <c r="O13" s="47">
        <f t="shared" si="2"/>
        <v>399.85515320334264</v>
      </c>
      <c r="P13" s="9"/>
    </row>
    <row r="14" spans="1:133">
      <c r="A14" s="12"/>
      <c r="B14" s="25">
        <v>323.39999999999998</v>
      </c>
      <c r="C14" s="20" t="s">
        <v>16</v>
      </c>
      <c r="D14" s="46">
        <v>28642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28642</v>
      </c>
      <c r="O14" s="47">
        <f t="shared" si="2"/>
        <v>79.782729805013929</v>
      </c>
      <c r="P14" s="9"/>
    </row>
    <row r="15" spans="1:133">
      <c r="A15" s="12"/>
      <c r="B15" s="25">
        <v>329</v>
      </c>
      <c r="C15" s="20" t="s">
        <v>17</v>
      </c>
      <c r="D15" s="46">
        <v>11442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11442</v>
      </c>
      <c r="O15" s="47">
        <f t="shared" si="2"/>
        <v>31.871866295264624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SUM(D17:D25)</f>
        <v>133890</v>
      </c>
      <c r="E16" s="32">
        <f t="shared" si="4"/>
        <v>9452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143342</v>
      </c>
      <c r="O16" s="45">
        <f t="shared" si="2"/>
        <v>399.28133704735376</v>
      </c>
      <c r="P16" s="10"/>
    </row>
    <row r="17" spans="1:16">
      <c r="A17" s="12"/>
      <c r="B17" s="25">
        <v>331.1</v>
      </c>
      <c r="C17" s="20" t="s">
        <v>18</v>
      </c>
      <c r="D17" s="46">
        <v>2324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2324</v>
      </c>
      <c r="O17" s="47">
        <f t="shared" si="2"/>
        <v>6.4735376044568245</v>
      </c>
      <c r="P17" s="9"/>
    </row>
    <row r="18" spans="1:16">
      <c r="A18" s="12"/>
      <c r="B18" s="25">
        <v>331.2</v>
      </c>
      <c r="C18" s="20" t="s">
        <v>19</v>
      </c>
      <c r="D18" s="46">
        <v>51739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51739</v>
      </c>
      <c r="O18" s="47">
        <f t="shared" si="2"/>
        <v>144.11977715877438</v>
      </c>
      <c r="P18" s="9"/>
    </row>
    <row r="19" spans="1:16">
      <c r="A19" s="12"/>
      <c r="B19" s="25">
        <v>335.12</v>
      </c>
      <c r="C19" s="20" t="s">
        <v>21</v>
      </c>
      <c r="D19" s="46">
        <v>7086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7086</v>
      </c>
      <c r="O19" s="47">
        <f t="shared" si="2"/>
        <v>19.738161559888578</v>
      </c>
      <c r="P19" s="9"/>
    </row>
    <row r="20" spans="1:16">
      <c r="A20" s="12"/>
      <c r="B20" s="25">
        <v>335.15</v>
      </c>
      <c r="C20" s="20" t="s">
        <v>22</v>
      </c>
      <c r="D20" s="46">
        <v>2071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2071</v>
      </c>
      <c r="O20" s="47">
        <f t="shared" si="2"/>
        <v>5.7688022284122562</v>
      </c>
      <c r="P20" s="9"/>
    </row>
    <row r="21" spans="1:16">
      <c r="A21" s="12"/>
      <c r="B21" s="25">
        <v>335.18</v>
      </c>
      <c r="C21" s="20" t="s">
        <v>23</v>
      </c>
      <c r="D21" s="46">
        <v>21741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21741</v>
      </c>
      <c r="O21" s="47">
        <f t="shared" si="2"/>
        <v>60.559888579387184</v>
      </c>
      <c r="P21" s="9"/>
    </row>
    <row r="22" spans="1:16">
      <c r="A22" s="12"/>
      <c r="B22" s="25">
        <v>335.19</v>
      </c>
      <c r="C22" s="20" t="s">
        <v>34</v>
      </c>
      <c r="D22" s="46">
        <v>1293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1293</v>
      </c>
      <c r="O22" s="47">
        <f t="shared" si="2"/>
        <v>3.6016713091922004</v>
      </c>
      <c r="P22" s="9"/>
    </row>
    <row r="23" spans="1:16">
      <c r="A23" s="12"/>
      <c r="B23" s="25">
        <v>337.2</v>
      </c>
      <c r="C23" s="20" t="s">
        <v>24</v>
      </c>
      <c r="D23" s="46">
        <v>40917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40917</v>
      </c>
      <c r="O23" s="47">
        <f t="shared" si="2"/>
        <v>113.97493036211699</v>
      </c>
      <c r="P23" s="9"/>
    </row>
    <row r="24" spans="1:16">
      <c r="A24" s="12"/>
      <c r="B24" s="25">
        <v>337.7</v>
      </c>
      <c r="C24" s="20" t="s">
        <v>25</v>
      </c>
      <c r="D24" s="46">
        <v>0</v>
      </c>
      <c r="E24" s="46">
        <v>9452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9452</v>
      </c>
      <c r="O24" s="47">
        <f t="shared" si="2"/>
        <v>26.328690807799443</v>
      </c>
      <c r="P24" s="9"/>
    </row>
    <row r="25" spans="1:16">
      <c r="A25" s="12"/>
      <c r="B25" s="25">
        <v>338</v>
      </c>
      <c r="C25" s="20" t="s">
        <v>26</v>
      </c>
      <c r="D25" s="46">
        <v>6719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6719</v>
      </c>
      <c r="O25" s="47">
        <f t="shared" si="2"/>
        <v>18.715877437325904</v>
      </c>
      <c r="P25" s="9"/>
    </row>
    <row r="26" spans="1:16" ht="15.75">
      <c r="A26" s="29" t="s">
        <v>31</v>
      </c>
      <c r="B26" s="30"/>
      <c r="C26" s="31"/>
      <c r="D26" s="32">
        <f t="shared" ref="D26:M26" si="5">SUM(D27:D30)</f>
        <v>77358</v>
      </c>
      <c r="E26" s="32">
        <f t="shared" si="5"/>
        <v>2710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1867489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1"/>
        <v>1947557</v>
      </c>
      <c r="O26" s="45">
        <f t="shared" si="2"/>
        <v>5424.949860724234</v>
      </c>
      <c r="P26" s="10"/>
    </row>
    <row r="27" spans="1:16">
      <c r="A27" s="12"/>
      <c r="B27" s="25">
        <v>342.9</v>
      </c>
      <c r="C27" s="20" t="s">
        <v>35</v>
      </c>
      <c r="D27" s="46">
        <v>77145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77145</v>
      </c>
      <c r="O27" s="47">
        <f t="shared" si="2"/>
        <v>214.88857938718664</v>
      </c>
      <c r="P27" s="9"/>
    </row>
    <row r="28" spans="1:16">
      <c r="A28" s="12"/>
      <c r="B28" s="25">
        <v>343.4</v>
      </c>
      <c r="C28" s="20" t="s">
        <v>36</v>
      </c>
      <c r="D28" s="46">
        <v>213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213</v>
      </c>
      <c r="O28" s="47">
        <f t="shared" si="2"/>
        <v>0.59331476323119781</v>
      </c>
      <c r="P28" s="9"/>
    </row>
    <row r="29" spans="1:16">
      <c r="A29" s="12"/>
      <c r="B29" s="25">
        <v>343.6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1867489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1867489</v>
      </c>
      <c r="O29" s="47">
        <f t="shared" si="2"/>
        <v>5201.91922005571</v>
      </c>
      <c r="P29" s="9"/>
    </row>
    <row r="30" spans="1:16">
      <c r="A30" s="12"/>
      <c r="B30" s="25">
        <v>347.1</v>
      </c>
      <c r="C30" s="20" t="s">
        <v>38</v>
      </c>
      <c r="D30" s="46">
        <v>0</v>
      </c>
      <c r="E30" s="46">
        <v>2710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2710</v>
      </c>
      <c r="O30" s="47">
        <f t="shared" si="2"/>
        <v>7.5487465181058493</v>
      </c>
      <c r="P30" s="9"/>
    </row>
    <row r="31" spans="1:16" ht="15.75">
      <c r="A31" s="29" t="s">
        <v>32</v>
      </c>
      <c r="B31" s="30"/>
      <c r="C31" s="31"/>
      <c r="D31" s="32">
        <f t="shared" ref="D31:M31" si="6">SUM(D32:D32)</f>
        <v>17163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0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1"/>
        <v>17163</v>
      </c>
      <c r="O31" s="45">
        <f t="shared" si="2"/>
        <v>47.807799442896936</v>
      </c>
      <c r="P31" s="10"/>
    </row>
    <row r="32" spans="1:16">
      <c r="A32" s="13"/>
      <c r="B32" s="39">
        <v>351.1</v>
      </c>
      <c r="C32" s="21" t="s">
        <v>41</v>
      </c>
      <c r="D32" s="46">
        <v>17163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17163</v>
      </c>
      <c r="O32" s="47">
        <f t="shared" si="2"/>
        <v>47.807799442896936</v>
      </c>
      <c r="P32" s="9"/>
    </row>
    <row r="33" spans="1:119" ht="15.75">
      <c r="A33" s="29" t="s">
        <v>3</v>
      </c>
      <c r="B33" s="30"/>
      <c r="C33" s="31"/>
      <c r="D33" s="32">
        <f t="shared" ref="D33:M33" si="7">SUM(D34:D38)</f>
        <v>103961</v>
      </c>
      <c r="E33" s="32">
        <f t="shared" si="7"/>
        <v>4594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-690960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1"/>
        <v>-582405</v>
      </c>
      <c r="O33" s="45">
        <f t="shared" si="2"/>
        <v>-1622.2980501392758</v>
      </c>
      <c r="P33" s="10"/>
    </row>
    <row r="34" spans="1:119">
      <c r="A34" s="12"/>
      <c r="B34" s="25">
        <v>361.1</v>
      </c>
      <c r="C34" s="20" t="s">
        <v>42</v>
      </c>
      <c r="D34" s="46">
        <v>8774</v>
      </c>
      <c r="E34" s="46">
        <v>416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9190</v>
      </c>
      <c r="O34" s="47">
        <f t="shared" si="2"/>
        <v>25.598885793871865</v>
      </c>
      <c r="P34" s="9"/>
    </row>
    <row r="35" spans="1:119">
      <c r="A35" s="12"/>
      <c r="B35" s="25">
        <v>361.3</v>
      </c>
      <c r="C35" s="20" t="s">
        <v>43</v>
      </c>
      <c r="D35" s="46">
        <v>-8473</v>
      </c>
      <c r="E35" s="46">
        <v>0</v>
      </c>
      <c r="F35" s="46">
        <v>0</v>
      </c>
      <c r="G35" s="46">
        <v>0</v>
      </c>
      <c r="H35" s="46">
        <v>0</v>
      </c>
      <c r="I35" s="46">
        <v>-4321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-12794</v>
      </c>
      <c r="O35" s="47">
        <f t="shared" si="2"/>
        <v>-35.637883008356546</v>
      </c>
      <c r="P35" s="9"/>
    </row>
    <row r="36" spans="1:119">
      <c r="A36" s="12"/>
      <c r="B36" s="25">
        <v>364</v>
      </c>
      <c r="C36" s="20" t="s">
        <v>44</v>
      </c>
      <c r="D36" s="46">
        <v>2750</v>
      </c>
      <c r="E36" s="46">
        <v>0</v>
      </c>
      <c r="F36" s="46">
        <v>0</v>
      </c>
      <c r="G36" s="46">
        <v>0</v>
      </c>
      <c r="H36" s="46">
        <v>0</v>
      </c>
      <c r="I36" s="46">
        <v>-686639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-683889</v>
      </c>
      <c r="O36" s="47">
        <f t="shared" si="2"/>
        <v>-1904.9832869080781</v>
      </c>
      <c r="P36" s="9"/>
    </row>
    <row r="37" spans="1:119">
      <c r="A37" s="12"/>
      <c r="B37" s="25">
        <v>366</v>
      </c>
      <c r="C37" s="20" t="s">
        <v>45</v>
      </c>
      <c r="D37" s="46">
        <v>7301</v>
      </c>
      <c r="E37" s="46">
        <v>3128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10429</v>
      </c>
      <c r="O37" s="47">
        <f t="shared" si="2"/>
        <v>29.050139275766018</v>
      </c>
      <c r="P37" s="9"/>
    </row>
    <row r="38" spans="1:119">
      <c r="A38" s="12"/>
      <c r="B38" s="25">
        <v>369.9</v>
      </c>
      <c r="C38" s="20" t="s">
        <v>46</v>
      </c>
      <c r="D38" s="46">
        <v>93609</v>
      </c>
      <c r="E38" s="46">
        <v>1050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94659</v>
      </c>
      <c r="O38" s="47">
        <f t="shared" si="2"/>
        <v>263.67409470752091</v>
      </c>
      <c r="P38" s="9"/>
    </row>
    <row r="39" spans="1:119" ht="15.75">
      <c r="A39" s="29" t="s">
        <v>33</v>
      </c>
      <c r="B39" s="30"/>
      <c r="C39" s="31"/>
      <c r="D39" s="32">
        <f t="shared" ref="D39:M39" si="8">SUM(D40:D41)</f>
        <v>0</v>
      </c>
      <c r="E39" s="32">
        <f t="shared" si="8"/>
        <v>20000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29996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1"/>
        <v>49996</v>
      </c>
      <c r="O39" s="45">
        <f t="shared" si="2"/>
        <v>139.26462395543174</v>
      </c>
      <c r="P39" s="9"/>
    </row>
    <row r="40" spans="1:119">
      <c r="A40" s="12"/>
      <c r="B40" s="25">
        <v>381</v>
      </c>
      <c r="C40" s="20" t="s">
        <v>47</v>
      </c>
      <c r="D40" s="46">
        <v>0</v>
      </c>
      <c r="E40" s="46">
        <v>20000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"/>
        <v>20000</v>
      </c>
      <c r="O40" s="47">
        <f t="shared" si="2"/>
        <v>55.710306406685234</v>
      </c>
      <c r="P40" s="9"/>
    </row>
    <row r="41" spans="1:119" ht="15.75" thickBot="1">
      <c r="A41" s="12"/>
      <c r="B41" s="25">
        <v>389.1</v>
      </c>
      <c r="C41" s="20" t="s">
        <v>48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29996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"/>
        <v>29996</v>
      </c>
      <c r="O41" s="47">
        <f t="shared" si="2"/>
        <v>83.554317548746525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9">SUM(D5,D12,D16,D26,D31,D33,D39)</f>
        <v>3522657</v>
      </c>
      <c r="E42" s="15">
        <f t="shared" si="9"/>
        <v>36756</v>
      </c>
      <c r="F42" s="15">
        <f t="shared" si="9"/>
        <v>0</v>
      </c>
      <c r="G42" s="15">
        <f t="shared" si="9"/>
        <v>0</v>
      </c>
      <c r="H42" s="15">
        <f t="shared" si="9"/>
        <v>0</v>
      </c>
      <c r="I42" s="15">
        <f t="shared" si="9"/>
        <v>1206525</v>
      </c>
      <c r="J42" s="15">
        <f t="shared" si="9"/>
        <v>0</v>
      </c>
      <c r="K42" s="15">
        <f t="shared" si="9"/>
        <v>0</v>
      </c>
      <c r="L42" s="15">
        <f t="shared" si="9"/>
        <v>0</v>
      </c>
      <c r="M42" s="15">
        <f t="shared" si="9"/>
        <v>0</v>
      </c>
      <c r="N42" s="15">
        <f t="shared" si="1"/>
        <v>4765938</v>
      </c>
      <c r="O42" s="38">
        <f t="shared" si="2"/>
        <v>13275.593314763231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52" t="s">
        <v>55</v>
      </c>
      <c r="M44" s="52"/>
      <c r="N44" s="52"/>
      <c r="O44" s="43">
        <v>359</v>
      </c>
    </row>
    <row r="45" spans="1:119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</row>
    <row r="46" spans="1:119" ht="15.75" thickBot="1">
      <c r="A46" s="56" t="s">
        <v>62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8"/>
    </row>
  </sheetData>
  <mergeCells count="10">
    <mergeCell ref="A46:O46"/>
    <mergeCell ref="A45:O45"/>
    <mergeCell ref="L44:N4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79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2743965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5" si="1">SUM(D5:M5)</f>
        <v>2743965</v>
      </c>
      <c r="O5" s="33">
        <f t="shared" ref="O5:O41" si="2">(N5/O$43)</f>
        <v>7751.3135593220341</v>
      </c>
      <c r="P5" s="6"/>
    </row>
    <row r="6" spans="1:133">
      <c r="A6" s="12"/>
      <c r="B6" s="25">
        <v>311</v>
      </c>
      <c r="C6" s="20" t="s">
        <v>2</v>
      </c>
      <c r="D6" s="46">
        <v>2546665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2546665</v>
      </c>
      <c r="O6" s="47">
        <f t="shared" si="2"/>
        <v>7193.9689265536726</v>
      </c>
      <c r="P6" s="9"/>
    </row>
    <row r="7" spans="1:133">
      <c r="A7" s="12"/>
      <c r="B7" s="25">
        <v>312.10000000000002</v>
      </c>
      <c r="C7" s="20" t="s">
        <v>10</v>
      </c>
      <c r="D7" s="46">
        <v>17337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17337</v>
      </c>
      <c r="O7" s="47">
        <f t="shared" si="2"/>
        <v>48.974576271186443</v>
      </c>
      <c r="P7" s="9"/>
    </row>
    <row r="8" spans="1:133">
      <c r="A8" s="12"/>
      <c r="B8" s="25">
        <v>314.10000000000002</v>
      </c>
      <c r="C8" s="20" t="s">
        <v>11</v>
      </c>
      <c r="D8" s="46">
        <v>129082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129082</v>
      </c>
      <c r="O8" s="47">
        <f t="shared" si="2"/>
        <v>364.63841807909603</v>
      </c>
      <c r="P8" s="9"/>
    </row>
    <row r="9" spans="1:133">
      <c r="A9" s="12"/>
      <c r="B9" s="25">
        <v>314.39999999999998</v>
      </c>
      <c r="C9" s="20" t="s">
        <v>12</v>
      </c>
      <c r="D9" s="46">
        <v>6801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6801</v>
      </c>
      <c r="O9" s="47">
        <f t="shared" si="2"/>
        <v>19.211864406779661</v>
      </c>
      <c r="P9" s="9"/>
    </row>
    <row r="10" spans="1:133">
      <c r="A10" s="12"/>
      <c r="B10" s="25">
        <v>315</v>
      </c>
      <c r="C10" s="20" t="s">
        <v>13</v>
      </c>
      <c r="D10" s="46">
        <v>17267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17267</v>
      </c>
      <c r="O10" s="47">
        <f t="shared" si="2"/>
        <v>48.77683615819209</v>
      </c>
      <c r="P10" s="9"/>
    </row>
    <row r="11" spans="1:133">
      <c r="A11" s="12"/>
      <c r="B11" s="25">
        <v>316</v>
      </c>
      <c r="C11" s="20" t="s">
        <v>14</v>
      </c>
      <c r="D11" s="46">
        <v>26813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26813</v>
      </c>
      <c r="O11" s="47">
        <f t="shared" si="2"/>
        <v>75.74293785310735</v>
      </c>
      <c r="P11" s="9"/>
    </row>
    <row r="12" spans="1:133" ht="15.75">
      <c r="A12" s="29" t="s">
        <v>80</v>
      </c>
      <c r="B12" s="30"/>
      <c r="C12" s="31"/>
      <c r="D12" s="32">
        <f t="shared" ref="D12:M12" si="3">SUM(D13:D15)</f>
        <v>538566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538566</v>
      </c>
      <c r="O12" s="45">
        <f t="shared" si="2"/>
        <v>1521.3728813559321</v>
      </c>
      <c r="P12" s="10"/>
    </row>
    <row r="13" spans="1:133">
      <c r="A13" s="12"/>
      <c r="B13" s="25">
        <v>322</v>
      </c>
      <c r="C13" s="20" t="s">
        <v>0</v>
      </c>
      <c r="D13" s="46">
        <v>484500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484500</v>
      </c>
      <c r="O13" s="47">
        <f t="shared" si="2"/>
        <v>1368.6440677966102</v>
      </c>
      <c r="P13" s="9"/>
    </row>
    <row r="14" spans="1:133">
      <c r="A14" s="12"/>
      <c r="B14" s="25">
        <v>323.39999999999998</v>
      </c>
      <c r="C14" s="20" t="s">
        <v>16</v>
      </c>
      <c r="D14" s="46">
        <v>29267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29267</v>
      </c>
      <c r="O14" s="47">
        <f t="shared" si="2"/>
        <v>82.675141242937855</v>
      </c>
      <c r="P14" s="9"/>
    </row>
    <row r="15" spans="1:133">
      <c r="A15" s="12"/>
      <c r="B15" s="25">
        <v>329</v>
      </c>
      <c r="C15" s="20" t="s">
        <v>81</v>
      </c>
      <c r="D15" s="46">
        <v>24799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24799</v>
      </c>
      <c r="O15" s="47">
        <f t="shared" si="2"/>
        <v>70.05367231638418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SUM(D17:D24)</f>
        <v>139608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139608</v>
      </c>
      <c r="O16" s="45">
        <f t="shared" si="2"/>
        <v>394.37288135593218</v>
      </c>
      <c r="P16" s="10"/>
    </row>
    <row r="17" spans="1:16">
      <c r="A17" s="12"/>
      <c r="B17" s="25">
        <v>331.1</v>
      </c>
      <c r="C17" s="20" t="s">
        <v>18</v>
      </c>
      <c r="D17" s="46">
        <v>6400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6400</v>
      </c>
      <c r="O17" s="47">
        <f t="shared" si="2"/>
        <v>18.07909604519774</v>
      </c>
      <c r="P17" s="9"/>
    </row>
    <row r="18" spans="1:16">
      <c r="A18" s="12"/>
      <c r="B18" s="25">
        <v>331.2</v>
      </c>
      <c r="C18" s="20" t="s">
        <v>19</v>
      </c>
      <c r="D18" s="46">
        <v>63461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63461</v>
      </c>
      <c r="O18" s="47">
        <f t="shared" si="2"/>
        <v>179.26836158192091</v>
      </c>
      <c r="P18" s="9"/>
    </row>
    <row r="19" spans="1:16">
      <c r="A19" s="12"/>
      <c r="B19" s="25">
        <v>335.12</v>
      </c>
      <c r="C19" s="20" t="s">
        <v>21</v>
      </c>
      <c r="D19" s="46">
        <v>7310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7310</v>
      </c>
      <c r="O19" s="47">
        <f t="shared" si="2"/>
        <v>20.649717514124294</v>
      </c>
      <c r="P19" s="9"/>
    </row>
    <row r="20" spans="1:16">
      <c r="A20" s="12"/>
      <c r="B20" s="25">
        <v>335.15</v>
      </c>
      <c r="C20" s="20" t="s">
        <v>22</v>
      </c>
      <c r="D20" s="46">
        <v>2762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2762</v>
      </c>
      <c r="O20" s="47">
        <f t="shared" si="2"/>
        <v>7.8022598870056497</v>
      </c>
      <c r="P20" s="9"/>
    </row>
    <row r="21" spans="1:16">
      <c r="A21" s="12"/>
      <c r="B21" s="25">
        <v>335.18</v>
      </c>
      <c r="C21" s="20" t="s">
        <v>23</v>
      </c>
      <c r="D21" s="46">
        <v>24979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24979</v>
      </c>
      <c r="O21" s="47">
        <f t="shared" si="2"/>
        <v>70.562146892655363</v>
      </c>
      <c r="P21" s="9"/>
    </row>
    <row r="22" spans="1:16">
      <c r="A22" s="12"/>
      <c r="B22" s="25">
        <v>335.19</v>
      </c>
      <c r="C22" s="20" t="s">
        <v>34</v>
      </c>
      <c r="D22" s="46">
        <v>1510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1510</v>
      </c>
      <c r="O22" s="47">
        <f t="shared" si="2"/>
        <v>4.2655367231638417</v>
      </c>
      <c r="P22" s="9"/>
    </row>
    <row r="23" spans="1:16">
      <c r="A23" s="12"/>
      <c r="B23" s="25">
        <v>337.2</v>
      </c>
      <c r="C23" s="20" t="s">
        <v>24</v>
      </c>
      <c r="D23" s="46">
        <v>21814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21814</v>
      </c>
      <c r="O23" s="47">
        <f t="shared" si="2"/>
        <v>61.621468926553675</v>
      </c>
      <c r="P23" s="9"/>
    </row>
    <row r="24" spans="1:16">
      <c r="A24" s="12"/>
      <c r="B24" s="25">
        <v>338</v>
      </c>
      <c r="C24" s="20" t="s">
        <v>26</v>
      </c>
      <c r="D24" s="46">
        <v>11372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11372</v>
      </c>
      <c r="O24" s="47">
        <f t="shared" si="2"/>
        <v>32.124293785310734</v>
      </c>
      <c r="P24" s="9"/>
    </row>
    <row r="25" spans="1:16" ht="15.75">
      <c r="A25" s="29" t="s">
        <v>31</v>
      </c>
      <c r="B25" s="30"/>
      <c r="C25" s="31"/>
      <c r="D25" s="32">
        <f t="shared" ref="D25:M25" si="5">SUM(D26:D29)</f>
        <v>123152</v>
      </c>
      <c r="E25" s="32">
        <f t="shared" si="5"/>
        <v>3655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1646917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1"/>
        <v>1773724</v>
      </c>
      <c r="O25" s="45">
        <f t="shared" si="2"/>
        <v>5010.5197740112999</v>
      </c>
      <c r="P25" s="10"/>
    </row>
    <row r="26" spans="1:16">
      <c r="A26" s="12"/>
      <c r="B26" s="25">
        <v>342.9</v>
      </c>
      <c r="C26" s="20" t="s">
        <v>35</v>
      </c>
      <c r="D26" s="46">
        <v>122539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122539</v>
      </c>
      <c r="O26" s="47">
        <f t="shared" si="2"/>
        <v>346.15536723163842</v>
      </c>
      <c r="P26" s="9"/>
    </row>
    <row r="27" spans="1:16">
      <c r="A27" s="12"/>
      <c r="B27" s="25">
        <v>343.4</v>
      </c>
      <c r="C27" s="20" t="s">
        <v>36</v>
      </c>
      <c r="D27" s="46">
        <v>613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613</v>
      </c>
      <c r="O27" s="47">
        <f t="shared" si="2"/>
        <v>1.731638418079096</v>
      </c>
      <c r="P27" s="9"/>
    </row>
    <row r="28" spans="1:16">
      <c r="A28" s="12"/>
      <c r="B28" s="25">
        <v>343.6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1646917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1646917</v>
      </c>
      <c r="O28" s="47">
        <f t="shared" si="2"/>
        <v>4652.3079096045194</v>
      </c>
      <c r="P28" s="9"/>
    </row>
    <row r="29" spans="1:16">
      <c r="A29" s="12"/>
      <c r="B29" s="25">
        <v>347.1</v>
      </c>
      <c r="C29" s="20" t="s">
        <v>38</v>
      </c>
      <c r="D29" s="46">
        <v>0</v>
      </c>
      <c r="E29" s="46">
        <v>3655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3655</v>
      </c>
      <c r="O29" s="47">
        <f t="shared" si="2"/>
        <v>10.324858757062147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SUM(D31:D31)</f>
        <v>7222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6"/>
        <v>7222</v>
      </c>
      <c r="O30" s="45">
        <f t="shared" si="2"/>
        <v>20.401129943502823</v>
      </c>
      <c r="P30" s="10"/>
    </row>
    <row r="31" spans="1:16">
      <c r="A31" s="13"/>
      <c r="B31" s="39">
        <v>351.1</v>
      </c>
      <c r="C31" s="21" t="s">
        <v>41</v>
      </c>
      <c r="D31" s="46">
        <v>7222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7222</v>
      </c>
      <c r="O31" s="47">
        <f t="shared" si="2"/>
        <v>20.401129943502823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SUM(D33:D37)</f>
        <v>171991</v>
      </c>
      <c r="E32" s="32">
        <f t="shared" si="8"/>
        <v>24007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-5093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ref="N32:N41" si="9">SUM(D32:M32)</f>
        <v>190905</v>
      </c>
      <c r="O32" s="45">
        <f t="shared" si="2"/>
        <v>539.27966101694915</v>
      </c>
      <c r="P32" s="10"/>
    </row>
    <row r="33" spans="1:119">
      <c r="A33" s="12"/>
      <c r="B33" s="25">
        <v>361.1</v>
      </c>
      <c r="C33" s="20" t="s">
        <v>42</v>
      </c>
      <c r="D33" s="46">
        <v>56075</v>
      </c>
      <c r="E33" s="46">
        <v>598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9"/>
        <v>56673</v>
      </c>
      <c r="O33" s="47">
        <f t="shared" si="2"/>
        <v>160.09322033898306</v>
      </c>
      <c r="P33" s="9"/>
    </row>
    <row r="34" spans="1:119">
      <c r="A34" s="12"/>
      <c r="B34" s="25">
        <v>361.3</v>
      </c>
      <c r="C34" s="20" t="s">
        <v>43</v>
      </c>
      <c r="D34" s="46">
        <v>-9988</v>
      </c>
      <c r="E34" s="46">
        <v>0</v>
      </c>
      <c r="F34" s="46">
        <v>0</v>
      </c>
      <c r="G34" s="46">
        <v>0</v>
      </c>
      <c r="H34" s="46">
        <v>0</v>
      </c>
      <c r="I34" s="46">
        <v>-5093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-15081</v>
      </c>
      <c r="O34" s="47">
        <f t="shared" si="2"/>
        <v>-42.601694915254235</v>
      </c>
      <c r="P34" s="9"/>
    </row>
    <row r="35" spans="1:119">
      <c r="A35" s="12"/>
      <c r="B35" s="25">
        <v>364</v>
      </c>
      <c r="C35" s="20" t="s">
        <v>44</v>
      </c>
      <c r="D35" s="46">
        <v>4755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4755</v>
      </c>
      <c r="O35" s="47">
        <f t="shared" si="2"/>
        <v>13.432203389830509</v>
      </c>
      <c r="P35" s="9"/>
    </row>
    <row r="36" spans="1:119">
      <c r="A36" s="12"/>
      <c r="B36" s="25">
        <v>366</v>
      </c>
      <c r="C36" s="20" t="s">
        <v>45</v>
      </c>
      <c r="D36" s="46">
        <v>18015</v>
      </c>
      <c r="E36" s="46">
        <v>22915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40930</v>
      </c>
      <c r="O36" s="47">
        <f t="shared" si="2"/>
        <v>115.62146892655367</v>
      </c>
      <c r="P36" s="9"/>
    </row>
    <row r="37" spans="1:119">
      <c r="A37" s="12"/>
      <c r="B37" s="25">
        <v>369.9</v>
      </c>
      <c r="C37" s="20" t="s">
        <v>46</v>
      </c>
      <c r="D37" s="46">
        <v>103134</v>
      </c>
      <c r="E37" s="46">
        <v>494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103628</v>
      </c>
      <c r="O37" s="47">
        <f t="shared" si="2"/>
        <v>292.73446327683615</v>
      </c>
      <c r="P37" s="9"/>
    </row>
    <row r="38" spans="1:119" ht="15.75">
      <c r="A38" s="29" t="s">
        <v>33</v>
      </c>
      <c r="B38" s="30"/>
      <c r="C38" s="31"/>
      <c r="D38" s="32">
        <f t="shared" ref="D38:M38" si="10">SUM(D39:D40)</f>
        <v>0</v>
      </c>
      <c r="E38" s="32">
        <f t="shared" si="10"/>
        <v>20000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17779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37779</v>
      </c>
      <c r="O38" s="45">
        <f t="shared" si="2"/>
        <v>106.72033898305085</v>
      </c>
      <c r="P38" s="9"/>
    </row>
    <row r="39" spans="1:119">
      <c r="A39" s="12"/>
      <c r="B39" s="25">
        <v>381</v>
      </c>
      <c r="C39" s="20" t="s">
        <v>47</v>
      </c>
      <c r="D39" s="46">
        <v>0</v>
      </c>
      <c r="E39" s="46">
        <v>20000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20000</v>
      </c>
      <c r="O39" s="47">
        <f t="shared" si="2"/>
        <v>56.497175141242941</v>
      </c>
      <c r="P39" s="9"/>
    </row>
    <row r="40" spans="1:119" ht="15.75" thickBot="1">
      <c r="A40" s="12"/>
      <c r="B40" s="25">
        <v>389.1</v>
      </c>
      <c r="C40" s="20" t="s">
        <v>48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17779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17779</v>
      </c>
      <c r="O40" s="47">
        <f t="shared" si="2"/>
        <v>50.22316384180791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1">SUM(D5,D12,D16,D25,D30,D32,D38)</f>
        <v>3724504</v>
      </c>
      <c r="E41" s="15">
        <f t="shared" si="11"/>
        <v>47662</v>
      </c>
      <c r="F41" s="15">
        <f t="shared" si="11"/>
        <v>0</v>
      </c>
      <c r="G41" s="15">
        <f t="shared" si="11"/>
        <v>0</v>
      </c>
      <c r="H41" s="15">
        <f t="shared" si="11"/>
        <v>0</v>
      </c>
      <c r="I41" s="15">
        <f t="shared" si="11"/>
        <v>1659603</v>
      </c>
      <c r="J41" s="15">
        <f t="shared" si="11"/>
        <v>0</v>
      </c>
      <c r="K41" s="15">
        <f t="shared" si="11"/>
        <v>0</v>
      </c>
      <c r="L41" s="15">
        <f t="shared" si="11"/>
        <v>0</v>
      </c>
      <c r="M41" s="15">
        <f t="shared" si="11"/>
        <v>0</v>
      </c>
      <c r="N41" s="15">
        <f t="shared" si="9"/>
        <v>5431769</v>
      </c>
      <c r="O41" s="38">
        <f t="shared" si="2"/>
        <v>15343.9802259887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52" t="s">
        <v>82</v>
      </c>
      <c r="M43" s="52"/>
      <c r="N43" s="52"/>
      <c r="O43" s="43">
        <v>354</v>
      </c>
    </row>
    <row r="44" spans="1:119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5"/>
    </row>
    <row r="45" spans="1:119" ht="15.75" customHeight="1" thickBot="1">
      <c r="A45" s="56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107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2"/>
      <c r="M3" s="73"/>
      <c r="N3" s="36"/>
      <c r="O3" s="37"/>
      <c r="P3" s="74" t="s">
        <v>108</v>
      </c>
      <c r="Q3" s="11"/>
      <c r="R3"/>
    </row>
    <row r="4" spans="1:134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109</v>
      </c>
      <c r="N4" s="35" t="s">
        <v>9</v>
      </c>
      <c r="O4" s="35" t="s">
        <v>110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111</v>
      </c>
      <c r="B5" s="26"/>
      <c r="C5" s="26"/>
      <c r="D5" s="27">
        <f t="shared" ref="D5:N5" si="0">SUM(D6:D12)</f>
        <v>4531168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4531168</v>
      </c>
      <c r="P5" s="33">
        <f t="shared" ref="P5:P46" si="1">(O5/P$48)</f>
        <v>10814.243436754177</v>
      </c>
      <c r="Q5" s="6"/>
    </row>
    <row r="6" spans="1:134">
      <c r="A6" s="12"/>
      <c r="B6" s="25">
        <v>311</v>
      </c>
      <c r="C6" s="20" t="s">
        <v>2</v>
      </c>
      <c r="D6" s="46">
        <v>4255612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4255612</v>
      </c>
      <c r="P6" s="47">
        <f t="shared" si="1"/>
        <v>10156.591885441527</v>
      </c>
      <c r="Q6" s="9"/>
    </row>
    <row r="7" spans="1:134">
      <c r="A7" s="12"/>
      <c r="B7" s="25">
        <v>312.41000000000003</v>
      </c>
      <c r="C7" s="20" t="s">
        <v>112</v>
      </c>
      <c r="D7" s="46">
        <v>12142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12142</v>
      </c>
      <c r="P7" s="47">
        <f t="shared" si="1"/>
        <v>28.978520286396183</v>
      </c>
      <c r="Q7" s="9"/>
    </row>
    <row r="8" spans="1:134">
      <c r="A8" s="12"/>
      <c r="B8" s="25">
        <v>312.43</v>
      </c>
      <c r="C8" s="20" t="s">
        <v>113</v>
      </c>
      <c r="D8" s="46">
        <v>6141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6141</v>
      </c>
      <c r="P8" s="47">
        <f t="shared" si="1"/>
        <v>14.656324582338902</v>
      </c>
      <c r="Q8" s="9"/>
    </row>
    <row r="9" spans="1:134">
      <c r="A9" s="12"/>
      <c r="B9" s="25">
        <v>314.10000000000002</v>
      </c>
      <c r="C9" s="20" t="s">
        <v>11</v>
      </c>
      <c r="D9" s="46">
        <v>204370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204370</v>
      </c>
      <c r="P9" s="47">
        <f t="shared" si="1"/>
        <v>487.75656324582337</v>
      </c>
      <c r="Q9" s="9"/>
    </row>
    <row r="10" spans="1:134">
      <c r="A10" s="12"/>
      <c r="B10" s="25">
        <v>314.39999999999998</v>
      </c>
      <c r="C10" s="20" t="s">
        <v>12</v>
      </c>
      <c r="D10" s="46">
        <v>5149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5149</v>
      </c>
      <c r="P10" s="47">
        <f t="shared" si="1"/>
        <v>12.288782816229118</v>
      </c>
      <c r="Q10" s="9"/>
    </row>
    <row r="11" spans="1:134">
      <c r="A11" s="12"/>
      <c r="B11" s="25">
        <v>315.2</v>
      </c>
      <c r="C11" s="20" t="s">
        <v>114</v>
      </c>
      <c r="D11" s="46">
        <v>14512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14512</v>
      </c>
      <c r="P11" s="47">
        <f t="shared" si="1"/>
        <v>34.634844868735087</v>
      </c>
      <c r="Q11" s="9"/>
    </row>
    <row r="12" spans="1:134">
      <c r="A12" s="12"/>
      <c r="B12" s="25">
        <v>316</v>
      </c>
      <c r="C12" s="20" t="s">
        <v>71</v>
      </c>
      <c r="D12" s="46">
        <v>33242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33242</v>
      </c>
      <c r="P12" s="47">
        <f t="shared" si="1"/>
        <v>79.336515513126486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SUM(D14:D18)</f>
        <v>985844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2583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35" si="4">SUM(D13:N13)</f>
        <v>988427</v>
      </c>
      <c r="P13" s="45">
        <f t="shared" si="1"/>
        <v>2359.0143198090691</v>
      </c>
      <c r="Q13" s="10"/>
    </row>
    <row r="14" spans="1:134">
      <c r="A14" s="12"/>
      <c r="B14" s="25">
        <v>322</v>
      </c>
      <c r="C14" s="20" t="s">
        <v>115</v>
      </c>
      <c r="D14" s="46">
        <v>879059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879059</v>
      </c>
      <c r="P14" s="47">
        <f t="shared" si="1"/>
        <v>2097.9928400954655</v>
      </c>
      <c r="Q14" s="9"/>
    </row>
    <row r="15" spans="1:134">
      <c r="A15" s="12"/>
      <c r="B15" s="25">
        <v>323.10000000000002</v>
      </c>
      <c r="C15" s="20" t="s">
        <v>97</v>
      </c>
      <c r="D15" s="46">
        <v>28264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28264</v>
      </c>
      <c r="P15" s="47">
        <f t="shared" si="1"/>
        <v>67.455847255369932</v>
      </c>
      <c r="Q15" s="9"/>
    </row>
    <row r="16" spans="1:134">
      <c r="A16" s="12"/>
      <c r="B16" s="25">
        <v>323.39999999999998</v>
      </c>
      <c r="C16" s="20" t="s">
        <v>16</v>
      </c>
      <c r="D16" s="46">
        <v>71301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71301</v>
      </c>
      <c r="P16" s="47">
        <f t="shared" si="1"/>
        <v>170.16945107398567</v>
      </c>
      <c r="Q16" s="9"/>
    </row>
    <row r="17" spans="1:17">
      <c r="A17" s="12"/>
      <c r="B17" s="25">
        <v>324.20999999999998</v>
      </c>
      <c r="C17" s="20" t="s">
        <v>103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2583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2583</v>
      </c>
      <c r="P17" s="47">
        <f t="shared" si="1"/>
        <v>6.1646778042959429</v>
      </c>
      <c r="Q17" s="9"/>
    </row>
    <row r="18" spans="1:17">
      <c r="A18" s="12"/>
      <c r="B18" s="25">
        <v>329.1</v>
      </c>
      <c r="C18" s="20" t="s">
        <v>116</v>
      </c>
      <c r="D18" s="46">
        <v>7220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7220</v>
      </c>
      <c r="P18" s="47">
        <f t="shared" si="1"/>
        <v>17.231503579952268</v>
      </c>
      <c r="Q18" s="9"/>
    </row>
    <row r="19" spans="1:17" ht="15.75">
      <c r="A19" s="29" t="s">
        <v>117</v>
      </c>
      <c r="B19" s="30"/>
      <c r="C19" s="31"/>
      <c r="D19" s="32">
        <f t="shared" ref="D19:N19" si="5">SUM(D20:D25)</f>
        <v>75036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5"/>
        <v>0</v>
      </c>
      <c r="O19" s="44">
        <f t="shared" si="4"/>
        <v>75036</v>
      </c>
      <c r="P19" s="45">
        <f t="shared" si="1"/>
        <v>179.0835322195704</v>
      </c>
      <c r="Q19" s="10"/>
    </row>
    <row r="20" spans="1:17">
      <c r="A20" s="12"/>
      <c r="B20" s="25">
        <v>331.1</v>
      </c>
      <c r="C20" s="20" t="s">
        <v>18</v>
      </c>
      <c r="D20" s="46">
        <v>14782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14782</v>
      </c>
      <c r="P20" s="47">
        <f t="shared" si="1"/>
        <v>35.279236276849645</v>
      </c>
      <c r="Q20" s="9"/>
    </row>
    <row r="21" spans="1:17">
      <c r="A21" s="12"/>
      <c r="B21" s="25">
        <v>335.15</v>
      </c>
      <c r="C21" s="20" t="s">
        <v>73</v>
      </c>
      <c r="D21" s="46">
        <v>1958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1958</v>
      </c>
      <c r="P21" s="47">
        <f t="shared" si="1"/>
        <v>4.6730310262529837</v>
      </c>
      <c r="Q21" s="9"/>
    </row>
    <row r="22" spans="1:17">
      <c r="A22" s="12"/>
      <c r="B22" s="25">
        <v>335.18</v>
      </c>
      <c r="C22" s="20" t="s">
        <v>118</v>
      </c>
      <c r="D22" s="46">
        <v>37136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37136</v>
      </c>
      <c r="P22" s="47">
        <f t="shared" si="1"/>
        <v>88.630071599045351</v>
      </c>
      <c r="Q22" s="9"/>
    </row>
    <row r="23" spans="1:17">
      <c r="A23" s="12"/>
      <c r="B23" s="25">
        <v>335.19</v>
      </c>
      <c r="C23" s="20" t="s">
        <v>119</v>
      </c>
      <c r="D23" s="46">
        <v>11115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11115</v>
      </c>
      <c r="P23" s="47">
        <f t="shared" si="1"/>
        <v>26.52744630071599</v>
      </c>
      <c r="Q23" s="9"/>
    </row>
    <row r="24" spans="1:17">
      <c r="A24" s="12"/>
      <c r="B24" s="25">
        <v>335.45</v>
      </c>
      <c r="C24" s="20" t="s">
        <v>120</v>
      </c>
      <c r="D24" s="46">
        <v>3294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3294</v>
      </c>
      <c r="P24" s="47">
        <f t="shared" si="1"/>
        <v>7.8615751789976134</v>
      </c>
      <c r="Q24" s="9"/>
    </row>
    <row r="25" spans="1:17">
      <c r="A25" s="12"/>
      <c r="B25" s="25">
        <v>338</v>
      </c>
      <c r="C25" s="20" t="s">
        <v>26</v>
      </c>
      <c r="D25" s="46">
        <v>6751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6751</v>
      </c>
      <c r="P25" s="47">
        <f t="shared" si="1"/>
        <v>16.112171837708832</v>
      </c>
      <c r="Q25" s="9"/>
    </row>
    <row r="26" spans="1:17" ht="15.75">
      <c r="A26" s="29" t="s">
        <v>31</v>
      </c>
      <c r="B26" s="30"/>
      <c r="C26" s="31"/>
      <c r="D26" s="32">
        <f t="shared" ref="D26:N26" si="6">SUM(D27:D30)</f>
        <v>86211</v>
      </c>
      <c r="E26" s="32">
        <f t="shared" si="6"/>
        <v>35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1583274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6"/>
        <v>0</v>
      </c>
      <c r="O26" s="32">
        <f t="shared" si="4"/>
        <v>1669520</v>
      </c>
      <c r="P26" s="45">
        <f t="shared" si="1"/>
        <v>3984.5346062052504</v>
      </c>
      <c r="Q26" s="10"/>
    </row>
    <row r="27" spans="1:17">
      <c r="A27" s="12"/>
      <c r="B27" s="25">
        <v>341.3</v>
      </c>
      <c r="C27" s="20" t="s">
        <v>75</v>
      </c>
      <c r="D27" s="46">
        <v>82000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82000</v>
      </c>
      <c r="P27" s="47">
        <f t="shared" si="1"/>
        <v>195.70405727923628</v>
      </c>
      <c r="Q27" s="9"/>
    </row>
    <row r="28" spans="1:17">
      <c r="A28" s="12"/>
      <c r="B28" s="25">
        <v>342.9</v>
      </c>
      <c r="C28" s="20" t="s">
        <v>35</v>
      </c>
      <c r="D28" s="46">
        <v>4211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4211</v>
      </c>
      <c r="P28" s="47">
        <f t="shared" si="1"/>
        <v>10.050119331742243</v>
      </c>
      <c r="Q28" s="9"/>
    </row>
    <row r="29" spans="1:17">
      <c r="A29" s="12"/>
      <c r="B29" s="25">
        <v>343.6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1583274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1583274</v>
      </c>
      <c r="P29" s="47">
        <f t="shared" si="1"/>
        <v>3778.6968973747016</v>
      </c>
      <c r="Q29" s="9"/>
    </row>
    <row r="30" spans="1:17">
      <c r="A30" s="12"/>
      <c r="B30" s="25">
        <v>347.1</v>
      </c>
      <c r="C30" s="20" t="s">
        <v>38</v>
      </c>
      <c r="D30" s="46">
        <v>0</v>
      </c>
      <c r="E30" s="46">
        <v>35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35</v>
      </c>
      <c r="P30" s="47">
        <f t="shared" si="1"/>
        <v>8.3532219570405727E-2</v>
      </c>
      <c r="Q30" s="9"/>
    </row>
    <row r="31" spans="1:17" ht="15.75">
      <c r="A31" s="29" t="s">
        <v>32</v>
      </c>
      <c r="B31" s="30"/>
      <c r="C31" s="31"/>
      <c r="D31" s="32">
        <f t="shared" ref="D31:N31" si="7">SUM(D32:D33)</f>
        <v>1723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 t="shared" si="4"/>
        <v>1723</v>
      </c>
      <c r="P31" s="45">
        <f t="shared" si="1"/>
        <v>4.1121718377088303</v>
      </c>
      <c r="Q31" s="10"/>
    </row>
    <row r="32" spans="1:17">
      <c r="A32" s="13"/>
      <c r="B32" s="39">
        <v>351.1</v>
      </c>
      <c r="C32" s="21" t="s">
        <v>41</v>
      </c>
      <c r="D32" s="46">
        <v>1150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1150</v>
      </c>
      <c r="P32" s="47">
        <f t="shared" si="1"/>
        <v>2.7446300715990453</v>
      </c>
      <c r="Q32" s="9"/>
    </row>
    <row r="33" spans="1:120">
      <c r="A33" s="13"/>
      <c r="B33" s="39">
        <v>354</v>
      </c>
      <c r="C33" s="21" t="s">
        <v>86</v>
      </c>
      <c r="D33" s="46">
        <v>573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573</v>
      </c>
      <c r="P33" s="47">
        <f t="shared" si="1"/>
        <v>1.3675417661097853</v>
      </c>
      <c r="Q33" s="9"/>
    </row>
    <row r="34" spans="1:120" ht="15.75">
      <c r="A34" s="29" t="s">
        <v>3</v>
      </c>
      <c r="B34" s="30"/>
      <c r="C34" s="31"/>
      <c r="D34" s="32">
        <f t="shared" ref="D34:N34" si="8">SUM(D35:D41)</f>
        <v>284968</v>
      </c>
      <c r="E34" s="32">
        <f t="shared" si="8"/>
        <v>-23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-622616</v>
      </c>
      <c r="J34" s="32">
        <f t="shared" si="8"/>
        <v>0</v>
      </c>
      <c r="K34" s="32">
        <f t="shared" si="8"/>
        <v>912914</v>
      </c>
      <c r="L34" s="32">
        <f t="shared" si="8"/>
        <v>0</v>
      </c>
      <c r="M34" s="32">
        <f t="shared" si="8"/>
        <v>0</v>
      </c>
      <c r="N34" s="32">
        <f t="shared" si="8"/>
        <v>0</v>
      </c>
      <c r="O34" s="32">
        <f t="shared" si="4"/>
        <v>575243</v>
      </c>
      <c r="P34" s="45">
        <f t="shared" si="1"/>
        <v>1372.8949880668258</v>
      </c>
      <c r="Q34" s="10"/>
    </row>
    <row r="35" spans="1:120">
      <c r="A35" s="12"/>
      <c r="B35" s="25">
        <v>361.1</v>
      </c>
      <c r="C35" s="20" t="s">
        <v>42</v>
      </c>
      <c r="D35" s="46">
        <v>47656</v>
      </c>
      <c r="E35" s="46">
        <v>-24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2845</v>
      </c>
      <c r="L35" s="46">
        <v>0</v>
      </c>
      <c r="M35" s="46">
        <v>0</v>
      </c>
      <c r="N35" s="46">
        <v>0</v>
      </c>
      <c r="O35" s="46">
        <f t="shared" si="4"/>
        <v>50477</v>
      </c>
      <c r="P35" s="47">
        <f t="shared" si="1"/>
        <v>120.47016706443914</v>
      </c>
      <c r="Q35" s="9"/>
    </row>
    <row r="36" spans="1:120">
      <c r="A36" s="12"/>
      <c r="B36" s="25">
        <v>361.2</v>
      </c>
      <c r="C36" s="20" t="s">
        <v>104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44196</v>
      </c>
      <c r="L36" s="46">
        <v>0</v>
      </c>
      <c r="M36" s="46">
        <v>0</v>
      </c>
      <c r="N36" s="46">
        <v>0</v>
      </c>
      <c r="O36" s="46">
        <f t="shared" ref="O36:O41" si="9">SUM(D36:N36)</f>
        <v>44196</v>
      </c>
      <c r="P36" s="47">
        <f t="shared" si="1"/>
        <v>105.47971360381861</v>
      </c>
      <c r="Q36" s="9"/>
    </row>
    <row r="37" spans="1:120">
      <c r="A37" s="12"/>
      <c r="B37" s="25">
        <v>361.3</v>
      </c>
      <c r="C37" s="20" t="s">
        <v>43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466295</v>
      </c>
      <c r="L37" s="46">
        <v>0</v>
      </c>
      <c r="M37" s="46">
        <v>0</v>
      </c>
      <c r="N37" s="46">
        <v>0</v>
      </c>
      <c r="O37" s="46">
        <f t="shared" si="9"/>
        <v>466295</v>
      </c>
      <c r="P37" s="47">
        <f t="shared" si="1"/>
        <v>1112.8758949880669</v>
      </c>
      <c r="Q37" s="9"/>
    </row>
    <row r="38" spans="1:120">
      <c r="A38" s="12"/>
      <c r="B38" s="25">
        <v>364</v>
      </c>
      <c r="C38" s="20" t="s">
        <v>76</v>
      </c>
      <c r="D38" s="46">
        <v>4500</v>
      </c>
      <c r="E38" s="46">
        <v>0</v>
      </c>
      <c r="F38" s="46">
        <v>0</v>
      </c>
      <c r="G38" s="46">
        <v>0</v>
      </c>
      <c r="H38" s="46">
        <v>0</v>
      </c>
      <c r="I38" s="46">
        <v>-622616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-618116</v>
      </c>
      <c r="P38" s="47">
        <f t="shared" si="1"/>
        <v>-1475.2171837708831</v>
      </c>
      <c r="Q38" s="9"/>
    </row>
    <row r="39" spans="1:120">
      <c r="A39" s="12"/>
      <c r="B39" s="25">
        <v>366</v>
      </c>
      <c r="C39" s="20" t="s">
        <v>45</v>
      </c>
      <c r="D39" s="46">
        <v>14200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14200</v>
      </c>
      <c r="P39" s="47">
        <f t="shared" si="1"/>
        <v>33.890214797136039</v>
      </c>
      <c r="Q39" s="9"/>
    </row>
    <row r="40" spans="1:120">
      <c r="A40" s="12"/>
      <c r="B40" s="25">
        <v>368</v>
      </c>
      <c r="C40" s="20" t="s">
        <v>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399578</v>
      </c>
      <c r="L40" s="46">
        <v>0</v>
      </c>
      <c r="M40" s="46">
        <v>0</v>
      </c>
      <c r="N40" s="46">
        <v>0</v>
      </c>
      <c r="O40" s="46">
        <f t="shared" si="9"/>
        <v>399578</v>
      </c>
      <c r="P40" s="47">
        <f t="shared" si="1"/>
        <v>953.64677804295945</v>
      </c>
      <c r="Q40" s="9"/>
    </row>
    <row r="41" spans="1:120">
      <c r="A41" s="12"/>
      <c r="B41" s="25">
        <v>369.9</v>
      </c>
      <c r="C41" s="20" t="s">
        <v>46</v>
      </c>
      <c r="D41" s="46">
        <v>218612</v>
      </c>
      <c r="E41" s="46">
        <v>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218613</v>
      </c>
      <c r="P41" s="47">
        <f t="shared" si="1"/>
        <v>521.74940334128883</v>
      </c>
      <c r="Q41" s="9"/>
    </row>
    <row r="42" spans="1:120" ht="15.75">
      <c r="A42" s="29" t="s">
        <v>33</v>
      </c>
      <c r="B42" s="30"/>
      <c r="C42" s="31"/>
      <c r="D42" s="32">
        <f t="shared" ref="D42:N42" si="10">SUM(D43:D45)</f>
        <v>0</v>
      </c>
      <c r="E42" s="32">
        <f t="shared" si="10"/>
        <v>54000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647018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10"/>
        <v>0</v>
      </c>
      <c r="O42" s="32">
        <f>SUM(D42:N42)</f>
        <v>701018</v>
      </c>
      <c r="P42" s="45">
        <f t="shared" si="1"/>
        <v>1673.0739856801908</v>
      </c>
      <c r="Q42" s="9"/>
    </row>
    <row r="43" spans="1:120">
      <c r="A43" s="12"/>
      <c r="B43" s="25">
        <v>381</v>
      </c>
      <c r="C43" s="20" t="s">
        <v>47</v>
      </c>
      <c r="D43" s="46">
        <v>0</v>
      </c>
      <c r="E43" s="46">
        <v>54000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54000</v>
      </c>
      <c r="P43" s="47">
        <f t="shared" si="1"/>
        <v>128.87828162291169</v>
      </c>
      <c r="Q43" s="9"/>
    </row>
    <row r="44" spans="1:120">
      <c r="A44" s="12"/>
      <c r="B44" s="25">
        <v>389.1</v>
      </c>
      <c r="C44" s="20" t="s">
        <v>48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19402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19402</v>
      </c>
      <c r="P44" s="47">
        <f t="shared" si="1"/>
        <v>46.305489260143197</v>
      </c>
      <c r="Q44" s="9"/>
    </row>
    <row r="45" spans="1:120" ht="15.75" thickBot="1">
      <c r="A45" s="48"/>
      <c r="B45" s="49">
        <v>393</v>
      </c>
      <c r="C45" s="20" t="s">
        <v>121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627616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627616</v>
      </c>
      <c r="P45" s="47">
        <f t="shared" si="1"/>
        <v>1497.890214797136</v>
      </c>
      <c r="Q45" s="9"/>
    </row>
    <row r="46" spans="1:120" ht="16.5" thickBot="1">
      <c r="A46" s="14" t="s">
        <v>39</v>
      </c>
      <c r="B46" s="23"/>
      <c r="C46" s="22"/>
      <c r="D46" s="15">
        <f t="shared" ref="D46:N46" si="11">SUM(D5,D13,D19,D26,D31,D34,D42)</f>
        <v>5964950</v>
      </c>
      <c r="E46" s="15">
        <f t="shared" si="11"/>
        <v>54012</v>
      </c>
      <c r="F46" s="15">
        <f t="shared" si="11"/>
        <v>0</v>
      </c>
      <c r="G46" s="15">
        <f t="shared" si="11"/>
        <v>0</v>
      </c>
      <c r="H46" s="15">
        <f t="shared" si="11"/>
        <v>0</v>
      </c>
      <c r="I46" s="15">
        <f t="shared" si="11"/>
        <v>1610259</v>
      </c>
      <c r="J46" s="15">
        <f t="shared" si="11"/>
        <v>0</v>
      </c>
      <c r="K46" s="15">
        <f t="shared" si="11"/>
        <v>912914</v>
      </c>
      <c r="L46" s="15">
        <f t="shared" si="11"/>
        <v>0</v>
      </c>
      <c r="M46" s="15">
        <f t="shared" si="11"/>
        <v>0</v>
      </c>
      <c r="N46" s="15">
        <f t="shared" si="11"/>
        <v>0</v>
      </c>
      <c r="O46" s="15">
        <f>SUM(D46:N46)</f>
        <v>8542135</v>
      </c>
      <c r="P46" s="38">
        <f t="shared" si="1"/>
        <v>20386.957040572794</v>
      </c>
      <c r="Q46" s="6"/>
      <c r="R46" s="2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</row>
    <row r="47" spans="1:120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9"/>
    </row>
    <row r="48" spans="1:120">
      <c r="A48" s="40"/>
      <c r="B48" s="41"/>
      <c r="C48" s="41"/>
      <c r="D48" s="42"/>
      <c r="E48" s="42"/>
      <c r="F48" s="42"/>
      <c r="G48" s="42"/>
      <c r="H48" s="42"/>
      <c r="I48" s="42"/>
      <c r="J48" s="42"/>
      <c r="K48" s="42"/>
      <c r="L48" s="42"/>
      <c r="M48" s="52" t="s">
        <v>122</v>
      </c>
      <c r="N48" s="52"/>
      <c r="O48" s="52"/>
      <c r="P48" s="43">
        <v>419</v>
      </c>
    </row>
    <row r="49" spans="1:16">
      <c r="A49" s="53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5"/>
    </row>
    <row r="50" spans="1:16" ht="15.75" customHeight="1" thickBot="1">
      <c r="A50" s="56" t="s">
        <v>62</v>
      </c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8"/>
    </row>
  </sheetData>
  <mergeCells count="10">
    <mergeCell ref="M48:O48"/>
    <mergeCell ref="A49:P49"/>
    <mergeCell ref="A50:P5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100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4317400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4317400</v>
      </c>
      <c r="O5" s="33">
        <f t="shared" ref="O5:O47" si="1">(N5/O$49)</f>
        <v>10087.383177570093</v>
      </c>
      <c r="P5" s="6"/>
    </row>
    <row r="6" spans="1:133">
      <c r="A6" s="12"/>
      <c r="B6" s="25">
        <v>311</v>
      </c>
      <c r="C6" s="20" t="s">
        <v>2</v>
      </c>
      <c r="D6" s="46">
        <v>4021798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4021798</v>
      </c>
      <c r="O6" s="47">
        <f t="shared" si="1"/>
        <v>9396.7242990654213</v>
      </c>
      <c r="P6" s="9"/>
    </row>
    <row r="7" spans="1:133">
      <c r="A7" s="12"/>
      <c r="B7" s="25">
        <v>312.41000000000003</v>
      </c>
      <c r="C7" s="20" t="s">
        <v>101</v>
      </c>
      <c r="D7" s="46">
        <v>13342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13342</v>
      </c>
      <c r="O7" s="47">
        <f t="shared" si="1"/>
        <v>31.172897196261683</v>
      </c>
      <c r="P7" s="9"/>
    </row>
    <row r="8" spans="1:133">
      <c r="A8" s="12"/>
      <c r="B8" s="25">
        <v>312.42</v>
      </c>
      <c r="C8" s="20" t="s">
        <v>102</v>
      </c>
      <c r="D8" s="46">
        <v>6141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6141</v>
      </c>
      <c r="O8" s="47">
        <f t="shared" si="1"/>
        <v>14.348130841121495</v>
      </c>
      <c r="P8" s="9"/>
    </row>
    <row r="9" spans="1:133">
      <c r="A9" s="12"/>
      <c r="B9" s="25">
        <v>312.60000000000002</v>
      </c>
      <c r="C9" s="20" t="s">
        <v>91</v>
      </c>
      <c r="D9" s="46">
        <v>29344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29344</v>
      </c>
      <c r="O9" s="47">
        <f t="shared" si="1"/>
        <v>68.560747663551396</v>
      </c>
      <c r="P9" s="9"/>
    </row>
    <row r="10" spans="1:133">
      <c r="A10" s="12"/>
      <c r="B10" s="25">
        <v>314.10000000000002</v>
      </c>
      <c r="C10" s="20" t="s">
        <v>11</v>
      </c>
      <c r="D10" s="46">
        <v>194263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194263</v>
      </c>
      <c r="O10" s="47">
        <f t="shared" si="1"/>
        <v>453.88551401869159</v>
      </c>
      <c r="P10" s="9"/>
    </row>
    <row r="11" spans="1:133">
      <c r="A11" s="12"/>
      <c r="B11" s="25">
        <v>314.39999999999998</v>
      </c>
      <c r="C11" s="20" t="s">
        <v>12</v>
      </c>
      <c r="D11" s="46">
        <v>3079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3079</v>
      </c>
      <c r="O11" s="47">
        <f t="shared" si="1"/>
        <v>7.19392523364486</v>
      </c>
      <c r="P11" s="9"/>
    </row>
    <row r="12" spans="1:133">
      <c r="A12" s="12"/>
      <c r="B12" s="25">
        <v>315</v>
      </c>
      <c r="C12" s="20" t="s">
        <v>70</v>
      </c>
      <c r="D12" s="46">
        <v>15039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15039</v>
      </c>
      <c r="O12" s="47">
        <f t="shared" si="1"/>
        <v>35.137850467289717</v>
      </c>
      <c r="P12" s="9"/>
    </row>
    <row r="13" spans="1:133">
      <c r="A13" s="12"/>
      <c r="B13" s="25">
        <v>316</v>
      </c>
      <c r="C13" s="20" t="s">
        <v>71</v>
      </c>
      <c r="D13" s="46">
        <v>34394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34394</v>
      </c>
      <c r="O13" s="47">
        <f t="shared" si="1"/>
        <v>80.359813084112147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SUM(D15:D19)</f>
        <v>596210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6770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6" si="4">SUM(D14:M14)</f>
        <v>602980</v>
      </c>
      <c r="O14" s="45">
        <f t="shared" si="1"/>
        <v>1408.8317757009345</v>
      </c>
      <c r="P14" s="10"/>
    </row>
    <row r="15" spans="1:133">
      <c r="A15" s="12"/>
      <c r="B15" s="25">
        <v>322</v>
      </c>
      <c r="C15" s="20" t="s">
        <v>0</v>
      </c>
      <c r="D15" s="46">
        <v>495543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495543</v>
      </c>
      <c r="O15" s="47">
        <f t="shared" si="1"/>
        <v>1157.8107476635514</v>
      </c>
      <c r="P15" s="9"/>
    </row>
    <row r="16" spans="1:133">
      <c r="A16" s="12"/>
      <c r="B16" s="25">
        <v>323.10000000000002</v>
      </c>
      <c r="C16" s="20" t="s">
        <v>97</v>
      </c>
      <c r="D16" s="46">
        <v>29226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29226</v>
      </c>
      <c r="O16" s="47">
        <f t="shared" si="1"/>
        <v>68.285046728971963</v>
      </c>
      <c r="P16" s="9"/>
    </row>
    <row r="17" spans="1:16">
      <c r="A17" s="12"/>
      <c r="B17" s="25">
        <v>323.39999999999998</v>
      </c>
      <c r="C17" s="20" t="s">
        <v>16</v>
      </c>
      <c r="D17" s="46">
        <v>66101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66101</v>
      </c>
      <c r="O17" s="47">
        <f t="shared" si="1"/>
        <v>154.44158878504672</v>
      </c>
      <c r="P17" s="9"/>
    </row>
    <row r="18" spans="1:16">
      <c r="A18" s="12"/>
      <c r="B18" s="25">
        <v>324.20999999999998</v>
      </c>
      <c r="C18" s="20" t="s">
        <v>103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6770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6770</v>
      </c>
      <c r="O18" s="47">
        <f t="shared" si="1"/>
        <v>15.817757009345794</v>
      </c>
      <c r="P18" s="9"/>
    </row>
    <row r="19" spans="1:16">
      <c r="A19" s="12"/>
      <c r="B19" s="25">
        <v>329</v>
      </c>
      <c r="C19" s="20" t="s">
        <v>17</v>
      </c>
      <c r="D19" s="46">
        <v>5340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5340</v>
      </c>
      <c r="O19" s="47">
        <f t="shared" si="1"/>
        <v>12.476635514018692</v>
      </c>
      <c r="P19" s="9"/>
    </row>
    <row r="20" spans="1:16" ht="15.75">
      <c r="A20" s="29" t="s">
        <v>20</v>
      </c>
      <c r="B20" s="30"/>
      <c r="C20" s="31"/>
      <c r="D20" s="32">
        <f t="shared" ref="D20:M20" si="5">SUM(D21:D27)</f>
        <v>64566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64566</v>
      </c>
      <c r="O20" s="45">
        <f t="shared" si="1"/>
        <v>150.85514018691589</v>
      </c>
      <c r="P20" s="10"/>
    </row>
    <row r="21" spans="1:16">
      <c r="A21" s="12"/>
      <c r="B21" s="25">
        <v>331.1</v>
      </c>
      <c r="C21" s="20" t="s">
        <v>18</v>
      </c>
      <c r="D21" s="46">
        <v>13636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13636</v>
      </c>
      <c r="O21" s="47">
        <f t="shared" si="1"/>
        <v>31.859813084112151</v>
      </c>
      <c r="P21" s="9"/>
    </row>
    <row r="22" spans="1:16">
      <c r="A22" s="12"/>
      <c r="B22" s="25">
        <v>331.2</v>
      </c>
      <c r="C22" s="20" t="s">
        <v>19</v>
      </c>
      <c r="D22" s="46">
        <v>725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725</v>
      </c>
      <c r="O22" s="47">
        <f t="shared" si="1"/>
        <v>1.6939252336448598</v>
      </c>
      <c r="P22" s="9"/>
    </row>
    <row r="23" spans="1:16">
      <c r="A23" s="12"/>
      <c r="B23" s="25">
        <v>335.12</v>
      </c>
      <c r="C23" s="20" t="s">
        <v>72</v>
      </c>
      <c r="D23" s="46">
        <v>9745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9745</v>
      </c>
      <c r="O23" s="47">
        <f t="shared" si="1"/>
        <v>22.768691588785046</v>
      </c>
      <c r="P23" s="9"/>
    </row>
    <row r="24" spans="1:16">
      <c r="A24" s="12"/>
      <c r="B24" s="25">
        <v>335.15</v>
      </c>
      <c r="C24" s="20" t="s">
        <v>73</v>
      </c>
      <c r="D24" s="46">
        <v>1958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1958</v>
      </c>
      <c r="O24" s="47">
        <f t="shared" si="1"/>
        <v>4.5747663551401869</v>
      </c>
      <c r="P24" s="9"/>
    </row>
    <row r="25" spans="1:16">
      <c r="A25" s="12"/>
      <c r="B25" s="25">
        <v>335.18</v>
      </c>
      <c r="C25" s="20" t="s">
        <v>74</v>
      </c>
      <c r="D25" s="46">
        <v>31897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31897</v>
      </c>
      <c r="O25" s="47">
        <f t="shared" si="1"/>
        <v>74.525700934579433</v>
      </c>
      <c r="P25" s="9"/>
    </row>
    <row r="26" spans="1:16">
      <c r="A26" s="12"/>
      <c r="B26" s="25">
        <v>335.49</v>
      </c>
      <c r="C26" s="20" t="s">
        <v>58</v>
      </c>
      <c r="D26" s="46">
        <v>1859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1859</v>
      </c>
      <c r="O26" s="47">
        <f t="shared" si="1"/>
        <v>4.3434579439252339</v>
      </c>
      <c r="P26" s="9"/>
    </row>
    <row r="27" spans="1:16">
      <c r="A27" s="12"/>
      <c r="B27" s="25">
        <v>338</v>
      </c>
      <c r="C27" s="20" t="s">
        <v>26</v>
      </c>
      <c r="D27" s="46">
        <v>4746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4746</v>
      </c>
      <c r="O27" s="47">
        <f t="shared" si="1"/>
        <v>11.088785046728972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SUM(D29:D32)</f>
        <v>102805</v>
      </c>
      <c r="E28" s="32">
        <f t="shared" si="6"/>
        <v>3080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2695910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2801795</v>
      </c>
      <c r="O28" s="45">
        <f t="shared" si="1"/>
        <v>6546.25</v>
      </c>
      <c r="P28" s="10"/>
    </row>
    <row r="29" spans="1:16">
      <c r="A29" s="12"/>
      <c r="B29" s="25">
        <v>341.3</v>
      </c>
      <c r="C29" s="20" t="s">
        <v>75</v>
      </c>
      <c r="D29" s="46">
        <v>82000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82000</v>
      </c>
      <c r="O29" s="47">
        <f t="shared" si="1"/>
        <v>191.58878504672896</v>
      </c>
      <c r="P29" s="9"/>
    </row>
    <row r="30" spans="1:16">
      <c r="A30" s="12"/>
      <c r="B30" s="25">
        <v>342.9</v>
      </c>
      <c r="C30" s="20" t="s">
        <v>35</v>
      </c>
      <c r="D30" s="46">
        <v>20805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20805</v>
      </c>
      <c r="O30" s="47">
        <f t="shared" si="1"/>
        <v>48.609813084112147</v>
      </c>
      <c r="P30" s="9"/>
    </row>
    <row r="31" spans="1:16">
      <c r="A31" s="12"/>
      <c r="B31" s="25">
        <v>343.6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2695910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2695910</v>
      </c>
      <c r="O31" s="47">
        <f t="shared" si="1"/>
        <v>6298.8551401869163</v>
      </c>
      <c r="P31" s="9"/>
    </row>
    <row r="32" spans="1:16">
      <c r="A32" s="12"/>
      <c r="B32" s="25">
        <v>347.1</v>
      </c>
      <c r="C32" s="20" t="s">
        <v>38</v>
      </c>
      <c r="D32" s="46">
        <v>0</v>
      </c>
      <c r="E32" s="46">
        <v>3080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3080</v>
      </c>
      <c r="O32" s="47">
        <f t="shared" si="1"/>
        <v>7.1962616822429908</v>
      </c>
      <c r="P32" s="9"/>
    </row>
    <row r="33" spans="1:119" ht="15.75">
      <c r="A33" s="29" t="s">
        <v>32</v>
      </c>
      <c r="B33" s="30"/>
      <c r="C33" s="31"/>
      <c r="D33" s="32">
        <f t="shared" ref="D33:M33" si="7">SUM(D34:D34)</f>
        <v>1324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1324</v>
      </c>
      <c r="O33" s="45">
        <f t="shared" si="1"/>
        <v>3.0934579439252334</v>
      </c>
      <c r="P33" s="10"/>
    </row>
    <row r="34" spans="1:119">
      <c r="A34" s="13"/>
      <c r="B34" s="39">
        <v>351.1</v>
      </c>
      <c r="C34" s="21" t="s">
        <v>41</v>
      </c>
      <c r="D34" s="46">
        <v>1324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1324</v>
      </c>
      <c r="O34" s="47">
        <f t="shared" si="1"/>
        <v>3.0934579439252334</v>
      </c>
      <c r="P34" s="9"/>
    </row>
    <row r="35" spans="1:119" ht="15.75">
      <c r="A35" s="29" t="s">
        <v>3</v>
      </c>
      <c r="B35" s="30"/>
      <c r="C35" s="31"/>
      <c r="D35" s="32">
        <f t="shared" ref="D35:M35" si="8">SUM(D36:D42)</f>
        <v>104092</v>
      </c>
      <c r="E35" s="32">
        <f t="shared" si="8"/>
        <v>5349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477275</v>
      </c>
      <c r="L35" s="32">
        <f t="shared" si="8"/>
        <v>0</v>
      </c>
      <c r="M35" s="32">
        <f t="shared" si="8"/>
        <v>0</v>
      </c>
      <c r="N35" s="32">
        <f t="shared" si="4"/>
        <v>586716</v>
      </c>
      <c r="O35" s="45">
        <f t="shared" si="1"/>
        <v>1370.8317757009345</v>
      </c>
      <c r="P35" s="10"/>
    </row>
    <row r="36" spans="1:119">
      <c r="A36" s="12"/>
      <c r="B36" s="25">
        <v>361.1</v>
      </c>
      <c r="C36" s="20" t="s">
        <v>42</v>
      </c>
      <c r="D36" s="46">
        <v>78837</v>
      </c>
      <c r="E36" s="46">
        <v>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6760</v>
      </c>
      <c r="L36" s="46">
        <v>0</v>
      </c>
      <c r="M36" s="46">
        <v>0</v>
      </c>
      <c r="N36" s="46">
        <f t="shared" si="4"/>
        <v>85604</v>
      </c>
      <c r="O36" s="47">
        <f t="shared" si="1"/>
        <v>200.00934579439252</v>
      </c>
      <c r="P36" s="9"/>
    </row>
    <row r="37" spans="1:119">
      <c r="A37" s="12"/>
      <c r="B37" s="25">
        <v>361.2</v>
      </c>
      <c r="C37" s="20" t="s">
        <v>104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13816</v>
      </c>
      <c r="L37" s="46">
        <v>0</v>
      </c>
      <c r="M37" s="46">
        <v>0</v>
      </c>
      <c r="N37" s="46">
        <f t="shared" ref="N37:N42" si="9">SUM(D37:M37)</f>
        <v>13816</v>
      </c>
      <c r="O37" s="47">
        <f t="shared" si="1"/>
        <v>32.280373831775698</v>
      </c>
      <c r="P37" s="9"/>
    </row>
    <row r="38" spans="1:119">
      <c r="A38" s="12"/>
      <c r="B38" s="25">
        <v>361.3</v>
      </c>
      <c r="C38" s="20" t="s">
        <v>43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61656</v>
      </c>
      <c r="L38" s="46">
        <v>0</v>
      </c>
      <c r="M38" s="46">
        <v>0</v>
      </c>
      <c r="N38" s="46">
        <f t="shared" si="9"/>
        <v>61656</v>
      </c>
      <c r="O38" s="47">
        <f t="shared" si="1"/>
        <v>144.05607476635515</v>
      </c>
      <c r="P38" s="9"/>
    </row>
    <row r="39" spans="1:119">
      <c r="A39" s="12"/>
      <c r="B39" s="25">
        <v>364</v>
      </c>
      <c r="C39" s="20" t="s">
        <v>76</v>
      </c>
      <c r="D39" s="46">
        <v>5600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5600</v>
      </c>
      <c r="O39" s="47">
        <f t="shared" si="1"/>
        <v>13.084112149532711</v>
      </c>
      <c r="P39" s="9"/>
    </row>
    <row r="40" spans="1:119">
      <c r="A40" s="12"/>
      <c r="B40" s="25">
        <v>366</v>
      </c>
      <c r="C40" s="20" t="s">
        <v>45</v>
      </c>
      <c r="D40" s="46">
        <v>2900</v>
      </c>
      <c r="E40" s="46">
        <v>3332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6232</v>
      </c>
      <c r="O40" s="47">
        <f t="shared" si="1"/>
        <v>14.560747663551401</v>
      </c>
      <c r="P40" s="9"/>
    </row>
    <row r="41" spans="1:119">
      <c r="A41" s="12"/>
      <c r="B41" s="25">
        <v>368</v>
      </c>
      <c r="C41" s="20" t="s">
        <v>98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395043</v>
      </c>
      <c r="L41" s="46">
        <v>0</v>
      </c>
      <c r="M41" s="46">
        <v>0</v>
      </c>
      <c r="N41" s="46">
        <f t="shared" si="9"/>
        <v>395043</v>
      </c>
      <c r="O41" s="47">
        <f t="shared" si="1"/>
        <v>922.99766355140184</v>
      </c>
      <c r="P41" s="9"/>
    </row>
    <row r="42" spans="1:119">
      <c r="A42" s="12"/>
      <c r="B42" s="25">
        <v>369.9</v>
      </c>
      <c r="C42" s="20" t="s">
        <v>46</v>
      </c>
      <c r="D42" s="46">
        <v>16755</v>
      </c>
      <c r="E42" s="46">
        <v>2010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18765</v>
      </c>
      <c r="O42" s="47">
        <f t="shared" si="1"/>
        <v>43.84345794392523</v>
      </c>
      <c r="P42" s="9"/>
    </row>
    <row r="43" spans="1:119" ht="15.75">
      <c r="A43" s="29" t="s">
        <v>33</v>
      </c>
      <c r="B43" s="30"/>
      <c r="C43" s="31"/>
      <c r="D43" s="32">
        <f t="shared" ref="D43:M43" si="10">SUM(D44:D46)</f>
        <v>25526</v>
      </c>
      <c r="E43" s="32">
        <f t="shared" si="10"/>
        <v>54000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640423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>SUM(D43:M43)</f>
        <v>719949</v>
      </c>
      <c r="O43" s="45">
        <f t="shared" si="1"/>
        <v>1682.1238317757009</v>
      </c>
      <c r="P43" s="9"/>
    </row>
    <row r="44" spans="1:119">
      <c r="A44" s="12"/>
      <c r="B44" s="25">
        <v>381</v>
      </c>
      <c r="C44" s="20" t="s">
        <v>47</v>
      </c>
      <c r="D44" s="46">
        <v>25526</v>
      </c>
      <c r="E44" s="46">
        <v>54000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79526</v>
      </c>
      <c r="O44" s="47">
        <f t="shared" si="1"/>
        <v>185.80841121495328</v>
      </c>
      <c r="P44" s="9"/>
    </row>
    <row r="45" spans="1:119" ht="15.75">
      <c r="A45" s="12"/>
      <c r="B45" s="25">
        <v>389.1</v>
      </c>
      <c r="C45" s="20" t="s">
        <v>77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51">
        <v>12807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12807</v>
      </c>
      <c r="O45" s="47">
        <f t="shared" si="1"/>
        <v>29.922897196261683</v>
      </c>
      <c r="P45" s="9"/>
    </row>
    <row r="46" spans="1:119" ht="15.75" thickBot="1">
      <c r="A46" s="48"/>
      <c r="B46" s="49">
        <v>393</v>
      </c>
      <c r="C46" s="50" t="s">
        <v>105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627616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627616</v>
      </c>
      <c r="O46" s="47">
        <f t="shared" si="1"/>
        <v>1466.3925233644859</v>
      </c>
      <c r="P46" s="9"/>
    </row>
    <row r="47" spans="1:119" ht="16.5" thickBot="1">
      <c r="A47" s="14" t="s">
        <v>39</v>
      </c>
      <c r="B47" s="23"/>
      <c r="C47" s="22"/>
      <c r="D47" s="15">
        <f t="shared" ref="D47:M47" si="11">SUM(D5,D14,D20,D28,D33,D35,D43)</f>
        <v>5211923</v>
      </c>
      <c r="E47" s="15">
        <f t="shared" si="11"/>
        <v>62429</v>
      </c>
      <c r="F47" s="15">
        <f t="shared" si="11"/>
        <v>0</v>
      </c>
      <c r="G47" s="15">
        <f t="shared" si="11"/>
        <v>0</v>
      </c>
      <c r="H47" s="15">
        <f t="shared" si="11"/>
        <v>0</v>
      </c>
      <c r="I47" s="15">
        <f t="shared" si="11"/>
        <v>3343103</v>
      </c>
      <c r="J47" s="15">
        <f t="shared" si="11"/>
        <v>0</v>
      </c>
      <c r="K47" s="15">
        <f t="shared" si="11"/>
        <v>477275</v>
      </c>
      <c r="L47" s="15">
        <f t="shared" si="11"/>
        <v>0</v>
      </c>
      <c r="M47" s="15">
        <f t="shared" si="11"/>
        <v>0</v>
      </c>
      <c r="N47" s="15">
        <f>SUM(D47:M47)</f>
        <v>9094730</v>
      </c>
      <c r="O47" s="38">
        <f t="shared" si="1"/>
        <v>21249.369158878504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52" t="s">
        <v>106</v>
      </c>
      <c r="M49" s="52"/>
      <c r="N49" s="52"/>
      <c r="O49" s="43">
        <v>428</v>
      </c>
    </row>
    <row r="50" spans="1:15">
      <c r="A50" s="53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5"/>
    </row>
    <row r="51" spans="1:15" ht="15.75" customHeight="1" thickBot="1">
      <c r="A51" s="56" t="s">
        <v>62</v>
      </c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8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96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4283910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4283910</v>
      </c>
      <c r="O5" s="33">
        <f t="shared" ref="O5:O45" si="1">(N5/O$47)</f>
        <v>10079.788235294118</v>
      </c>
      <c r="P5" s="6"/>
    </row>
    <row r="6" spans="1:133">
      <c r="A6" s="12"/>
      <c r="B6" s="25">
        <v>311</v>
      </c>
      <c r="C6" s="20" t="s">
        <v>2</v>
      </c>
      <c r="D6" s="46">
        <v>3957531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3957531</v>
      </c>
      <c r="O6" s="47">
        <f t="shared" si="1"/>
        <v>9311.8376470588228</v>
      </c>
      <c r="P6" s="9"/>
    </row>
    <row r="7" spans="1:133">
      <c r="A7" s="12"/>
      <c r="B7" s="25">
        <v>312.10000000000002</v>
      </c>
      <c r="C7" s="20" t="s">
        <v>10</v>
      </c>
      <c r="D7" s="46">
        <v>19768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19768</v>
      </c>
      <c r="O7" s="47">
        <f t="shared" si="1"/>
        <v>46.512941176470591</v>
      </c>
      <c r="P7" s="9"/>
    </row>
    <row r="8" spans="1:133">
      <c r="A8" s="12"/>
      <c r="B8" s="25">
        <v>312.60000000000002</v>
      </c>
      <c r="C8" s="20" t="s">
        <v>91</v>
      </c>
      <c r="D8" s="46">
        <v>30923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30923</v>
      </c>
      <c r="O8" s="47">
        <f t="shared" si="1"/>
        <v>72.760000000000005</v>
      </c>
      <c r="P8" s="9"/>
    </row>
    <row r="9" spans="1:133">
      <c r="A9" s="12"/>
      <c r="B9" s="25">
        <v>314.10000000000002</v>
      </c>
      <c r="C9" s="20" t="s">
        <v>11</v>
      </c>
      <c r="D9" s="46">
        <v>216177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216177</v>
      </c>
      <c r="O9" s="47">
        <f t="shared" si="1"/>
        <v>508.65176470588233</v>
      </c>
      <c r="P9" s="9"/>
    </row>
    <row r="10" spans="1:133">
      <c r="A10" s="12"/>
      <c r="B10" s="25">
        <v>314.39999999999998</v>
      </c>
      <c r="C10" s="20" t="s">
        <v>12</v>
      </c>
      <c r="D10" s="46">
        <v>2653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2653</v>
      </c>
      <c r="O10" s="47">
        <f t="shared" si="1"/>
        <v>6.2423529411764704</v>
      </c>
      <c r="P10" s="9"/>
    </row>
    <row r="11" spans="1:133">
      <c r="A11" s="12"/>
      <c r="B11" s="25">
        <v>315</v>
      </c>
      <c r="C11" s="20" t="s">
        <v>70</v>
      </c>
      <c r="D11" s="46">
        <v>13409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13409</v>
      </c>
      <c r="O11" s="47">
        <f t="shared" si="1"/>
        <v>31.550588235294118</v>
      </c>
      <c r="P11" s="9"/>
    </row>
    <row r="12" spans="1:133">
      <c r="A12" s="12"/>
      <c r="B12" s="25">
        <v>316</v>
      </c>
      <c r="C12" s="20" t="s">
        <v>71</v>
      </c>
      <c r="D12" s="46">
        <v>43449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43449</v>
      </c>
      <c r="O12" s="47">
        <f t="shared" si="1"/>
        <v>102.23294117647059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1230131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1354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5" si="4">SUM(D13:M13)</f>
        <v>1231485</v>
      </c>
      <c r="O13" s="45">
        <f t="shared" si="1"/>
        <v>2897.6117647058823</v>
      </c>
      <c r="P13" s="10"/>
    </row>
    <row r="14" spans="1:133">
      <c r="A14" s="12"/>
      <c r="B14" s="25">
        <v>322</v>
      </c>
      <c r="C14" s="20" t="s">
        <v>0</v>
      </c>
      <c r="D14" s="46">
        <v>1135188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1135188</v>
      </c>
      <c r="O14" s="47">
        <f t="shared" si="1"/>
        <v>2671.0305882352941</v>
      </c>
      <c r="P14" s="9"/>
    </row>
    <row r="15" spans="1:133">
      <c r="A15" s="12"/>
      <c r="B15" s="25">
        <v>323.10000000000002</v>
      </c>
      <c r="C15" s="20" t="s">
        <v>97</v>
      </c>
      <c r="D15" s="46">
        <v>27929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27929</v>
      </c>
      <c r="O15" s="47">
        <f t="shared" si="1"/>
        <v>65.715294117647062</v>
      </c>
      <c r="P15" s="9"/>
    </row>
    <row r="16" spans="1:133">
      <c r="A16" s="12"/>
      <c r="B16" s="25">
        <v>323.39999999999998</v>
      </c>
      <c r="C16" s="20" t="s">
        <v>16</v>
      </c>
      <c r="D16" s="46">
        <v>64289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64289</v>
      </c>
      <c r="O16" s="47">
        <f t="shared" si="1"/>
        <v>151.26823529411766</v>
      </c>
      <c r="P16" s="9"/>
    </row>
    <row r="17" spans="1:16">
      <c r="A17" s="12"/>
      <c r="B17" s="25">
        <v>324.72000000000003</v>
      </c>
      <c r="C17" s="20" t="s">
        <v>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1354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1354</v>
      </c>
      <c r="O17" s="47">
        <f t="shared" si="1"/>
        <v>3.1858823529411766</v>
      </c>
      <c r="P17" s="9"/>
    </row>
    <row r="18" spans="1:16">
      <c r="A18" s="12"/>
      <c r="B18" s="25">
        <v>329</v>
      </c>
      <c r="C18" s="20" t="s">
        <v>17</v>
      </c>
      <c r="D18" s="46">
        <v>2725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2725</v>
      </c>
      <c r="O18" s="47">
        <f t="shared" si="1"/>
        <v>6.4117647058823533</v>
      </c>
      <c r="P18" s="9"/>
    </row>
    <row r="19" spans="1:16" ht="15.75">
      <c r="A19" s="29" t="s">
        <v>20</v>
      </c>
      <c r="B19" s="30"/>
      <c r="C19" s="31"/>
      <c r="D19" s="32">
        <f t="shared" ref="D19:M19" si="5">SUM(D20:D27)</f>
        <v>117067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117067</v>
      </c>
      <c r="O19" s="45">
        <f t="shared" si="1"/>
        <v>275.45176470588234</v>
      </c>
      <c r="P19" s="10"/>
    </row>
    <row r="20" spans="1:16">
      <c r="A20" s="12"/>
      <c r="B20" s="25">
        <v>331.1</v>
      </c>
      <c r="C20" s="20" t="s">
        <v>18</v>
      </c>
      <c r="D20" s="46">
        <v>63228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63228</v>
      </c>
      <c r="O20" s="47">
        <f t="shared" si="1"/>
        <v>148.77176470588236</v>
      </c>
      <c r="P20" s="9"/>
    </row>
    <row r="21" spans="1:16">
      <c r="A21" s="12"/>
      <c r="B21" s="25">
        <v>331.2</v>
      </c>
      <c r="C21" s="20" t="s">
        <v>19</v>
      </c>
      <c r="D21" s="46">
        <v>1527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1527</v>
      </c>
      <c r="O21" s="47">
        <f t="shared" si="1"/>
        <v>3.5929411764705881</v>
      </c>
      <c r="P21" s="9"/>
    </row>
    <row r="22" spans="1:16">
      <c r="A22" s="12"/>
      <c r="B22" s="25">
        <v>335.12</v>
      </c>
      <c r="C22" s="20" t="s">
        <v>72</v>
      </c>
      <c r="D22" s="46">
        <v>10545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10545</v>
      </c>
      <c r="O22" s="47">
        <f t="shared" si="1"/>
        <v>24.811764705882354</v>
      </c>
      <c r="P22" s="9"/>
    </row>
    <row r="23" spans="1:16">
      <c r="A23" s="12"/>
      <c r="B23" s="25">
        <v>335.15</v>
      </c>
      <c r="C23" s="20" t="s">
        <v>73</v>
      </c>
      <c r="D23" s="46">
        <v>1958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1958</v>
      </c>
      <c r="O23" s="47">
        <f t="shared" si="1"/>
        <v>4.6070588235294121</v>
      </c>
      <c r="P23" s="9"/>
    </row>
    <row r="24" spans="1:16">
      <c r="A24" s="12"/>
      <c r="B24" s="25">
        <v>335.18</v>
      </c>
      <c r="C24" s="20" t="s">
        <v>74</v>
      </c>
      <c r="D24" s="46">
        <v>34151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34151</v>
      </c>
      <c r="O24" s="47">
        <f t="shared" si="1"/>
        <v>80.355294117647063</v>
      </c>
      <c r="P24" s="9"/>
    </row>
    <row r="25" spans="1:16">
      <c r="A25" s="12"/>
      <c r="B25" s="25">
        <v>335.49</v>
      </c>
      <c r="C25" s="20" t="s">
        <v>58</v>
      </c>
      <c r="D25" s="46">
        <v>2368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2368</v>
      </c>
      <c r="O25" s="47">
        <f t="shared" si="1"/>
        <v>5.5717647058823525</v>
      </c>
      <c r="P25" s="9"/>
    </row>
    <row r="26" spans="1:16">
      <c r="A26" s="12"/>
      <c r="B26" s="25">
        <v>337.1</v>
      </c>
      <c r="C26" s="20" t="s">
        <v>92</v>
      </c>
      <c r="D26" s="46">
        <v>109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109</v>
      </c>
      <c r="O26" s="47">
        <f t="shared" si="1"/>
        <v>0.25647058823529412</v>
      </c>
      <c r="P26" s="9"/>
    </row>
    <row r="27" spans="1:16">
      <c r="A27" s="12"/>
      <c r="B27" s="25">
        <v>338</v>
      </c>
      <c r="C27" s="20" t="s">
        <v>26</v>
      </c>
      <c r="D27" s="46">
        <v>3181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3181</v>
      </c>
      <c r="O27" s="47">
        <f t="shared" si="1"/>
        <v>7.4847058823529409</v>
      </c>
      <c r="P27" s="9"/>
    </row>
    <row r="28" spans="1:16" ht="15.75">
      <c r="A28" s="29" t="s">
        <v>31</v>
      </c>
      <c r="B28" s="30"/>
      <c r="C28" s="31"/>
      <c r="D28" s="32">
        <f t="shared" ref="D28:M28" si="6">SUM(D29:D32)</f>
        <v>85108</v>
      </c>
      <c r="E28" s="32">
        <f t="shared" si="6"/>
        <v>5255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2782726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2873089</v>
      </c>
      <c r="O28" s="45">
        <f t="shared" si="1"/>
        <v>6760.2094117647057</v>
      </c>
      <c r="P28" s="10"/>
    </row>
    <row r="29" spans="1:16">
      <c r="A29" s="12"/>
      <c r="B29" s="25">
        <v>341.3</v>
      </c>
      <c r="C29" s="20" t="s">
        <v>75</v>
      </c>
      <c r="D29" s="46">
        <v>82000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82000</v>
      </c>
      <c r="O29" s="47">
        <f t="shared" si="1"/>
        <v>192.94117647058823</v>
      </c>
      <c r="P29" s="9"/>
    </row>
    <row r="30" spans="1:16">
      <c r="A30" s="12"/>
      <c r="B30" s="25">
        <v>342.9</v>
      </c>
      <c r="C30" s="20" t="s">
        <v>35</v>
      </c>
      <c r="D30" s="46">
        <v>3108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3108</v>
      </c>
      <c r="O30" s="47">
        <f t="shared" si="1"/>
        <v>7.3129411764705878</v>
      </c>
      <c r="P30" s="9"/>
    </row>
    <row r="31" spans="1:16">
      <c r="A31" s="12"/>
      <c r="B31" s="25">
        <v>343.6</v>
      </c>
      <c r="C31" s="20" t="s">
        <v>37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2782726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2782726</v>
      </c>
      <c r="O31" s="47">
        <f t="shared" si="1"/>
        <v>6547.5905882352945</v>
      </c>
      <c r="P31" s="9"/>
    </row>
    <row r="32" spans="1:16">
      <c r="A32" s="12"/>
      <c r="B32" s="25">
        <v>347.1</v>
      </c>
      <c r="C32" s="20" t="s">
        <v>38</v>
      </c>
      <c r="D32" s="46">
        <v>0</v>
      </c>
      <c r="E32" s="46">
        <v>5255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5255</v>
      </c>
      <c r="O32" s="47">
        <f t="shared" si="1"/>
        <v>12.364705882352942</v>
      </c>
      <c r="P32" s="9"/>
    </row>
    <row r="33" spans="1:119" ht="15.75">
      <c r="A33" s="29" t="s">
        <v>32</v>
      </c>
      <c r="B33" s="30"/>
      <c r="C33" s="31"/>
      <c r="D33" s="32">
        <f t="shared" ref="D33:M33" si="7">SUM(D34:D35)</f>
        <v>992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4"/>
        <v>992</v>
      </c>
      <c r="O33" s="45">
        <f t="shared" si="1"/>
        <v>2.3341176470588234</v>
      </c>
      <c r="P33" s="10"/>
    </row>
    <row r="34" spans="1:119">
      <c r="A34" s="13"/>
      <c r="B34" s="39">
        <v>351.1</v>
      </c>
      <c r="C34" s="21" t="s">
        <v>41</v>
      </c>
      <c r="D34" s="46">
        <v>876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876</v>
      </c>
      <c r="O34" s="47">
        <f t="shared" si="1"/>
        <v>2.0611764705882352</v>
      </c>
      <c r="P34" s="9"/>
    </row>
    <row r="35" spans="1:119">
      <c r="A35" s="13"/>
      <c r="B35" s="39">
        <v>354</v>
      </c>
      <c r="C35" s="21" t="s">
        <v>86</v>
      </c>
      <c r="D35" s="46">
        <v>116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116</v>
      </c>
      <c r="O35" s="47">
        <f t="shared" si="1"/>
        <v>0.27294117647058824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SUM(D37:D41)</f>
        <v>77754</v>
      </c>
      <c r="E36" s="32">
        <f t="shared" si="8"/>
        <v>6306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-68262</v>
      </c>
      <c r="J36" s="32">
        <f t="shared" si="8"/>
        <v>0</v>
      </c>
      <c r="K36" s="32">
        <f t="shared" si="8"/>
        <v>1911826</v>
      </c>
      <c r="L36" s="32">
        <f t="shared" si="8"/>
        <v>0</v>
      </c>
      <c r="M36" s="32">
        <f t="shared" si="8"/>
        <v>0</v>
      </c>
      <c r="N36" s="32">
        <f t="shared" si="4"/>
        <v>1927624</v>
      </c>
      <c r="O36" s="45">
        <f t="shared" si="1"/>
        <v>4535.5858823529416</v>
      </c>
      <c r="P36" s="10"/>
    </row>
    <row r="37" spans="1:119">
      <c r="A37" s="12"/>
      <c r="B37" s="25">
        <v>361.1</v>
      </c>
      <c r="C37" s="20" t="s">
        <v>42</v>
      </c>
      <c r="D37" s="46">
        <v>26309</v>
      </c>
      <c r="E37" s="46">
        <v>20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757</v>
      </c>
      <c r="L37" s="46">
        <v>0</v>
      </c>
      <c r="M37" s="46">
        <v>0</v>
      </c>
      <c r="N37" s="46">
        <f t="shared" si="4"/>
        <v>27086</v>
      </c>
      <c r="O37" s="47">
        <f t="shared" si="1"/>
        <v>63.731764705882355</v>
      </c>
      <c r="P37" s="9"/>
    </row>
    <row r="38" spans="1:119">
      <c r="A38" s="12"/>
      <c r="B38" s="25">
        <v>364</v>
      </c>
      <c r="C38" s="20" t="s">
        <v>76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-68262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-68262</v>
      </c>
      <c r="O38" s="47">
        <f t="shared" si="1"/>
        <v>-160.6164705882353</v>
      </c>
      <c r="P38" s="9"/>
    </row>
    <row r="39" spans="1:119">
      <c r="A39" s="12"/>
      <c r="B39" s="25">
        <v>366</v>
      </c>
      <c r="C39" s="20" t="s">
        <v>45</v>
      </c>
      <c r="D39" s="46">
        <v>8328</v>
      </c>
      <c r="E39" s="46">
        <v>3280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11608</v>
      </c>
      <c r="O39" s="47">
        <f t="shared" si="1"/>
        <v>27.312941176470588</v>
      </c>
      <c r="P39" s="9"/>
    </row>
    <row r="40" spans="1:119">
      <c r="A40" s="12"/>
      <c r="B40" s="25">
        <v>368</v>
      </c>
      <c r="C40" s="20" t="s">
        <v>98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1911069</v>
      </c>
      <c r="L40" s="46">
        <v>0</v>
      </c>
      <c r="M40" s="46">
        <v>0</v>
      </c>
      <c r="N40" s="46">
        <f t="shared" si="4"/>
        <v>1911069</v>
      </c>
      <c r="O40" s="47">
        <f t="shared" si="1"/>
        <v>4496.6329411764709</v>
      </c>
      <c r="P40" s="9"/>
    </row>
    <row r="41" spans="1:119">
      <c r="A41" s="12"/>
      <c r="B41" s="25">
        <v>369.9</v>
      </c>
      <c r="C41" s="20" t="s">
        <v>46</v>
      </c>
      <c r="D41" s="46">
        <v>43117</v>
      </c>
      <c r="E41" s="46">
        <v>3006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46123</v>
      </c>
      <c r="O41" s="47">
        <f t="shared" si="1"/>
        <v>108.52470588235295</v>
      </c>
      <c r="P41" s="9"/>
    </row>
    <row r="42" spans="1:119" ht="15.75">
      <c r="A42" s="29" t="s">
        <v>33</v>
      </c>
      <c r="B42" s="30"/>
      <c r="C42" s="31"/>
      <c r="D42" s="32">
        <f t="shared" ref="D42:M42" si="9">SUM(D43:D44)</f>
        <v>0</v>
      </c>
      <c r="E42" s="32">
        <f t="shared" si="9"/>
        <v>54000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3455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4"/>
        <v>57455</v>
      </c>
      <c r="O42" s="45">
        <f t="shared" si="1"/>
        <v>135.18823529411765</v>
      </c>
      <c r="P42" s="9"/>
    </row>
    <row r="43" spans="1:119">
      <c r="A43" s="12"/>
      <c r="B43" s="25">
        <v>381</v>
      </c>
      <c r="C43" s="20" t="s">
        <v>47</v>
      </c>
      <c r="D43" s="46">
        <v>0</v>
      </c>
      <c r="E43" s="46">
        <v>54000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4"/>
        <v>54000</v>
      </c>
      <c r="O43" s="47">
        <f t="shared" si="1"/>
        <v>127.05882352941177</v>
      </c>
      <c r="P43" s="9"/>
    </row>
    <row r="44" spans="1:119" ht="15.75" thickBot="1">
      <c r="A44" s="12"/>
      <c r="B44" s="25">
        <v>389.1</v>
      </c>
      <c r="C44" s="20" t="s">
        <v>77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3455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3455</v>
      </c>
      <c r="O44" s="47">
        <f t="shared" si="1"/>
        <v>8.1294117647058819</v>
      </c>
      <c r="P44" s="9"/>
    </row>
    <row r="45" spans="1:119" ht="16.5" thickBot="1">
      <c r="A45" s="14" t="s">
        <v>39</v>
      </c>
      <c r="B45" s="23"/>
      <c r="C45" s="22"/>
      <c r="D45" s="15">
        <f t="shared" ref="D45:M45" si="10">SUM(D5,D13,D19,D28,D33,D36,D42)</f>
        <v>5794962</v>
      </c>
      <c r="E45" s="15">
        <f t="shared" si="10"/>
        <v>65561</v>
      </c>
      <c r="F45" s="15">
        <f t="shared" si="10"/>
        <v>0</v>
      </c>
      <c r="G45" s="15">
        <f t="shared" si="10"/>
        <v>0</v>
      </c>
      <c r="H45" s="15">
        <f t="shared" si="10"/>
        <v>0</v>
      </c>
      <c r="I45" s="15">
        <f t="shared" si="10"/>
        <v>2719273</v>
      </c>
      <c r="J45" s="15">
        <f t="shared" si="10"/>
        <v>0</v>
      </c>
      <c r="K45" s="15">
        <f t="shared" si="10"/>
        <v>1911826</v>
      </c>
      <c r="L45" s="15">
        <f t="shared" si="10"/>
        <v>0</v>
      </c>
      <c r="M45" s="15">
        <f t="shared" si="10"/>
        <v>0</v>
      </c>
      <c r="N45" s="15">
        <f t="shared" si="4"/>
        <v>10491622</v>
      </c>
      <c r="O45" s="38">
        <f t="shared" si="1"/>
        <v>24686.169411764706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52" t="s">
        <v>99</v>
      </c>
      <c r="M47" s="52"/>
      <c r="N47" s="52"/>
      <c r="O47" s="43">
        <v>425</v>
      </c>
    </row>
    <row r="48" spans="1:119">
      <c r="A48" s="53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5"/>
    </row>
    <row r="49" spans="1:15" ht="15.75" customHeight="1" thickBot="1">
      <c r="A49" s="56" t="s">
        <v>62</v>
      </c>
      <c r="B49" s="57"/>
      <c r="C49" s="57"/>
      <c r="D49" s="57"/>
      <c r="E49" s="57"/>
      <c r="F49" s="57"/>
      <c r="G49" s="57"/>
      <c r="H49" s="57"/>
      <c r="I49" s="57"/>
      <c r="J49" s="57"/>
      <c r="K49" s="57"/>
      <c r="L49" s="57"/>
      <c r="M49" s="57"/>
      <c r="N49" s="57"/>
      <c r="O49" s="58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94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3741191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3741191</v>
      </c>
      <c r="O5" s="33">
        <f t="shared" ref="O5:O42" si="1">(N5/O$44)</f>
        <v>8802.8023529411767</v>
      </c>
      <c r="P5" s="6"/>
    </row>
    <row r="6" spans="1:133">
      <c r="A6" s="12"/>
      <c r="B6" s="25">
        <v>311</v>
      </c>
      <c r="C6" s="20" t="s">
        <v>2</v>
      </c>
      <c r="D6" s="46">
        <v>3419511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3419511</v>
      </c>
      <c r="O6" s="47">
        <f t="shared" si="1"/>
        <v>8045.9082352941177</v>
      </c>
      <c r="P6" s="9"/>
    </row>
    <row r="7" spans="1:133">
      <c r="A7" s="12"/>
      <c r="B7" s="25">
        <v>312.10000000000002</v>
      </c>
      <c r="C7" s="20" t="s">
        <v>10</v>
      </c>
      <c r="D7" s="46">
        <v>19630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19630</v>
      </c>
      <c r="O7" s="47">
        <f t="shared" si="1"/>
        <v>46.188235294117646</v>
      </c>
      <c r="P7" s="9"/>
    </row>
    <row r="8" spans="1:133">
      <c r="A8" s="12"/>
      <c r="B8" s="25">
        <v>312.60000000000002</v>
      </c>
      <c r="C8" s="20" t="s">
        <v>91</v>
      </c>
      <c r="D8" s="46">
        <v>29940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29940</v>
      </c>
      <c r="O8" s="47">
        <f t="shared" si="1"/>
        <v>70.447058823529417</v>
      </c>
      <c r="P8" s="9"/>
    </row>
    <row r="9" spans="1:133">
      <c r="A9" s="12"/>
      <c r="B9" s="25">
        <v>314.10000000000002</v>
      </c>
      <c r="C9" s="20" t="s">
        <v>11</v>
      </c>
      <c r="D9" s="46">
        <v>236125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236125</v>
      </c>
      <c r="O9" s="47">
        <f t="shared" si="1"/>
        <v>555.58823529411768</v>
      </c>
      <c r="P9" s="9"/>
    </row>
    <row r="10" spans="1:133">
      <c r="A10" s="12"/>
      <c r="B10" s="25">
        <v>314.39999999999998</v>
      </c>
      <c r="C10" s="20" t="s">
        <v>12</v>
      </c>
      <c r="D10" s="46">
        <v>4089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4089</v>
      </c>
      <c r="O10" s="47">
        <f t="shared" si="1"/>
        <v>9.6211764705882352</v>
      </c>
      <c r="P10" s="9"/>
    </row>
    <row r="11" spans="1:133">
      <c r="A11" s="12"/>
      <c r="B11" s="25">
        <v>315</v>
      </c>
      <c r="C11" s="20" t="s">
        <v>70</v>
      </c>
      <c r="D11" s="46">
        <v>13863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13863</v>
      </c>
      <c r="O11" s="47">
        <f t="shared" si="1"/>
        <v>32.618823529411763</v>
      </c>
      <c r="P11" s="9"/>
    </row>
    <row r="12" spans="1:133">
      <c r="A12" s="12"/>
      <c r="B12" s="25">
        <v>316</v>
      </c>
      <c r="C12" s="20" t="s">
        <v>71</v>
      </c>
      <c r="D12" s="46">
        <v>18033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18033</v>
      </c>
      <c r="O12" s="47">
        <f t="shared" si="1"/>
        <v>42.430588235294117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SUM(D14:D17)</f>
        <v>466630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2583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2" si="4">SUM(D13:M13)</f>
        <v>469213</v>
      </c>
      <c r="O13" s="45">
        <f t="shared" si="1"/>
        <v>1104.0305882352941</v>
      </c>
      <c r="P13" s="10"/>
    </row>
    <row r="14" spans="1:133">
      <c r="A14" s="12"/>
      <c r="B14" s="25">
        <v>322</v>
      </c>
      <c r="C14" s="20" t="s">
        <v>0</v>
      </c>
      <c r="D14" s="46">
        <v>388790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388790</v>
      </c>
      <c r="O14" s="47">
        <f t="shared" si="1"/>
        <v>914.8</v>
      </c>
      <c r="P14" s="9"/>
    </row>
    <row r="15" spans="1:133">
      <c r="A15" s="12"/>
      <c r="B15" s="25">
        <v>323.39999999999998</v>
      </c>
      <c r="C15" s="20" t="s">
        <v>16</v>
      </c>
      <c r="D15" s="46">
        <v>66626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66626</v>
      </c>
      <c r="O15" s="47">
        <f t="shared" si="1"/>
        <v>156.76705882352942</v>
      </c>
      <c r="P15" s="9"/>
    </row>
    <row r="16" spans="1:133">
      <c r="A16" s="12"/>
      <c r="B16" s="25">
        <v>324.72000000000003</v>
      </c>
      <c r="C16" s="20" t="s">
        <v>64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2583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2583</v>
      </c>
      <c r="O16" s="47">
        <f t="shared" si="1"/>
        <v>6.0776470588235298</v>
      </c>
      <c r="P16" s="9"/>
    </row>
    <row r="17" spans="1:16">
      <c r="A17" s="12"/>
      <c r="B17" s="25">
        <v>329</v>
      </c>
      <c r="C17" s="20" t="s">
        <v>17</v>
      </c>
      <c r="D17" s="46">
        <v>11214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11214</v>
      </c>
      <c r="O17" s="47">
        <f t="shared" si="1"/>
        <v>26.385882352941177</v>
      </c>
      <c r="P17" s="9"/>
    </row>
    <row r="18" spans="1:16" ht="15.75">
      <c r="A18" s="29" t="s">
        <v>20</v>
      </c>
      <c r="B18" s="30"/>
      <c r="C18" s="31"/>
      <c r="D18" s="32">
        <f t="shared" ref="D18:M18" si="5">SUM(D19:D25)</f>
        <v>63152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63152</v>
      </c>
      <c r="O18" s="45">
        <f t="shared" si="1"/>
        <v>148.59294117647059</v>
      </c>
      <c r="P18" s="10"/>
    </row>
    <row r="19" spans="1:16">
      <c r="A19" s="12"/>
      <c r="B19" s="25">
        <v>331.1</v>
      </c>
      <c r="C19" s="20" t="s">
        <v>18</v>
      </c>
      <c r="D19" s="46">
        <v>7311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7311</v>
      </c>
      <c r="O19" s="47">
        <f t="shared" si="1"/>
        <v>17.202352941176471</v>
      </c>
      <c r="P19" s="9"/>
    </row>
    <row r="20" spans="1:16">
      <c r="A20" s="12"/>
      <c r="B20" s="25">
        <v>335.12</v>
      </c>
      <c r="C20" s="20" t="s">
        <v>72</v>
      </c>
      <c r="D20" s="46">
        <v>10249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10249</v>
      </c>
      <c r="O20" s="47">
        <f t="shared" si="1"/>
        <v>24.115294117647061</v>
      </c>
      <c r="P20" s="9"/>
    </row>
    <row r="21" spans="1:16">
      <c r="A21" s="12"/>
      <c r="B21" s="25">
        <v>335.15</v>
      </c>
      <c r="C21" s="20" t="s">
        <v>73</v>
      </c>
      <c r="D21" s="46">
        <v>1958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1958</v>
      </c>
      <c r="O21" s="47">
        <f t="shared" si="1"/>
        <v>4.6070588235294121</v>
      </c>
      <c r="P21" s="9"/>
    </row>
    <row r="22" spans="1:16">
      <c r="A22" s="12"/>
      <c r="B22" s="25">
        <v>335.18</v>
      </c>
      <c r="C22" s="20" t="s">
        <v>74</v>
      </c>
      <c r="D22" s="46">
        <v>33742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33742</v>
      </c>
      <c r="O22" s="47">
        <f t="shared" si="1"/>
        <v>79.392941176470586</v>
      </c>
      <c r="P22" s="9"/>
    </row>
    <row r="23" spans="1:16">
      <c r="A23" s="12"/>
      <c r="B23" s="25">
        <v>335.49</v>
      </c>
      <c r="C23" s="20" t="s">
        <v>58</v>
      </c>
      <c r="D23" s="46">
        <v>2194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2194</v>
      </c>
      <c r="O23" s="47">
        <f t="shared" si="1"/>
        <v>5.1623529411764704</v>
      </c>
      <c r="P23" s="9"/>
    </row>
    <row r="24" spans="1:16">
      <c r="A24" s="12"/>
      <c r="B24" s="25">
        <v>337.1</v>
      </c>
      <c r="C24" s="20" t="s">
        <v>92</v>
      </c>
      <c r="D24" s="46">
        <v>265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265</v>
      </c>
      <c r="O24" s="47">
        <f t="shared" si="1"/>
        <v>0.62352941176470589</v>
      </c>
      <c r="P24" s="9"/>
    </row>
    <row r="25" spans="1:16">
      <c r="A25" s="12"/>
      <c r="B25" s="25">
        <v>338</v>
      </c>
      <c r="C25" s="20" t="s">
        <v>26</v>
      </c>
      <c r="D25" s="46">
        <v>7433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7433</v>
      </c>
      <c r="O25" s="47">
        <f t="shared" si="1"/>
        <v>17.489411764705881</v>
      </c>
      <c r="P25" s="9"/>
    </row>
    <row r="26" spans="1:16" ht="15.75">
      <c r="A26" s="29" t="s">
        <v>31</v>
      </c>
      <c r="B26" s="30"/>
      <c r="C26" s="31"/>
      <c r="D26" s="32">
        <f t="shared" ref="D26:M26" si="6">SUM(D27:D30)</f>
        <v>86997</v>
      </c>
      <c r="E26" s="32">
        <f t="shared" si="6"/>
        <v>4755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2756178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2847930</v>
      </c>
      <c r="O26" s="45">
        <f t="shared" si="1"/>
        <v>6701.0117647058823</v>
      </c>
      <c r="P26" s="10"/>
    </row>
    <row r="27" spans="1:16">
      <c r="A27" s="12"/>
      <c r="B27" s="25">
        <v>341.3</v>
      </c>
      <c r="C27" s="20" t="s">
        <v>75</v>
      </c>
      <c r="D27" s="46">
        <v>82000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82000</v>
      </c>
      <c r="O27" s="47">
        <f t="shared" si="1"/>
        <v>192.94117647058823</v>
      </c>
      <c r="P27" s="9"/>
    </row>
    <row r="28" spans="1:16">
      <c r="A28" s="12"/>
      <c r="B28" s="25">
        <v>342.9</v>
      </c>
      <c r="C28" s="20" t="s">
        <v>35</v>
      </c>
      <c r="D28" s="46">
        <v>4997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4997</v>
      </c>
      <c r="O28" s="47">
        <f t="shared" si="1"/>
        <v>11.75764705882353</v>
      </c>
      <c r="P28" s="9"/>
    </row>
    <row r="29" spans="1:16">
      <c r="A29" s="12"/>
      <c r="B29" s="25">
        <v>343.6</v>
      </c>
      <c r="C29" s="20" t="s">
        <v>37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2756178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2756178</v>
      </c>
      <c r="O29" s="47">
        <f t="shared" si="1"/>
        <v>6485.1247058823528</v>
      </c>
      <c r="P29" s="9"/>
    </row>
    <row r="30" spans="1:16">
      <c r="A30" s="12"/>
      <c r="B30" s="25">
        <v>347.1</v>
      </c>
      <c r="C30" s="20" t="s">
        <v>38</v>
      </c>
      <c r="D30" s="46">
        <v>0</v>
      </c>
      <c r="E30" s="46">
        <v>4755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4755</v>
      </c>
      <c r="O30" s="47">
        <f t="shared" si="1"/>
        <v>11.188235294117646</v>
      </c>
      <c r="P30" s="9"/>
    </row>
    <row r="31" spans="1:16" ht="15.75">
      <c r="A31" s="29" t="s">
        <v>32</v>
      </c>
      <c r="B31" s="30"/>
      <c r="C31" s="31"/>
      <c r="D31" s="32">
        <f t="shared" ref="D31:M31" si="7">SUM(D32:D33)</f>
        <v>773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4"/>
        <v>773</v>
      </c>
      <c r="O31" s="45">
        <f t="shared" si="1"/>
        <v>1.8188235294117647</v>
      </c>
      <c r="P31" s="10"/>
    </row>
    <row r="32" spans="1:16">
      <c r="A32" s="13"/>
      <c r="B32" s="39">
        <v>351.1</v>
      </c>
      <c r="C32" s="21" t="s">
        <v>41</v>
      </c>
      <c r="D32" s="46">
        <v>482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482</v>
      </c>
      <c r="O32" s="47">
        <f t="shared" si="1"/>
        <v>1.1341176470588235</v>
      </c>
      <c r="P32" s="9"/>
    </row>
    <row r="33" spans="1:119">
      <c r="A33" s="13"/>
      <c r="B33" s="39">
        <v>354</v>
      </c>
      <c r="C33" s="21" t="s">
        <v>86</v>
      </c>
      <c r="D33" s="46">
        <v>291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291</v>
      </c>
      <c r="O33" s="47">
        <f t="shared" si="1"/>
        <v>0.68470588235294116</v>
      </c>
      <c r="P33" s="9"/>
    </row>
    <row r="34" spans="1:119" ht="15.75">
      <c r="A34" s="29" t="s">
        <v>3</v>
      </c>
      <c r="B34" s="30"/>
      <c r="C34" s="31"/>
      <c r="D34" s="32">
        <f t="shared" ref="D34:M34" si="8">SUM(D35:D38)</f>
        <v>108384</v>
      </c>
      <c r="E34" s="32">
        <f t="shared" si="8"/>
        <v>9077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-680309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4"/>
        <v>-562848</v>
      </c>
      <c r="O34" s="45">
        <f t="shared" si="1"/>
        <v>-1324.3482352941176</v>
      </c>
      <c r="P34" s="10"/>
    </row>
    <row r="35" spans="1:119">
      <c r="A35" s="12"/>
      <c r="B35" s="25">
        <v>361.1</v>
      </c>
      <c r="C35" s="20" t="s">
        <v>42</v>
      </c>
      <c r="D35" s="46">
        <v>19301</v>
      </c>
      <c r="E35" s="46">
        <v>21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19322</v>
      </c>
      <c r="O35" s="47">
        <f t="shared" si="1"/>
        <v>45.463529411764704</v>
      </c>
      <c r="P35" s="9"/>
    </row>
    <row r="36" spans="1:119">
      <c r="A36" s="12"/>
      <c r="B36" s="25">
        <v>364</v>
      </c>
      <c r="C36" s="20" t="s">
        <v>76</v>
      </c>
      <c r="D36" s="46">
        <v>6500</v>
      </c>
      <c r="E36" s="46">
        <v>0</v>
      </c>
      <c r="F36" s="46">
        <v>0</v>
      </c>
      <c r="G36" s="46">
        <v>0</v>
      </c>
      <c r="H36" s="46">
        <v>0</v>
      </c>
      <c r="I36" s="46">
        <v>-680309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-673809</v>
      </c>
      <c r="O36" s="47">
        <f t="shared" si="1"/>
        <v>-1585.4329411764706</v>
      </c>
      <c r="P36" s="9"/>
    </row>
    <row r="37" spans="1:119">
      <c r="A37" s="12"/>
      <c r="B37" s="25">
        <v>366</v>
      </c>
      <c r="C37" s="20" t="s">
        <v>45</v>
      </c>
      <c r="D37" s="46">
        <v>62173</v>
      </c>
      <c r="E37" s="46">
        <v>5110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67283</v>
      </c>
      <c r="O37" s="47">
        <f t="shared" si="1"/>
        <v>158.31294117647059</v>
      </c>
      <c r="P37" s="9"/>
    </row>
    <row r="38" spans="1:119">
      <c r="A38" s="12"/>
      <c r="B38" s="25">
        <v>369.9</v>
      </c>
      <c r="C38" s="20" t="s">
        <v>46</v>
      </c>
      <c r="D38" s="46">
        <v>20410</v>
      </c>
      <c r="E38" s="46">
        <v>3946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24356</v>
      </c>
      <c r="O38" s="47">
        <f t="shared" si="1"/>
        <v>57.308235294117644</v>
      </c>
      <c r="P38" s="9"/>
    </row>
    <row r="39" spans="1:119" ht="15.75">
      <c r="A39" s="29" t="s">
        <v>33</v>
      </c>
      <c r="B39" s="30"/>
      <c r="C39" s="31"/>
      <c r="D39" s="32">
        <f t="shared" ref="D39:M39" si="9">SUM(D40:D41)</f>
        <v>0</v>
      </c>
      <c r="E39" s="32">
        <f t="shared" si="9"/>
        <v>49000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3099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4"/>
        <v>52099</v>
      </c>
      <c r="O39" s="45">
        <f t="shared" si="1"/>
        <v>122.58588235294117</v>
      </c>
      <c r="P39" s="9"/>
    </row>
    <row r="40" spans="1:119">
      <c r="A40" s="12"/>
      <c r="B40" s="25">
        <v>381</v>
      </c>
      <c r="C40" s="20" t="s">
        <v>47</v>
      </c>
      <c r="D40" s="46">
        <v>0</v>
      </c>
      <c r="E40" s="46">
        <v>49000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49000</v>
      </c>
      <c r="O40" s="47">
        <f t="shared" si="1"/>
        <v>115.29411764705883</v>
      </c>
      <c r="P40" s="9"/>
    </row>
    <row r="41" spans="1:119" ht="15.75" thickBot="1">
      <c r="A41" s="12"/>
      <c r="B41" s="25">
        <v>389.1</v>
      </c>
      <c r="C41" s="20" t="s">
        <v>77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3099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3099</v>
      </c>
      <c r="O41" s="47">
        <f t="shared" si="1"/>
        <v>7.2917647058823531</v>
      </c>
      <c r="P41" s="9"/>
    </row>
    <row r="42" spans="1:119" ht="16.5" thickBot="1">
      <c r="A42" s="14" t="s">
        <v>39</v>
      </c>
      <c r="B42" s="23"/>
      <c r="C42" s="22"/>
      <c r="D42" s="15">
        <f t="shared" ref="D42:M42" si="10">SUM(D5,D13,D18,D26,D31,D34,D39)</f>
        <v>4467127</v>
      </c>
      <c r="E42" s="15">
        <f t="shared" si="10"/>
        <v>62832</v>
      </c>
      <c r="F42" s="15">
        <f t="shared" si="10"/>
        <v>0</v>
      </c>
      <c r="G42" s="15">
        <f t="shared" si="10"/>
        <v>0</v>
      </c>
      <c r="H42" s="15">
        <f t="shared" si="10"/>
        <v>0</v>
      </c>
      <c r="I42" s="15">
        <f t="shared" si="10"/>
        <v>2081551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0</v>
      </c>
      <c r="N42" s="15">
        <f t="shared" si="4"/>
        <v>6611510</v>
      </c>
      <c r="O42" s="38">
        <f t="shared" si="1"/>
        <v>15556.494117647058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52" t="s">
        <v>95</v>
      </c>
      <c r="M44" s="52"/>
      <c r="N44" s="52"/>
      <c r="O44" s="43">
        <v>425</v>
      </c>
    </row>
    <row r="45" spans="1:119">
      <c r="A45" s="53"/>
      <c r="B45" s="54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5"/>
    </row>
    <row r="46" spans="1:119" ht="15.75" customHeight="1" thickBot="1">
      <c r="A46" s="56" t="s">
        <v>62</v>
      </c>
      <c r="B46" s="57"/>
      <c r="C46" s="57"/>
      <c r="D46" s="57"/>
      <c r="E46" s="57"/>
      <c r="F46" s="57"/>
      <c r="G46" s="57"/>
      <c r="H46" s="57"/>
      <c r="I46" s="57"/>
      <c r="J46" s="57"/>
      <c r="K46" s="57"/>
      <c r="L46" s="57"/>
      <c r="M46" s="57"/>
      <c r="N46" s="57"/>
      <c r="O46" s="58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90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3426434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3426434</v>
      </c>
      <c r="O5" s="33">
        <f t="shared" ref="O5:O41" si="1">(N5/O$43)</f>
        <v>8138.79809976247</v>
      </c>
      <c r="P5" s="6"/>
    </row>
    <row r="6" spans="1:133">
      <c r="A6" s="12"/>
      <c r="B6" s="25">
        <v>311</v>
      </c>
      <c r="C6" s="20" t="s">
        <v>2</v>
      </c>
      <c r="D6" s="46">
        <v>3114224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3114224</v>
      </c>
      <c r="O6" s="47">
        <f t="shared" si="1"/>
        <v>7397.2066508313537</v>
      </c>
      <c r="P6" s="9"/>
    </row>
    <row r="7" spans="1:133">
      <c r="A7" s="12"/>
      <c r="B7" s="25">
        <v>312.10000000000002</v>
      </c>
      <c r="C7" s="20" t="s">
        <v>10</v>
      </c>
      <c r="D7" s="46">
        <v>19660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19660</v>
      </c>
      <c r="O7" s="47">
        <f t="shared" si="1"/>
        <v>46.698337292161519</v>
      </c>
      <c r="P7" s="9"/>
    </row>
    <row r="8" spans="1:133">
      <c r="A8" s="12"/>
      <c r="B8" s="25">
        <v>312.60000000000002</v>
      </c>
      <c r="C8" s="20" t="s">
        <v>91</v>
      </c>
      <c r="D8" s="46">
        <v>18600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18600</v>
      </c>
      <c r="O8" s="47">
        <f t="shared" si="1"/>
        <v>44.180522565320665</v>
      </c>
      <c r="P8" s="9"/>
    </row>
    <row r="9" spans="1:133">
      <c r="A9" s="12"/>
      <c r="B9" s="25">
        <v>314.10000000000002</v>
      </c>
      <c r="C9" s="20" t="s">
        <v>11</v>
      </c>
      <c r="D9" s="46">
        <v>226328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226328</v>
      </c>
      <c r="O9" s="47">
        <f t="shared" si="1"/>
        <v>537.59619952494063</v>
      </c>
      <c r="P9" s="9"/>
    </row>
    <row r="10" spans="1:133">
      <c r="A10" s="12"/>
      <c r="B10" s="25">
        <v>314.39999999999998</v>
      </c>
      <c r="C10" s="20" t="s">
        <v>12</v>
      </c>
      <c r="D10" s="46">
        <v>3951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3951</v>
      </c>
      <c r="O10" s="47">
        <f t="shared" si="1"/>
        <v>9.3847980997624703</v>
      </c>
      <c r="P10" s="9"/>
    </row>
    <row r="11" spans="1:133">
      <c r="A11" s="12"/>
      <c r="B11" s="25">
        <v>315</v>
      </c>
      <c r="C11" s="20" t="s">
        <v>70</v>
      </c>
      <c r="D11" s="46">
        <v>12541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12541</v>
      </c>
      <c r="O11" s="47">
        <f t="shared" si="1"/>
        <v>29.788598574821854</v>
      </c>
      <c r="P11" s="9"/>
    </row>
    <row r="12" spans="1:133">
      <c r="A12" s="12"/>
      <c r="B12" s="25">
        <v>316</v>
      </c>
      <c r="C12" s="20" t="s">
        <v>71</v>
      </c>
      <c r="D12" s="46">
        <v>31130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31130</v>
      </c>
      <c r="O12" s="47">
        <f t="shared" si="1"/>
        <v>73.942992874109265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SUM(D14:D16)</f>
        <v>601486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41" si="4">SUM(D13:M13)</f>
        <v>601486</v>
      </c>
      <c r="O13" s="45">
        <f t="shared" si="1"/>
        <v>1428.7078384798099</v>
      </c>
      <c r="P13" s="10"/>
    </row>
    <row r="14" spans="1:133">
      <c r="A14" s="12"/>
      <c r="B14" s="25">
        <v>322</v>
      </c>
      <c r="C14" s="20" t="s">
        <v>0</v>
      </c>
      <c r="D14" s="46">
        <v>528331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528331</v>
      </c>
      <c r="O14" s="47">
        <f t="shared" si="1"/>
        <v>1254.9429928741092</v>
      </c>
      <c r="P14" s="9"/>
    </row>
    <row r="15" spans="1:133">
      <c r="A15" s="12"/>
      <c r="B15" s="25">
        <v>323.39999999999998</v>
      </c>
      <c r="C15" s="20" t="s">
        <v>16</v>
      </c>
      <c r="D15" s="46">
        <v>63655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63655</v>
      </c>
      <c r="O15" s="47">
        <f t="shared" si="1"/>
        <v>151.19952494061758</v>
      </c>
      <c r="P15" s="9"/>
    </row>
    <row r="16" spans="1:133">
      <c r="A16" s="12"/>
      <c r="B16" s="25">
        <v>329</v>
      </c>
      <c r="C16" s="20" t="s">
        <v>17</v>
      </c>
      <c r="D16" s="46">
        <v>9500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9500</v>
      </c>
      <c r="O16" s="47">
        <f t="shared" si="1"/>
        <v>22.565320665083135</v>
      </c>
      <c r="P16" s="9"/>
    </row>
    <row r="17" spans="1:16" ht="15.75">
      <c r="A17" s="29" t="s">
        <v>20</v>
      </c>
      <c r="B17" s="30"/>
      <c r="C17" s="31"/>
      <c r="D17" s="32">
        <f t="shared" ref="D17:M17" si="5">SUM(D18:D24)</f>
        <v>51982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51982</v>
      </c>
      <c r="O17" s="45">
        <f t="shared" si="1"/>
        <v>123.47268408551069</v>
      </c>
      <c r="P17" s="10"/>
    </row>
    <row r="18" spans="1:16">
      <c r="A18" s="12"/>
      <c r="B18" s="25">
        <v>331.2</v>
      </c>
      <c r="C18" s="20" t="s">
        <v>19</v>
      </c>
      <c r="D18" s="46">
        <v>886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886</v>
      </c>
      <c r="O18" s="47">
        <f t="shared" si="1"/>
        <v>2.1045130641330165</v>
      </c>
      <c r="P18" s="9"/>
    </row>
    <row r="19" spans="1:16">
      <c r="A19" s="12"/>
      <c r="B19" s="25">
        <v>335.12</v>
      </c>
      <c r="C19" s="20" t="s">
        <v>72</v>
      </c>
      <c r="D19" s="46">
        <v>9906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9906</v>
      </c>
      <c r="O19" s="47">
        <f t="shared" si="1"/>
        <v>23.529691211401424</v>
      </c>
      <c r="P19" s="9"/>
    </row>
    <row r="20" spans="1:16">
      <c r="A20" s="12"/>
      <c r="B20" s="25">
        <v>335.15</v>
      </c>
      <c r="C20" s="20" t="s">
        <v>73</v>
      </c>
      <c r="D20" s="46">
        <v>2594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2594</v>
      </c>
      <c r="O20" s="47">
        <f t="shared" si="1"/>
        <v>6.1615201900237526</v>
      </c>
      <c r="P20" s="9"/>
    </row>
    <row r="21" spans="1:16">
      <c r="A21" s="12"/>
      <c r="B21" s="25">
        <v>335.18</v>
      </c>
      <c r="C21" s="20" t="s">
        <v>74</v>
      </c>
      <c r="D21" s="46">
        <v>32355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32355</v>
      </c>
      <c r="O21" s="47">
        <f t="shared" si="1"/>
        <v>76.852731591448929</v>
      </c>
      <c r="P21" s="9"/>
    </row>
    <row r="22" spans="1:16">
      <c r="A22" s="12"/>
      <c r="B22" s="25">
        <v>335.49</v>
      </c>
      <c r="C22" s="20" t="s">
        <v>58</v>
      </c>
      <c r="D22" s="46">
        <v>1883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1883</v>
      </c>
      <c r="O22" s="47">
        <f t="shared" si="1"/>
        <v>4.4726840855106884</v>
      </c>
      <c r="P22" s="9"/>
    </row>
    <row r="23" spans="1:16">
      <c r="A23" s="12"/>
      <c r="B23" s="25">
        <v>337.1</v>
      </c>
      <c r="C23" s="20" t="s">
        <v>92</v>
      </c>
      <c r="D23" s="46">
        <v>1036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1036</v>
      </c>
      <c r="O23" s="47">
        <f t="shared" si="1"/>
        <v>2.460807600950119</v>
      </c>
      <c r="P23" s="9"/>
    </row>
    <row r="24" spans="1:16">
      <c r="A24" s="12"/>
      <c r="B24" s="25">
        <v>338</v>
      </c>
      <c r="C24" s="20" t="s">
        <v>26</v>
      </c>
      <c r="D24" s="46">
        <v>3322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3322</v>
      </c>
      <c r="O24" s="47">
        <f t="shared" si="1"/>
        <v>7.8907363420427554</v>
      </c>
      <c r="P24" s="9"/>
    </row>
    <row r="25" spans="1:16" ht="15.75">
      <c r="A25" s="29" t="s">
        <v>31</v>
      </c>
      <c r="B25" s="30"/>
      <c r="C25" s="31"/>
      <c r="D25" s="32">
        <f t="shared" ref="D25:M25" si="6">SUM(D26:D29)</f>
        <v>83497</v>
      </c>
      <c r="E25" s="32">
        <f t="shared" si="6"/>
        <v>4425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2784475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4"/>
        <v>2872397</v>
      </c>
      <c r="O25" s="45">
        <f t="shared" si="1"/>
        <v>6822.7957244655581</v>
      </c>
      <c r="P25" s="10"/>
    </row>
    <row r="26" spans="1:16">
      <c r="A26" s="12"/>
      <c r="B26" s="25">
        <v>341.3</v>
      </c>
      <c r="C26" s="20" t="s">
        <v>75</v>
      </c>
      <c r="D26" s="46">
        <v>82000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82000</v>
      </c>
      <c r="O26" s="47">
        <f t="shared" si="1"/>
        <v>194.77434679334917</v>
      </c>
      <c r="P26" s="9"/>
    </row>
    <row r="27" spans="1:16">
      <c r="A27" s="12"/>
      <c r="B27" s="25">
        <v>342.9</v>
      </c>
      <c r="C27" s="20" t="s">
        <v>35</v>
      </c>
      <c r="D27" s="46">
        <v>1497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1497</v>
      </c>
      <c r="O27" s="47">
        <f t="shared" si="1"/>
        <v>3.5558194774346794</v>
      </c>
      <c r="P27" s="9"/>
    </row>
    <row r="28" spans="1:16">
      <c r="A28" s="12"/>
      <c r="B28" s="25">
        <v>343.6</v>
      </c>
      <c r="C28" s="20" t="s">
        <v>37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2784475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2784475</v>
      </c>
      <c r="O28" s="47">
        <f t="shared" si="1"/>
        <v>6613.9548693586694</v>
      </c>
      <c r="P28" s="9"/>
    </row>
    <row r="29" spans="1:16">
      <c r="A29" s="12"/>
      <c r="B29" s="25">
        <v>347.1</v>
      </c>
      <c r="C29" s="20" t="s">
        <v>38</v>
      </c>
      <c r="D29" s="46">
        <v>0</v>
      </c>
      <c r="E29" s="46">
        <v>4425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4425</v>
      </c>
      <c r="O29" s="47">
        <f t="shared" si="1"/>
        <v>10.510688836104514</v>
      </c>
      <c r="P29" s="9"/>
    </row>
    <row r="30" spans="1:16" ht="15.75">
      <c r="A30" s="29" t="s">
        <v>32</v>
      </c>
      <c r="B30" s="30"/>
      <c r="C30" s="31"/>
      <c r="D30" s="32">
        <f t="shared" ref="D30:M30" si="7">SUM(D31:D32)</f>
        <v>1794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1794</v>
      </c>
      <c r="O30" s="45">
        <f t="shared" si="1"/>
        <v>4.261282660332542</v>
      </c>
      <c r="P30" s="10"/>
    </row>
    <row r="31" spans="1:16">
      <c r="A31" s="13"/>
      <c r="B31" s="39">
        <v>351.1</v>
      </c>
      <c r="C31" s="21" t="s">
        <v>41</v>
      </c>
      <c r="D31" s="46">
        <v>1162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1162</v>
      </c>
      <c r="O31" s="47">
        <f t="shared" si="1"/>
        <v>2.7600950118764844</v>
      </c>
      <c r="P31" s="9"/>
    </row>
    <row r="32" spans="1:16">
      <c r="A32" s="13"/>
      <c r="B32" s="39">
        <v>354</v>
      </c>
      <c r="C32" s="21" t="s">
        <v>86</v>
      </c>
      <c r="D32" s="46">
        <v>632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632</v>
      </c>
      <c r="O32" s="47">
        <f t="shared" si="1"/>
        <v>1.5011876484560569</v>
      </c>
      <c r="P32" s="9"/>
    </row>
    <row r="33" spans="1:119" ht="15.75">
      <c r="A33" s="29" t="s">
        <v>3</v>
      </c>
      <c r="B33" s="30"/>
      <c r="C33" s="31"/>
      <c r="D33" s="32">
        <f t="shared" ref="D33:M33" si="8">SUM(D34:D37)</f>
        <v>56200</v>
      </c>
      <c r="E33" s="32">
        <f t="shared" si="8"/>
        <v>5795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-10987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4"/>
        <v>51008</v>
      </c>
      <c r="O33" s="45">
        <f t="shared" si="1"/>
        <v>121.15914489311164</v>
      </c>
      <c r="P33" s="10"/>
    </row>
    <row r="34" spans="1:119">
      <c r="A34" s="12"/>
      <c r="B34" s="25">
        <v>361.1</v>
      </c>
      <c r="C34" s="20" t="s">
        <v>42</v>
      </c>
      <c r="D34" s="46">
        <v>10726</v>
      </c>
      <c r="E34" s="46">
        <v>20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10746</v>
      </c>
      <c r="O34" s="47">
        <f t="shared" si="1"/>
        <v>25.524940617577197</v>
      </c>
      <c r="P34" s="9"/>
    </row>
    <row r="35" spans="1:119">
      <c r="A35" s="12"/>
      <c r="B35" s="25">
        <v>364</v>
      </c>
      <c r="C35" s="20" t="s">
        <v>76</v>
      </c>
      <c r="D35" s="46">
        <v>5250</v>
      </c>
      <c r="E35" s="46">
        <v>0</v>
      </c>
      <c r="F35" s="46">
        <v>0</v>
      </c>
      <c r="G35" s="46">
        <v>0</v>
      </c>
      <c r="H35" s="46">
        <v>0</v>
      </c>
      <c r="I35" s="46">
        <v>-10987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-5737</v>
      </c>
      <c r="O35" s="47">
        <f t="shared" si="1"/>
        <v>-13.6270783847981</v>
      </c>
      <c r="P35" s="9"/>
    </row>
    <row r="36" spans="1:119">
      <c r="A36" s="12"/>
      <c r="B36" s="25">
        <v>366</v>
      </c>
      <c r="C36" s="20" t="s">
        <v>45</v>
      </c>
      <c r="D36" s="46">
        <v>25000</v>
      </c>
      <c r="E36" s="46">
        <v>5200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30200</v>
      </c>
      <c r="O36" s="47">
        <f t="shared" si="1"/>
        <v>71.733966745843233</v>
      </c>
      <c r="P36" s="9"/>
    </row>
    <row r="37" spans="1:119">
      <c r="A37" s="12"/>
      <c r="B37" s="25">
        <v>369.9</v>
      </c>
      <c r="C37" s="20" t="s">
        <v>46</v>
      </c>
      <c r="D37" s="46">
        <v>15224</v>
      </c>
      <c r="E37" s="46">
        <v>575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15799</v>
      </c>
      <c r="O37" s="47">
        <f t="shared" si="1"/>
        <v>37.527315914489314</v>
      </c>
      <c r="P37" s="9"/>
    </row>
    <row r="38" spans="1:119" ht="15.75">
      <c r="A38" s="29" t="s">
        <v>33</v>
      </c>
      <c r="B38" s="30"/>
      <c r="C38" s="31"/>
      <c r="D38" s="32">
        <f t="shared" ref="D38:M38" si="9">SUM(D39:D40)</f>
        <v>0</v>
      </c>
      <c r="E38" s="32">
        <f t="shared" si="9"/>
        <v>48000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2374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4"/>
        <v>50374</v>
      </c>
      <c r="O38" s="45">
        <f t="shared" si="1"/>
        <v>119.65320665083135</v>
      </c>
      <c r="P38" s="9"/>
    </row>
    <row r="39" spans="1:119">
      <c r="A39" s="12"/>
      <c r="B39" s="25">
        <v>381</v>
      </c>
      <c r="C39" s="20" t="s">
        <v>47</v>
      </c>
      <c r="D39" s="46">
        <v>0</v>
      </c>
      <c r="E39" s="46">
        <v>48000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48000</v>
      </c>
      <c r="O39" s="47">
        <f t="shared" si="1"/>
        <v>114.01425178147268</v>
      </c>
      <c r="P39" s="9"/>
    </row>
    <row r="40" spans="1:119" ht="15.75" thickBot="1">
      <c r="A40" s="12"/>
      <c r="B40" s="25">
        <v>389.1</v>
      </c>
      <c r="C40" s="20" t="s">
        <v>77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2374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2374</v>
      </c>
      <c r="O40" s="47">
        <f t="shared" si="1"/>
        <v>5.6389548693586695</v>
      </c>
      <c r="P40" s="9"/>
    </row>
    <row r="41" spans="1:119" ht="16.5" thickBot="1">
      <c r="A41" s="14" t="s">
        <v>39</v>
      </c>
      <c r="B41" s="23"/>
      <c r="C41" s="22"/>
      <c r="D41" s="15">
        <f t="shared" ref="D41:M41" si="10">SUM(D5,D13,D17,D25,D30,D33,D38)</f>
        <v>4221393</v>
      </c>
      <c r="E41" s="15">
        <f t="shared" si="10"/>
        <v>58220</v>
      </c>
      <c r="F41" s="15">
        <f t="shared" si="10"/>
        <v>0</v>
      </c>
      <c r="G41" s="15">
        <f t="shared" si="10"/>
        <v>0</v>
      </c>
      <c r="H41" s="15">
        <f t="shared" si="10"/>
        <v>0</v>
      </c>
      <c r="I41" s="15">
        <f t="shared" si="10"/>
        <v>2775862</v>
      </c>
      <c r="J41" s="15">
        <f t="shared" si="10"/>
        <v>0</v>
      </c>
      <c r="K41" s="15">
        <f t="shared" si="10"/>
        <v>0</v>
      </c>
      <c r="L41" s="15">
        <f t="shared" si="10"/>
        <v>0</v>
      </c>
      <c r="M41" s="15">
        <f t="shared" si="10"/>
        <v>0</v>
      </c>
      <c r="N41" s="15">
        <f t="shared" si="4"/>
        <v>7055475</v>
      </c>
      <c r="O41" s="38">
        <f t="shared" si="1"/>
        <v>16758.847980997623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52" t="s">
        <v>93</v>
      </c>
      <c r="M43" s="52"/>
      <c r="N43" s="52"/>
      <c r="O43" s="43">
        <v>421</v>
      </c>
    </row>
    <row r="44" spans="1:119">
      <c r="A44" s="53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5"/>
    </row>
    <row r="45" spans="1:119" ht="15.75" customHeight="1" thickBot="1">
      <c r="A45" s="56" t="s">
        <v>62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8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88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3349013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3349013</v>
      </c>
      <c r="O5" s="33">
        <f t="shared" ref="O5:O39" si="2">(N5/O$41)</f>
        <v>8031.2062350119904</v>
      </c>
      <c r="P5" s="6"/>
    </row>
    <row r="6" spans="1:133">
      <c r="A6" s="12"/>
      <c r="B6" s="25">
        <v>311</v>
      </c>
      <c r="C6" s="20" t="s">
        <v>2</v>
      </c>
      <c r="D6" s="46">
        <v>3071648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3071648</v>
      </c>
      <c r="O6" s="47">
        <f t="shared" si="2"/>
        <v>7366.0623501199043</v>
      </c>
      <c r="P6" s="9"/>
    </row>
    <row r="7" spans="1:133">
      <c r="A7" s="12"/>
      <c r="B7" s="25">
        <v>312.10000000000002</v>
      </c>
      <c r="C7" s="20" t="s">
        <v>10</v>
      </c>
      <c r="D7" s="46">
        <v>18873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18873</v>
      </c>
      <c r="O7" s="47">
        <f t="shared" si="2"/>
        <v>45.258992805755398</v>
      </c>
      <c r="P7" s="9"/>
    </row>
    <row r="8" spans="1:133">
      <c r="A8" s="12"/>
      <c r="B8" s="25">
        <v>314.10000000000002</v>
      </c>
      <c r="C8" s="20" t="s">
        <v>11</v>
      </c>
      <c r="D8" s="46">
        <v>215653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215653</v>
      </c>
      <c r="O8" s="47">
        <f t="shared" si="2"/>
        <v>517.15347721822548</v>
      </c>
      <c r="P8" s="9"/>
    </row>
    <row r="9" spans="1:133">
      <c r="A9" s="12"/>
      <c r="B9" s="25">
        <v>314.39999999999998</v>
      </c>
      <c r="C9" s="20" t="s">
        <v>12</v>
      </c>
      <c r="D9" s="46">
        <v>2253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2253</v>
      </c>
      <c r="O9" s="47">
        <f t="shared" si="2"/>
        <v>5.4028776978417268</v>
      </c>
      <c r="P9" s="9"/>
    </row>
    <row r="10" spans="1:133">
      <c r="A10" s="12"/>
      <c r="B10" s="25">
        <v>315</v>
      </c>
      <c r="C10" s="20" t="s">
        <v>70</v>
      </c>
      <c r="D10" s="46">
        <v>14958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14958</v>
      </c>
      <c r="O10" s="47">
        <f t="shared" si="2"/>
        <v>35.870503597122301</v>
      </c>
      <c r="P10" s="9"/>
    </row>
    <row r="11" spans="1:133">
      <c r="A11" s="12"/>
      <c r="B11" s="25">
        <v>316</v>
      </c>
      <c r="C11" s="20" t="s">
        <v>71</v>
      </c>
      <c r="D11" s="46">
        <v>25628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25628</v>
      </c>
      <c r="O11" s="47">
        <f t="shared" si="2"/>
        <v>61.458033573141485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465825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465825</v>
      </c>
      <c r="O12" s="45">
        <f t="shared" si="2"/>
        <v>1117.0863309352519</v>
      </c>
      <c r="P12" s="10"/>
    </row>
    <row r="13" spans="1:133">
      <c r="A13" s="12"/>
      <c r="B13" s="25">
        <v>322</v>
      </c>
      <c r="C13" s="20" t="s">
        <v>0</v>
      </c>
      <c r="D13" s="46">
        <v>405615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405615</v>
      </c>
      <c r="O13" s="47">
        <f t="shared" si="2"/>
        <v>972.69784172661866</v>
      </c>
      <c r="P13" s="9"/>
    </row>
    <row r="14" spans="1:133">
      <c r="A14" s="12"/>
      <c r="B14" s="25">
        <v>323.39999999999998</v>
      </c>
      <c r="C14" s="20" t="s">
        <v>16</v>
      </c>
      <c r="D14" s="46">
        <v>49800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49800</v>
      </c>
      <c r="O14" s="47">
        <f t="shared" si="2"/>
        <v>119.42446043165468</v>
      </c>
      <c r="P14" s="9"/>
    </row>
    <row r="15" spans="1:133">
      <c r="A15" s="12"/>
      <c r="B15" s="25">
        <v>329</v>
      </c>
      <c r="C15" s="20" t="s">
        <v>17</v>
      </c>
      <c r="D15" s="46">
        <v>10410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10410</v>
      </c>
      <c r="O15" s="47">
        <f t="shared" si="2"/>
        <v>24.964028776978417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SUM(D17:D22)</f>
        <v>71073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71073</v>
      </c>
      <c r="O16" s="45">
        <f t="shared" si="2"/>
        <v>170.43884892086331</v>
      </c>
      <c r="P16" s="10"/>
    </row>
    <row r="17" spans="1:16">
      <c r="A17" s="12"/>
      <c r="B17" s="25">
        <v>331.2</v>
      </c>
      <c r="C17" s="20" t="s">
        <v>19</v>
      </c>
      <c r="D17" s="46">
        <v>1904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1904</v>
      </c>
      <c r="O17" s="47">
        <f t="shared" si="2"/>
        <v>4.565947242206235</v>
      </c>
      <c r="P17" s="9"/>
    </row>
    <row r="18" spans="1:16">
      <c r="A18" s="12"/>
      <c r="B18" s="25">
        <v>335.12</v>
      </c>
      <c r="C18" s="20" t="s">
        <v>72</v>
      </c>
      <c r="D18" s="46">
        <v>9498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9498</v>
      </c>
      <c r="O18" s="47">
        <f t="shared" si="2"/>
        <v>22.776978417266186</v>
      </c>
      <c r="P18" s="9"/>
    </row>
    <row r="19" spans="1:16">
      <c r="A19" s="12"/>
      <c r="B19" s="25">
        <v>335.15</v>
      </c>
      <c r="C19" s="20" t="s">
        <v>73</v>
      </c>
      <c r="D19" s="46">
        <v>1909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1909</v>
      </c>
      <c r="O19" s="47">
        <f t="shared" si="2"/>
        <v>4.5779376498800959</v>
      </c>
      <c r="P19" s="9"/>
    </row>
    <row r="20" spans="1:16">
      <c r="A20" s="12"/>
      <c r="B20" s="25">
        <v>335.18</v>
      </c>
      <c r="C20" s="20" t="s">
        <v>74</v>
      </c>
      <c r="D20" s="46">
        <v>32400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32400</v>
      </c>
      <c r="O20" s="47">
        <f t="shared" si="2"/>
        <v>77.697841726618705</v>
      </c>
      <c r="P20" s="9"/>
    </row>
    <row r="21" spans="1:16">
      <c r="A21" s="12"/>
      <c r="B21" s="25">
        <v>335.49</v>
      </c>
      <c r="C21" s="20" t="s">
        <v>58</v>
      </c>
      <c r="D21" s="46">
        <v>1827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1827</v>
      </c>
      <c r="O21" s="47">
        <f t="shared" si="2"/>
        <v>4.3812949640287773</v>
      </c>
      <c r="P21" s="9"/>
    </row>
    <row r="22" spans="1:16">
      <c r="A22" s="12"/>
      <c r="B22" s="25">
        <v>338</v>
      </c>
      <c r="C22" s="20" t="s">
        <v>26</v>
      </c>
      <c r="D22" s="46">
        <v>23535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23535</v>
      </c>
      <c r="O22" s="47">
        <f t="shared" si="2"/>
        <v>56.438848920863308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SUM(D24:D27)</f>
        <v>84084</v>
      </c>
      <c r="E23" s="32">
        <f t="shared" si="5"/>
        <v>3563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2529913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2617560</v>
      </c>
      <c r="O23" s="45">
        <f t="shared" si="2"/>
        <v>6277.1223021582737</v>
      </c>
      <c r="P23" s="10"/>
    </row>
    <row r="24" spans="1:16">
      <c r="A24" s="12"/>
      <c r="B24" s="25">
        <v>341.3</v>
      </c>
      <c r="C24" s="20" t="s">
        <v>75</v>
      </c>
      <c r="D24" s="46">
        <v>82000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82000</v>
      </c>
      <c r="O24" s="47">
        <f t="shared" si="2"/>
        <v>196.64268585131896</v>
      </c>
      <c r="P24" s="9"/>
    </row>
    <row r="25" spans="1:16">
      <c r="A25" s="12"/>
      <c r="B25" s="25">
        <v>342.9</v>
      </c>
      <c r="C25" s="20" t="s">
        <v>35</v>
      </c>
      <c r="D25" s="46">
        <v>2084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2084</v>
      </c>
      <c r="O25" s="47">
        <f t="shared" si="2"/>
        <v>4.9976019184652278</v>
      </c>
      <c r="P25" s="9"/>
    </row>
    <row r="26" spans="1:16">
      <c r="A26" s="12"/>
      <c r="B26" s="25">
        <v>343.6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2529913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2529913</v>
      </c>
      <c r="O26" s="47">
        <f t="shared" si="2"/>
        <v>6066.9376498800957</v>
      </c>
      <c r="P26" s="9"/>
    </row>
    <row r="27" spans="1:16">
      <c r="A27" s="12"/>
      <c r="B27" s="25">
        <v>347.1</v>
      </c>
      <c r="C27" s="20" t="s">
        <v>38</v>
      </c>
      <c r="D27" s="46">
        <v>0</v>
      </c>
      <c r="E27" s="46">
        <v>3563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3563</v>
      </c>
      <c r="O27" s="47">
        <f t="shared" si="2"/>
        <v>8.5443645083932847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SUM(D29:D30)</f>
        <v>1333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1333</v>
      </c>
      <c r="O28" s="45">
        <f t="shared" si="2"/>
        <v>3.1966426858513191</v>
      </c>
      <c r="P28" s="10"/>
    </row>
    <row r="29" spans="1:16">
      <c r="A29" s="13"/>
      <c r="B29" s="39">
        <v>351.1</v>
      </c>
      <c r="C29" s="21" t="s">
        <v>41</v>
      </c>
      <c r="D29" s="46">
        <v>610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610</v>
      </c>
      <c r="O29" s="47">
        <f t="shared" si="2"/>
        <v>1.4628297362110312</v>
      </c>
      <c r="P29" s="9"/>
    </row>
    <row r="30" spans="1:16">
      <c r="A30" s="13"/>
      <c r="B30" s="39">
        <v>354</v>
      </c>
      <c r="C30" s="21" t="s">
        <v>86</v>
      </c>
      <c r="D30" s="46">
        <v>723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723</v>
      </c>
      <c r="O30" s="47">
        <f t="shared" si="2"/>
        <v>1.7338129496402879</v>
      </c>
      <c r="P30" s="9"/>
    </row>
    <row r="31" spans="1:16" ht="15.75">
      <c r="A31" s="29" t="s">
        <v>3</v>
      </c>
      <c r="B31" s="30"/>
      <c r="C31" s="31"/>
      <c r="D31" s="32">
        <f t="shared" ref="D31:M31" si="7">SUM(D32:D35)</f>
        <v>109651</v>
      </c>
      <c r="E31" s="32">
        <f t="shared" si="7"/>
        <v>152316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-1205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1"/>
        <v>260762</v>
      </c>
      <c r="O31" s="45">
        <f t="shared" si="2"/>
        <v>625.32853717026376</v>
      </c>
      <c r="P31" s="10"/>
    </row>
    <row r="32" spans="1:16">
      <c r="A32" s="12"/>
      <c r="B32" s="25">
        <v>361.1</v>
      </c>
      <c r="C32" s="20" t="s">
        <v>42</v>
      </c>
      <c r="D32" s="46">
        <v>8011</v>
      </c>
      <c r="E32" s="46">
        <v>35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8046</v>
      </c>
      <c r="O32" s="47">
        <f t="shared" si="2"/>
        <v>19.294964028776977</v>
      </c>
      <c r="P32" s="9"/>
    </row>
    <row r="33" spans="1:119">
      <c r="A33" s="12"/>
      <c r="B33" s="25">
        <v>364</v>
      </c>
      <c r="C33" s="20" t="s">
        <v>76</v>
      </c>
      <c r="D33" s="46">
        <v>2200</v>
      </c>
      <c r="E33" s="46">
        <v>0</v>
      </c>
      <c r="F33" s="46">
        <v>0</v>
      </c>
      <c r="G33" s="46">
        <v>0</v>
      </c>
      <c r="H33" s="46">
        <v>0</v>
      </c>
      <c r="I33" s="46">
        <v>-1205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995</v>
      </c>
      <c r="O33" s="47">
        <f t="shared" si="2"/>
        <v>2.3860911270983212</v>
      </c>
      <c r="P33" s="9"/>
    </row>
    <row r="34" spans="1:119">
      <c r="A34" s="12"/>
      <c r="B34" s="25">
        <v>366</v>
      </c>
      <c r="C34" s="20" t="s">
        <v>45</v>
      </c>
      <c r="D34" s="46">
        <v>76475</v>
      </c>
      <c r="E34" s="46">
        <v>151990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228465</v>
      </c>
      <c r="O34" s="47">
        <f t="shared" si="2"/>
        <v>547.87769784172667</v>
      </c>
      <c r="P34" s="9"/>
    </row>
    <row r="35" spans="1:119">
      <c r="A35" s="12"/>
      <c r="B35" s="25">
        <v>369.9</v>
      </c>
      <c r="C35" s="20" t="s">
        <v>46</v>
      </c>
      <c r="D35" s="46">
        <v>22965</v>
      </c>
      <c r="E35" s="46">
        <v>291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23256</v>
      </c>
      <c r="O35" s="47">
        <f t="shared" si="2"/>
        <v>55.769784172661872</v>
      </c>
      <c r="P35" s="9"/>
    </row>
    <row r="36" spans="1:119" ht="15.75">
      <c r="A36" s="29" t="s">
        <v>33</v>
      </c>
      <c r="B36" s="30"/>
      <c r="C36" s="31"/>
      <c r="D36" s="32">
        <f t="shared" ref="D36:M36" si="8">SUM(D37:D38)</f>
        <v>0</v>
      </c>
      <c r="E36" s="32">
        <f t="shared" si="8"/>
        <v>49912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3013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52925</v>
      </c>
      <c r="O36" s="45">
        <f t="shared" si="2"/>
        <v>126.91846522781775</v>
      </c>
      <c r="P36" s="9"/>
    </row>
    <row r="37" spans="1:119">
      <c r="A37" s="12"/>
      <c r="B37" s="25">
        <v>381</v>
      </c>
      <c r="C37" s="20" t="s">
        <v>47</v>
      </c>
      <c r="D37" s="46">
        <v>0</v>
      </c>
      <c r="E37" s="46">
        <v>49912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49912</v>
      </c>
      <c r="O37" s="47">
        <f t="shared" si="2"/>
        <v>119.69304556354916</v>
      </c>
      <c r="P37" s="9"/>
    </row>
    <row r="38" spans="1:119" ht="15.75" thickBot="1">
      <c r="A38" s="12"/>
      <c r="B38" s="25">
        <v>389.1</v>
      </c>
      <c r="C38" s="20" t="s">
        <v>77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3013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3013</v>
      </c>
      <c r="O38" s="47">
        <f t="shared" si="2"/>
        <v>7.2254196642685855</v>
      </c>
      <c r="P38" s="9"/>
    </row>
    <row r="39" spans="1:119" ht="16.5" thickBot="1">
      <c r="A39" s="14" t="s">
        <v>39</v>
      </c>
      <c r="B39" s="23"/>
      <c r="C39" s="22"/>
      <c r="D39" s="15">
        <f t="shared" ref="D39:M39" si="9">SUM(D5,D12,D16,D23,D28,D31,D36)</f>
        <v>4080979</v>
      </c>
      <c r="E39" s="15">
        <f t="shared" si="9"/>
        <v>205791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2531721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6818491</v>
      </c>
      <c r="O39" s="38">
        <f t="shared" si="2"/>
        <v>16351.297362110312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52" t="s">
        <v>89</v>
      </c>
      <c r="M41" s="52"/>
      <c r="N41" s="52"/>
      <c r="O41" s="43">
        <v>417</v>
      </c>
    </row>
    <row r="42" spans="1:119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5"/>
    </row>
    <row r="43" spans="1:119" ht="15.75" customHeight="1" thickBot="1">
      <c r="A43" s="56" t="s">
        <v>62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8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85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3153479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8" si="1">SUM(D5:M5)</f>
        <v>3153479</v>
      </c>
      <c r="O5" s="33">
        <f t="shared" ref="O5:O38" si="2">(N5/O$40)</f>
        <v>7691.4121951219513</v>
      </c>
      <c r="P5" s="6"/>
    </row>
    <row r="6" spans="1:133">
      <c r="A6" s="12"/>
      <c r="B6" s="25">
        <v>311</v>
      </c>
      <c r="C6" s="20" t="s">
        <v>2</v>
      </c>
      <c r="D6" s="46">
        <v>2874191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2874191</v>
      </c>
      <c r="O6" s="47">
        <f t="shared" si="2"/>
        <v>7010.2219512195124</v>
      </c>
      <c r="P6" s="9"/>
    </row>
    <row r="7" spans="1:133">
      <c r="A7" s="12"/>
      <c r="B7" s="25">
        <v>312.10000000000002</v>
      </c>
      <c r="C7" s="20" t="s">
        <v>10</v>
      </c>
      <c r="D7" s="46">
        <v>18361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18361</v>
      </c>
      <c r="O7" s="47">
        <f t="shared" si="2"/>
        <v>44.782926829268291</v>
      </c>
      <c r="P7" s="9"/>
    </row>
    <row r="8" spans="1:133">
      <c r="A8" s="12"/>
      <c r="B8" s="25">
        <v>314.10000000000002</v>
      </c>
      <c r="C8" s="20" t="s">
        <v>11</v>
      </c>
      <c r="D8" s="46">
        <v>213810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213810</v>
      </c>
      <c r="O8" s="47">
        <f t="shared" si="2"/>
        <v>521.48780487804879</v>
      </c>
      <c r="P8" s="9"/>
    </row>
    <row r="9" spans="1:133">
      <c r="A9" s="12"/>
      <c r="B9" s="25">
        <v>314.39999999999998</v>
      </c>
      <c r="C9" s="20" t="s">
        <v>12</v>
      </c>
      <c r="D9" s="46">
        <v>1668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1668</v>
      </c>
      <c r="O9" s="47">
        <f t="shared" si="2"/>
        <v>4.0682926829268293</v>
      </c>
      <c r="P9" s="9"/>
    </row>
    <row r="10" spans="1:133">
      <c r="A10" s="12"/>
      <c r="B10" s="25">
        <v>315</v>
      </c>
      <c r="C10" s="20" t="s">
        <v>70</v>
      </c>
      <c r="D10" s="46">
        <v>15954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15954</v>
      </c>
      <c r="O10" s="47">
        <f t="shared" si="2"/>
        <v>38.912195121951221</v>
      </c>
      <c r="P10" s="9"/>
    </row>
    <row r="11" spans="1:133">
      <c r="A11" s="12"/>
      <c r="B11" s="25">
        <v>316</v>
      </c>
      <c r="C11" s="20" t="s">
        <v>71</v>
      </c>
      <c r="D11" s="46">
        <v>29495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29495</v>
      </c>
      <c r="O11" s="47">
        <f t="shared" si="2"/>
        <v>71.939024390243901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1090563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1090563</v>
      </c>
      <c r="O12" s="45">
        <f t="shared" si="2"/>
        <v>2659.9097560975611</v>
      </c>
      <c r="P12" s="10"/>
    </row>
    <row r="13" spans="1:133">
      <c r="A13" s="12"/>
      <c r="B13" s="25">
        <v>322</v>
      </c>
      <c r="C13" s="20" t="s">
        <v>0</v>
      </c>
      <c r="D13" s="46">
        <v>1035466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1035466</v>
      </c>
      <c r="O13" s="47">
        <f t="shared" si="2"/>
        <v>2525.5268292682927</v>
      </c>
      <c r="P13" s="9"/>
    </row>
    <row r="14" spans="1:133">
      <c r="A14" s="12"/>
      <c r="B14" s="25">
        <v>323.39999999999998</v>
      </c>
      <c r="C14" s="20" t="s">
        <v>16</v>
      </c>
      <c r="D14" s="46">
        <v>41008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41008</v>
      </c>
      <c r="O14" s="47">
        <f t="shared" si="2"/>
        <v>100.01951219512195</v>
      </c>
      <c r="P14" s="9"/>
    </row>
    <row r="15" spans="1:133">
      <c r="A15" s="12"/>
      <c r="B15" s="25">
        <v>329</v>
      </c>
      <c r="C15" s="20" t="s">
        <v>17</v>
      </c>
      <c r="D15" s="46">
        <v>14089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14089</v>
      </c>
      <c r="O15" s="47">
        <f t="shared" si="2"/>
        <v>34.363414634146345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SUM(D17:D22)</f>
        <v>59254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59254</v>
      </c>
      <c r="O16" s="45">
        <f t="shared" si="2"/>
        <v>144.5219512195122</v>
      </c>
      <c r="P16" s="10"/>
    </row>
    <row r="17" spans="1:16">
      <c r="A17" s="12"/>
      <c r="B17" s="25">
        <v>331.2</v>
      </c>
      <c r="C17" s="20" t="s">
        <v>19</v>
      </c>
      <c r="D17" s="46">
        <v>1000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1000</v>
      </c>
      <c r="O17" s="47">
        <f t="shared" si="2"/>
        <v>2.4390243902439024</v>
      </c>
      <c r="P17" s="9"/>
    </row>
    <row r="18" spans="1:16">
      <c r="A18" s="12"/>
      <c r="B18" s="25">
        <v>335.12</v>
      </c>
      <c r="C18" s="20" t="s">
        <v>72</v>
      </c>
      <c r="D18" s="46">
        <v>9235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9235</v>
      </c>
      <c r="O18" s="47">
        <f t="shared" si="2"/>
        <v>22.524390243902438</v>
      </c>
      <c r="P18" s="9"/>
    </row>
    <row r="19" spans="1:16">
      <c r="A19" s="12"/>
      <c r="B19" s="25">
        <v>335.15</v>
      </c>
      <c r="C19" s="20" t="s">
        <v>73</v>
      </c>
      <c r="D19" s="46">
        <v>1909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1909</v>
      </c>
      <c r="O19" s="47">
        <f t="shared" si="2"/>
        <v>4.6560975609756099</v>
      </c>
      <c r="P19" s="9"/>
    </row>
    <row r="20" spans="1:16">
      <c r="A20" s="12"/>
      <c r="B20" s="25">
        <v>335.18</v>
      </c>
      <c r="C20" s="20" t="s">
        <v>74</v>
      </c>
      <c r="D20" s="46">
        <v>31424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31424</v>
      </c>
      <c r="O20" s="47">
        <f t="shared" si="2"/>
        <v>76.643902439024387</v>
      </c>
      <c r="P20" s="9"/>
    </row>
    <row r="21" spans="1:16">
      <c r="A21" s="12"/>
      <c r="B21" s="25">
        <v>335.49</v>
      </c>
      <c r="C21" s="20" t="s">
        <v>58</v>
      </c>
      <c r="D21" s="46">
        <v>1121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1121</v>
      </c>
      <c r="O21" s="47">
        <f t="shared" si="2"/>
        <v>2.7341463414634148</v>
      </c>
      <c r="P21" s="9"/>
    </row>
    <row r="22" spans="1:16">
      <c r="A22" s="12"/>
      <c r="B22" s="25">
        <v>338</v>
      </c>
      <c r="C22" s="20" t="s">
        <v>26</v>
      </c>
      <c r="D22" s="46">
        <v>14565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14565</v>
      </c>
      <c r="O22" s="47">
        <f t="shared" si="2"/>
        <v>35.524390243902438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SUM(D24:D26)</f>
        <v>82000</v>
      </c>
      <c r="E23" s="32">
        <f t="shared" si="5"/>
        <v>4415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2722183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2808598</v>
      </c>
      <c r="O23" s="45">
        <f t="shared" si="2"/>
        <v>6850.2390243902437</v>
      </c>
      <c r="P23" s="10"/>
    </row>
    <row r="24" spans="1:16">
      <c r="A24" s="12"/>
      <c r="B24" s="25">
        <v>341.3</v>
      </c>
      <c r="C24" s="20" t="s">
        <v>75</v>
      </c>
      <c r="D24" s="46">
        <v>82000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82000</v>
      </c>
      <c r="O24" s="47">
        <f t="shared" si="2"/>
        <v>200</v>
      </c>
      <c r="P24" s="9"/>
    </row>
    <row r="25" spans="1:16">
      <c r="A25" s="12"/>
      <c r="B25" s="25">
        <v>343.6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2722183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2722183</v>
      </c>
      <c r="O25" s="47">
        <f t="shared" si="2"/>
        <v>6639.4707317073171</v>
      </c>
      <c r="P25" s="9"/>
    </row>
    <row r="26" spans="1:16">
      <c r="A26" s="12"/>
      <c r="B26" s="25">
        <v>347.1</v>
      </c>
      <c r="C26" s="20" t="s">
        <v>38</v>
      </c>
      <c r="D26" s="46">
        <v>0</v>
      </c>
      <c r="E26" s="46">
        <v>4415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4415</v>
      </c>
      <c r="O26" s="47">
        <f t="shared" si="2"/>
        <v>10.768292682926829</v>
      </c>
      <c r="P26" s="9"/>
    </row>
    <row r="27" spans="1:16" ht="15.75">
      <c r="A27" s="29" t="s">
        <v>32</v>
      </c>
      <c r="B27" s="30"/>
      <c r="C27" s="31"/>
      <c r="D27" s="32">
        <f t="shared" ref="D27:M27" si="6">SUM(D28:D29)</f>
        <v>235688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235688</v>
      </c>
      <c r="O27" s="45">
        <f t="shared" si="2"/>
        <v>574.8487804878049</v>
      </c>
      <c r="P27" s="10"/>
    </row>
    <row r="28" spans="1:16">
      <c r="A28" s="13"/>
      <c r="B28" s="39">
        <v>351.1</v>
      </c>
      <c r="C28" s="21" t="s">
        <v>41</v>
      </c>
      <c r="D28" s="46">
        <v>1544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1544</v>
      </c>
      <c r="O28" s="47">
        <f t="shared" si="2"/>
        <v>3.7658536585365852</v>
      </c>
      <c r="P28" s="9"/>
    </row>
    <row r="29" spans="1:16">
      <c r="A29" s="13"/>
      <c r="B29" s="39">
        <v>354</v>
      </c>
      <c r="C29" s="21" t="s">
        <v>86</v>
      </c>
      <c r="D29" s="46">
        <v>234144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234144</v>
      </c>
      <c r="O29" s="47">
        <f t="shared" si="2"/>
        <v>571.08292682926833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SUM(D31:D34)</f>
        <v>79257</v>
      </c>
      <c r="E30" s="32">
        <f t="shared" si="7"/>
        <v>102230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181487</v>
      </c>
      <c r="O30" s="45">
        <f t="shared" si="2"/>
        <v>442.6512195121951</v>
      </c>
      <c r="P30" s="10"/>
    </row>
    <row r="31" spans="1:16">
      <c r="A31" s="12"/>
      <c r="B31" s="25">
        <v>361.1</v>
      </c>
      <c r="C31" s="20" t="s">
        <v>42</v>
      </c>
      <c r="D31" s="46">
        <v>5158</v>
      </c>
      <c r="E31" s="46">
        <v>35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5193</v>
      </c>
      <c r="O31" s="47">
        <f t="shared" si="2"/>
        <v>12.665853658536586</v>
      </c>
      <c r="P31" s="9"/>
    </row>
    <row r="32" spans="1:16">
      <c r="A32" s="12"/>
      <c r="B32" s="25">
        <v>364</v>
      </c>
      <c r="C32" s="20" t="s">
        <v>76</v>
      </c>
      <c r="D32" s="46">
        <v>1531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1531</v>
      </c>
      <c r="O32" s="47">
        <f t="shared" si="2"/>
        <v>3.7341463414634148</v>
      </c>
      <c r="P32" s="9"/>
    </row>
    <row r="33" spans="1:119">
      <c r="A33" s="12"/>
      <c r="B33" s="25">
        <v>366</v>
      </c>
      <c r="C33" s="20" t="s">
        <v>45</v>
      </c>
      <c r="D33" s="46">
        <v>34050</v>
      </c>
      <c r="E33" s="46">
        <v>101610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135660</v>
      </c>
      <c r="O33" s="47">
        <f t="shared" si="2"/>
        <v>330.8780487804878</v>
      </c>
      <c r="P33" s="9"/>
    </row>
    <row r="34" spans="1:119">
      <c r="A34" s="12"/>
      <c r="B34" s="25">
        <v>369.9</v>
      </c>
      <c r="C34" s="20" t="s">
        <v>46</v>
      </c>
      <c r="D34" s="46">
        <v>38518</v>
      </c>
      <c r="E34" s="46">
        <v>585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39103</v>
      </c>
      <c r="O34" s="47">
        <f t="shared" si="2"/>
        <v>95.373170731707319</v>
      </c>
      <c r="P34" s="9"/>
    </row>
    <row r="35" spans="1:119" ht="15.75">
      <c r="A35" s="29" t="s">
        <v>33</v>
      </c>
      <c r="B35" s="30"/>
      <c r="C35" s="31"/>
      <c r="D35" s="32">
        <f t="shared" ref="D35:M35" si="8">SUM(D36:D37)</f>
        <v>0</v>
      </c>
      <c r="E35" s="32">
        <f t="shared" si="8"/>
        <v>37000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1616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1"/>
        <v>38616</v>
      </c>
      <c r="O35" s="45">
        <f t="shared" si="2"/>
        <v>94.185365853658539</v>
      </c>
      <c r="P35" s="9"/>
    </row>
    <row r="36" spans="1:119">
      <c r="A36" s="12"/>
      <c r="B36" s="25">
        <v>381</v>
      </c>
      <c r="C36" s="20" t="s">
        <v>47</v>
      </c>
      <c r="D36" s="46">
        <v>0</v>
      </c>
      <c r="E36" s="46">
        <v>37000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"/>
        <v>37000</v>
      </c>
      <c r="O36" s="47">
        <f t="shared" si="2"/>
        <v>90.243902439024396</v>
      </c>
      <c r="P36" s="9"/>
    </row>
    <row r="37" spans="1:119" ht="15.75" thickBot="1">
      <c r="A37" s="12"/>
      <c r="B37" s="25">
        <v>389.1</v>
      </c>
      <c r="C37" s="20" t="s">
        <v>77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1616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1616</v>
      </c>
      <c r="O37" s="47">
        <f t="shared" si="2"/>
        <v>3.9414634146341463</v>
      </c>
      <c r="P37" s="9"/>
    </row>
    <row r="38" spans="1:119" ht="16.5" thickBot="1">
      <c r="A38" s="14" t="s">
        <v>39</v>
      </c>
      <c r="B38" s="23"/>
      <c r="C38" s="22"/>
      <c r="D38" s="15">
        <f t="shared" ref="D38:M38" si="9">SUM(D5,D12,D16,D23,D27,D30,D35)</f>
        <v>4700241</v>
      </c>
      <c r="E38" s="15">
        <f t="shared" si="9"/>
        <v>143645</v>
      </c>
      <c r="F38" s="15">
        <f t="shared" si="9"/>
        <v>0</v>
      </c>
      <c r="G38" s="15">
        <f t="shared" si="9"/>
        <v>0</v>
      </c>
      <c r="H38" s="15">
        <f t="shared" si="9"/>
        <v>0</v>
      </c>
      <c r="I38" s="15">
        <f t="shared" si="9"/>
        <v>2723799</v>
      </c>
      <c r="J38" s="15">
        <f t="shared" si="9"/>
        <v>0</v>
      </c>
      <c r="K38" s="15">
        <f t="shared" si="9"/>
        <v>0</v>
      </c>
      <c r="L38" s="15">
        <f t="shared" si="9"/>
        <v>0</v>
      </c>
      <c r="M38" s="15">
        <f t="shared" si="9"/>
        <v>0</v>
      </c>
      <c r="N38" s="15">
        <f t="shared" si="1"/>
        <v>7567685</v>
      </c>
      <c r="O38" s="38">
        <f t="shared" si="2"/>
        <v>18457.768292682926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40"/>
      <c r="B40" s="41"/>
      <c r="C40" s="41"/>
      <c r="D40" s="42"/>
      <c r="E40" s="42"/>
      <c r="F40" s="42"/>
      <c r="G40" s="42"/>
      <c r="H40" s="42"/>
      <c r="I40" s="42"/>
      <c r="J40" s="42"/>
      <c r="K40" s="42"/>
      <c r="L40" s="52" t="s">
        <v>87</v>
      </c>
      <c r="M40" s="52"/>
      <c r="N40" s="52"/>
      <c r="O40" s="43">
        <v>410</v>
      </c>
    </row>
    <row r="41" spans="1:119">
      <c r="A41" s="53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5"/>
    </row>
    <row r="42" spans="1:119" ht="15.75" customHeight="1" thickBot="1">
      <c r="A42" s="56" t="s">
        <v>62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8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56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83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49</v>
      </c>
      <c r="B3" s="66"/>
      <c r="C3" s="67"/>
      <c r="D3" s="71" t="s">
        <v>27</v>
      </c>
      <c r="E3" s="72"/>
      <c r="F3" s="72"/>
      <c r="G3" s="72"/>
      <c r="H3" s="73"/>
      <c r="I3" s="71" t="s">
        <v>28</v>
      </c>
      <c r="J3" s="73"/>
      <c r="K3" s="71" t="s">
        <v>30</v>
      </c>
      <c r="L3" s="73"/>
      <c r="M3" s="36"/>
      <c r="N3" s="37"/>
      <c r="O3" s="74" t="s">
        <v>54</v>
      </c>
      <c r="P3" s="11"/>
      <c r="Q3"/>
    </row>
    <row r="4" spans="1:133" ht="32.25" customHeight="1" thickBot="1">
      <c r="A4" s="68"/>
      <c r="B4" s="69"/>
      <c r="C4" s="70"/>
      <c r="D4" s="34" t="s">
        <v>4</v>
      </c>
      <c r="E4" s="34" t="s">
        <v>50</v>
      </c>
      <c r="F4" s="34" t="s">
        <v>51</v>
      </c>
      <c r="G4" s="34" t="s">
        <v>52</v>
      </c>
      <c r="H4" s="34" t="s">
        <v>5</v>
      </c>
      <c r="I4" s="34" t="s">
        <v>6</v>
      </c>
      <c r="J4" s="35" t="s">
        <v>53</v>
      </c>
      <c r="K4" s="35" t="s">
        <v>7</v>
      </c>
      <c r="L4" s="35" t="s">
        <v>8</v>
      </c>
      <c r="M4" s="35" t="s">
        <v>9</v>
      </c>
      <c r="N4" s="35" t="s">
        <v>29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2783579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9" si="1">SUM(D5:M5)</f>
        <v>2783579</v>
      </c>
      <c r="O5" s="33">
        <f t="shared" ref="O5:O39" si="2">(N5/O$41)</f>
        <v>6822.4975490196075</v>
      </c>
      <c r="P5" s="6"/>
    </row>
    <row r="6" spans="1:133">
      <c r="A6" s="12"/>
      <c r="B6" s="25">
        <v>311</v>
      </c>
      <c r="C6" s="20" t="s">
        <v>2</v>
      </c>
      <c r="D6" s="46">
        <v>2509308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2509308</v>
      </c>
      <c r="O6" s="47">
        <f t="shared" si="2"/>
        <v>6150.2647058823532</v>
      </c>
      <c r="P6" s="9"/>
    </row>
    <row r="7" spans="1:133">
      <c r="A7" s="12"/>
      <c r="B7" s="25">
        <v>312.10000000000002</v>
      </c>
      <c r="C7" s="20" t="s">
        <v>10</v>
      </c>
      <c r="D7" s="46">
        <v>17403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17403</v>
      </c>
      <c r="O7" s="47">
        <f t="shared" si="2"/>
        <v>42.654411764705884</v>
      </c>
      <c r="P7" s="9"/>
    </row>
    <row r="8" spans="1:133">
      <c r="A8" s="12"/>
      <c r="B8" s="25">
        <v>314.10000000000002</v>
      </c>
      <c r="C8" s="20" t="s">
        <v>11</v>
      </c>
      <c r="D8" s="46">
        <v>209557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209557</v>
      </c>
      <c r="O8" s="47">
        <f t="shared" si="2"/>
        <v>513.62009803921569</v>
      </c>
      <c r="P8" s="9"/>
    </row>
    <row r="9" spans="1:133">
      <c r="A9" s="12"/>
      <c r="B9" s="25">
        <v>314.39999999999998</v>
      </c>
      <c r="C9" s="20" t="s">
        <v>12</v>
      </c>
      <c r="D9" s="46">
        <v>4012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4012</v>
      </c>
      <c r="O9" s="47">
        <f t="shared" si="2"/>
        <v>9.8333333333333339</v>
      </c>
      <c r="P9" s="9"/>
    </row>
    <row r="10" spans="1:133">
      <c r="A10" s="12"/>
      <c r="B10" s="25">
        <v>315</v>
      </c>
      <c r="C10" s="20" t="s">
        <v>70</v>
      </c>
      <c r="D10" s="46">
        <v>15028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15028</v>
      </c>
      <c r="O10" s="47">
        <f t="shared" si="2"/>
        <v>36.833333333333336</v>
      </c>
      <c r="P10" s="9"/>
    </row>
    <row r="11" spans="1:133">
      <c r="A11" s="12"/>
      <c r="B11" s="25">
        <v>316</v>
      </c>
      <c r="C11" s="20" t="s">
        <v>71</v>
      </c>
      <c r="D11" s="46">
        <v>28271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28271</v>
      </c>
      <c r="O11" s="47">
        <f t="shared" si="2"/>
        <v>69.291666666666671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SUM(D13:D15)</f>
        <v>416008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416008</v>
      </c>
      <c r="O12" s="45">
        <f t="shared" si="2"/>
        <v>1019.6274509803922</v>
      </c>
      <c r="P12" s="10"/>
    </row>
    <row r="13" spans="1:133">
      <c r="A13" s="12"/>
      <c r="B13" s="25">
        <v>322</v>
      </c>
      <c r="C13" s="20" t="s">
        <v>0</v>
      </c>
      <c r="D13" s="46">
        <v>365714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365714</v>
      </c>
      <c r="O13" s="47">
        <f t="shared" si="2"/>
        <v>896.35784313725492</v>
      </c>
      <c r="P13" s="9"/>
    </row>
    <row r="14" spans="1:133">
      <c r="A14" s="12"/>
      <c r="B14" s="25">
        <v>323.39999999999998</v>
      </c>
      <c r="C14" s="20" t="s">
        <v>16</v>
      </c>
      <c r="D14" s="46">
        <v>39424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39424</v>
      </c>
      <c r="O14" s="47">
        <f t="shared" si="2"/>
        <v>96.627450980392155</v>
      </c>
      <c r="P14" s="9"/>
    </row>
    <row r="15" spans="1:133">
      <c r="A15" s="12"/>
      <c r="B15" s="25">
        <v>329</v>
      </c>
      <c r="C15" s="20" t="s">
        <v>17</v>
      </c>
      <c r="D15" s="46">
        <v>10870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10870</v>
      </c>
      <c r="O15" s="47">
        <f t="shared" si="2"/>
        <v>26.642156862745097</v>
      </c>
      <c r="P15" s="9"/>
    </row>
    <row r="16" spans="1:133" ht="15.75">
      <c r="A16" s="29" t="s">
        <v>20</v>
      </c>
      <c r="B16" s="30"/>
      <c r="C16" s="31"/>
      <c r="D16" s="32">
        <f t="shared" ref="D16:M16" si="4">SUM(D17:D22)</f>
        <v>69977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69977</v>
      </c>
      <c r="O16" s="45">
        <f t="shared" si="2"/>
        <v>171.51225490196077</v>
      </c>
      <c r="P16" s="10"/>
    </row>
    <row r="17" spans="1:16">
      <c r="A17" s="12"/>
      <c r="B17" s="25">
        <v>331.2</v>
      </c>
      <c r="C17" s="20" t="s">
        <v>19</v>
      </c>
      <c r="D17" s="46">
        <v>2193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2193</v>
      </c>
      <c r="O17" s="47">
        <f t="shared" si="2"/>
        <v>5.375</v>
      </c>
      <c r="P17" s="9"/>
    </row>
    <row r="18" spans="1:16">
      <c r="A18" s="12"/>
      <c r="B18" s="25">
        <v>335.12</v>
      </c>
      <c r="C18" s="20" t="s">
        <v>72</v>
      </c>
      <c r="D18" s="46">
        <v>8619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8619</v>
      </c>
      <c r="O18" s="47">
        <f t="shared" si="2"/>
        <v>21.125</v>
      </c>
      <c r="P18" s="9"/>
    </row>
    <row r="19" spans="1:16">
      <c r="A19" s="12"/>
      <c r="B19" s="25">
        <v>335.15</v>
      </c>
      <c r="C19" s="20" t="s">
        <v>73</v>
      </c>
      <c r="D19" s="46">
        <v>1370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1370</v>
      </c>
      <c r="O19" s="47">
        <f t="shared" si="2"/>
        <v>3.357843137254902</v>
      </c>
      <c r="P19" s="9"/>
    </row>
    <row r="20" spans="1:16">
      <c r="A20" s="12"/>
      <c r="B20" s="25">
        <v>335.18</v>
      </c>
      <c r="C20" s="20" t="s">
        <v>74</v>
      </c>
      <c r="D20" s="46">
        <v>29956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29956</v>
      </c>
      <c r="O20" s="47">
        <f t="shared" si="2"/>
        <v>73.421568627450981</v>
      </c>
      <c r="P20" s="9"/>
    </row>
    <row r="21" spans="1:16">
      <c r="A21" s="12"/>
      <c r="B21" s="25">
        <v>335.49</v>
      </c>
      <c r="C21" s="20" t="s">
        <v>58</v>
      </c>
      <c r="D21" s="46">
        <v>1656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1656</v>
      </c>
      <c r="O21" s="47">
        <f t="shared" si="2"/>
        <v>4.0588235294117645</v>
      </c>
      <c r="P21" s="9"/>
    </row>
    <row r="22" spans="1:16">
      <c r="A22" s="12"/>
      <c r="B22" s="25">
        <v>338</v>
      </c>
      <c r="C22" s="20" t="s">
        <v>26</v>
      </c>
      <c r="D22" s="46">
        <v>26183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26183</v>
      </c>
      <c r="O22" s="47">
        <f t="shared" si="2"/>
        <v>64.174019607843135</v>
      </c>
      <c r="P22" s="9"/>
    </row>
    <row r="23" spans="1:16" ht="15.75">
      <c r="A23" s="29" t="s">
        <v>31</v>
      </c>
      <c r="B23" s="30"/>
      <c r="C23" s="31"/>
      <c r="D23" s="32">
        <f t="shared" ref="D23:M23" si="5">SUM(D24:D27)</f>
        <v>84799</v>
      </c>
      <c r="E23" s="32">
        <f t="shared" si="5"/>
        <v>5135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2810608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2900542</v>
      </c>
      <c r="O23" s="45">
        <f t="shared" si="2"/>
        <v>7109.1715686274511</v>
      </c>
      <c r="P23" s="10"/>
    </row>
    <row r="24" spans="1:16">
      <c r="A24" s="12"/>
      <c r="B24" s="25">
        <v>341.3</v>
      </c>
      <c r="C24" s="20" t="s">
        <v>75</v>
      </c>
      <c r="D24" s="46">
        <v>82000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82000</v>
      </c>
      <c r="O24" s="47">
        <f t="shared" si="2"/>
        <v>200.98039215686273</v>
      </c>
      <c r="P24" s="9"/>
    </row>
    <row r="25" spans="1:16">
      <c r="A25" s="12"/>
      <c r="B25" s="25">
        <v>342.9</v>
      </c>
      <c r="C25" s="20" t="s">
        <v>35</v>
      </c>
      <c r="D25" s="46">
        <v>2799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2799</v>
      </c>
      <c r="O25" s="47">
        <f t="shared" si="2"/>
        <v>6.8602941176470589</v>
      </c>
      <c r="P25" s="9"/>
    </row>
    <row r="26" spans="1:16">
      <c r="A26" s="12"/>
      <c r="B26" s="25">
        <v>343.6</v>
      </c>
      <c r="C26" s="20" t="s">
        <v>37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2810608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2810608</v>
      </c>
      <c r="O26" s="47">
        <f t="shared" si="2"/>
        <v>6888.7450980392159</v>
      </c>
      <c r="P26" s="9"/>
    </row>
    <row r="27" spans="1:16">
      <c r="A27" s="12"/>
      <c r="B27" s="25">
        <v>347.1</v>
      </c>
      <c r="C27" s="20" t="s">
        <v>38</v>
      </c>
      <c r="D27" s="46">
        <v>0</v>
      </c>
      <c r="E27" s="46">
        <v>5135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5135</v>
      </c>
      <c r="O27" s="47">
        <f t="shared" si="2"/>
        <v>12.58578431372549</v>
      </c>
      <c r="P27" s="9"/>
    </row>
    <row r="28" spans="1:16" ht="15.75">
      <c r="A28" s="29" t="s">
        <v>32</v>
      </c>
      <c r="B28" s="30"/>
      <c r="C28" s="31"/>
      <c r="D28" s="32">
        <f t="shared" ref="D28:M28" si="6">SUM(D29:D29)</f>
        <v>4927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4927</v>
      </c>
      <c r="O28" s="45">
        <f t="shared" si="2"/>
        <v>12.075980392156863</v>
      </c>
      <c r="P28" s="10"/>
    </row>
    <row r="29" spans="1:16">
      <c r="A29" s="13"/>
      <c r="B29" s="39">
        <v>351.1</v>
      </c>
      <c r="C29" s="21" t="s">
        <v>41</v>
      </c>
      <c r="D29" s="46">
        <v>4927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4927</v>
      </c>
      <c r="O29" s="47">
        <f t="shared" si="2"/>
        <v>12.075980392156863</v>
      </c>
      <c r="P29" s="9"/>
    </row>
    <row r="30" spans="1:16" ht="15.75">
      <c r="A30" s="29" t="s">
        <v>3</v>
      </c>
      <c r="B30" s="30"/>
      <c r="C30" s="31"/>
      <c r="D30" s="32">
        <f t="shared" ref="D30:M30" si="7">SUM(D31:D35)</f>
        <v>78303</v>
      </c>
      <c r="E30" s="32">
        <f t="shared" si="7"/>
        <v>10628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-641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88290</v>
      </c>
      <c r="O30" s="45">
        <f t="shared" si="2"/>
        <v>216.39705882352942</v>
      </c>
      <c r="P30" s="10"/>
    </row>
    <row r="31" spans="1:16">
      <c r="A31" s="12"/>
      <c r="B31" s="25">
        <v>361.1</v>
      </c>
      <c r="C31" s="20" t="s">
        <v>42</v>
      </c>
      <c r="D31" s="46">
        <v>2553</v>
      </c>
      <c r="E31" s="46">
        <v>36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2589</v>
      </c>
      <c r="O31" s="47">
        <f t="shared" si="2"/>
        <v>6.3455882352941178</v>
      </c>
      <c r="P31" s="9"/>
    </row>
    <row r="32" spans="1:16">
      <c r="A32" s="12"/>
      <c r="B32" s="25">
        <v>361.3</v>
      </c>
      <c r="C32" s="20" t="s">
        <v>43</v>
      </c>
      <c r="D32" s="46">
        <v>-1256</v>
      </c>
      <c r="E32" s="46">
        <v>0</v>
      </c>
      <c r="F32" s="46">
        <v>0</v>
      </c>
      <c r="G32" s="46">
        <v>0</v>
      </c>
      <c r="H32" s="46">
        <v>0</v>
      </c>
      <c r="I32" s="46">
        <v>-641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-1897</v>
      </c>
      <c r="O32" s="47">
        <f t="shared" si="2"/>
        <v>-4.6495098039215685</v>
      </c>
      <c r="P32" s="9"/>
    </row>
    <row r="33" spans="1:119">
      <c r="A33" s="12"/>
      <c r="B33" s="25">
        <v>364</v>
      </c>
      <c r="C33" s="20" t="s">
        <v>76</v>
      </c>
      <c r="D33" s="46">
        <v>15350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15350</v>
      </c>
      <c r="O33" s="47">
        <f t="shared" si="2"/>
        <v>37.622549019607845</v>
      </c>
      <c r="P33" s="9"/>
    </row>
    <row r="34" spans="1:119">
      <c r="A34" s="12"/>
      <c r="B34" s="25">
        <v>366</v>
      </c>
      <c r="C34" s="20" t="s">
        <v>45</v>
      </c>
      <c r="D34" s="46">
        <v>38575</v>
      </c>
      <c r="E34" s="46">
        <v>9950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"/>
        <v>48525</v>
      </c>
      <c r="O34" s="47">
        <f t="shared" si="2"/>
        <v>118.93382352941177</v>
      </c>
      <c r="P34" s="9"/>
    </row>
    <row r="35" spans="1:119">
      <c r="A35" s="12"/>
      <c r="B35" s="25">
        <v>369.9</v>
      </c>
      <c r="C35" s="20" t="s">
        <v>46</v>
      </c>
      <c r="D35" s="46">
        <v>23081</v>
      </c>
      <c r="E35" s="46">
        <v>642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"/>
        <v>23723</v>
      </c>
      <c r="O35" s="47">
        <f t="shared" si="2"/>
        <v>58.144607843137258</v>
      </c>
      <c r="P35" s="9"/>
    </row>
    <row r="36" spans="1:119" ht="15.75">
      <c r="A36" s="29" t="s">
        <v>33</v>
      </c>
      <c r="B36" s="30"/>
      <c r="C36" s="31"/>
      <c r="D36" s="32">
        <f t="shared" ref="D36:M36" si="8">SUM(D37:D38)</f>
        <v>0</v>
      </c>
      <c r="E36" s="32">
        <f t="shared" si="8"/>
        <v>22975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1578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1"/>
        <v>24553</v>
      </c>
      <c r="O36" s="45">
        <f t="shared" si="2"/>
        <v>60.178921568627452</v>
      </c>
      <c r="P36" s="9"/>
    </row>
    <row r="37" spans="1:119">
      <c r="A37" s="12"/>
      <c r="B37" s="25">
        <v>381</v>
      </c>
      <c r="C37" s="20" t="s">
        <v>47</v>
      </c>
      <c r="D37" s="46">
        <v>0</v>
      </c>
      <c r="E37" s="46">
        <v>22975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"/>
        <v>22975</v>
      </c>
      <c r="O37" s="47">
        <f t="shared" si="2"/>
        <v>56.311274509803923</v>
      </c>
      <c r="P37" s="9"/>
    </row>
    <row r="38" spans="1:119" ht="15.75" thickBot="1">
      <c r="A38" s="12"/>
      <c r="B38" s="25">
        <v>389.1</v>
      </c>
      <c r="C38" s="20" t="s">
        <v>77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1578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"/>
        <v>1578</v>
      </c>
      <c r="O38" s="47">
        <f t="shared" si="2"/>
        <v>3.8676470588235294</v>
      </c>
      <c r="P38" s="9"/>
    </row>
    <row r="39" spans="1:119" ht="16.5" thickBot="1">
      <c r="A39" s="14" t="s">
        <v>39</v>
      </c>
      <c r="B39" s="23"/>
      <c r="C39" s="22"/>
      <c r="D39" s="15">
        <f t="shared" ref="D39:M39" si="9">SUM(D5,D12,D16,D23,D28,D30,D36)</f>
        <v>3437593</v>
      </c>
      <c r="E39" s="15">
        <f t="shared" si="9"/>
        <v>38738</v>
      </c>
      <c r="F39" s="15">
        <f t="shared" si="9"/>
        <v>0</v>
      </c>
      <c r="G39" s="15">
        <f t="shared" si="9"/>
        <v>0</v>
      </c>
      <c r="H39" s="15">
        <f t="shared" si="9"/>
        <v>0</v>
      </c>
      <c r="I39" s="15">
        <f t="shared" si="9"/>
        <v>2811545</v>
      </c>
      <c r="J39" s="15">
        <f t="shared" si="9"/>
        <v>0</v>
      </c>
      <c r="K39" s="15">
        <f t="shared" si="9"/>
        <v>0</v>
      </c>
      <c r="L39" s="15">
        <f t="shared" si="9"/>
        <v>0</v>
      </c>
      <c r="M39" s="15">
        <f t="shared" si="9"/>
        <v>0</v>
      </c>
      <c r="N39" s="15">
        <f t="shared" si="1"/>
        <v>6287876</v>
      </c>
      <c r="O39" s="38">
        <f t="shared" si="2"/>
        <v>15411.460784313726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52" t="s">
        <v>84</v>
      </c>
      <c r="M41" s="52"/>
      <c r="N41" s="52"/>
      <c r="O41" s="43">
        <v>408</v>
      </c>
    </row>
    <row r="42" spans="1:119">
      <c r="A42" s="53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5"/>
    </row>
    <row r="43" spans="1:119" ht="15.75" customHeight="1" thickBot="1">
      <c r="A43" s="56" t="s">
        <v>62</v>
      </c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8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2024-06-18T18:11:33Z</cp:lastPrinted>
  <dcterms:created xsi:type="dcterms:W3CDTF">2000-08-31T21:26:31Z</dcterms:created>
  <dcterms:modified xsi:type="dcterms:W3CDTF">2024-06-18T19:25:11Z</dcterms:modified>
</cp:coreProperties>
</file>