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15" windowWidth="15480" windowHeight="609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'2007'!$A$1:$O$27</definedName>
    <definedName name="_xlnm.Print_Area" localSheetId="15">'2008'!$A$1:$O$28</definedName>
    <definedName name="_xlnm.Print_Area" localSheetId="14">'2009'!$A$1:$O$28</definedName>
    <definedName name="_xlnm.Print_Area" localSheetId="13">'2010'!$A$1:$O$28</definedName>
    <definedName name="_xlnm.Print_Area" localSheetId="12">'2011'!$A$1:$O$28</definedName>
    <definedName name="_xlnm.Print_Area" localSheetId="10">'2013'!$A$1:$O$26</definedName>
    <definedName name="_xlnm.Print_Area" localSheetId="9">'2014'!$A$1:$O$31</definedName>
    <definedName name="_xlnm.Print_Area" localSheetId="8">'2015'!$A$1:$O$26</definedName>
    <definedName name="_xlnm.Print_Area" localSheetId="7">'2016'!$A$1:$O$26</definedName>
    <definedName name="_xlnm.Print_Area" localSheetId="6">'2017'!$A$1:$O$22</definedName>
    <definedName name="_xlnm.Print_Area" localSheetId="5">'2018'!$A$1:$O$26</definedName>
    <definedName name="_xlnm.Print_Area" localSheetId="4">'2019'!$A$1:$O$26</definedName>
    <definedName name="_xlnm.Print_Area" localSheetId="3">'2020'!$A$1:$O$26</definedName>
    <definedName name="_xlnm.Print_Area" localSheetId="2">'2021'!$A$1:$P$24</definedName>
    <definedName name="_xlnm.Print_Area" localSheetId="1">'2022'!$A$1:$P$24</definedName>
    <definedName name="_xlnm.Print_Area" localSheetId="0">'2023'!$A$1:$P$26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22" i="49" l="1"/>
  <c r="F22" i="49"/>
  <c r="G22" i="49"/>
  <c r="H22" i="49"/>
  <c r="I22" i="49"/>
  <c r="J22" i="49"/>
  <c r="K22" i="49"/>
  <c r="L22" i="49"/>
  <c r="M22" i="49"/>
  <c r="N22" i="49"/>
  <c r="D22" i="49"/>
  <c r="O21" i="49" l="1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15" i="49" l="1"/>
  <c r="P15" i="49" s="1"/>
  <c r="O19" i="49"/>
  <c r="P19" i="49" s="1"/>
  <c r="O17" i="49"/>
  <c r="P17" i="49" s="1"/>
  <c r="O11" i="49"/>
  <c r="P11" i="49" s="1"/>
  <c r="O5" i="49"/>
  <c r="P5" i="49" s="1"/>
  <c r="E20" i="48"/>
  <c r="F20" i="48"/>
  <c r="G20" i="48"/>
  <c r="H20" i="48"/>
  <c r="I20" i="48"/>
  <c r="J20" i="48"/>
  <c r="K20" i="48"/>
  <c r="L20" i="48"/>
  <c r="M20" i="48"/>
  <c r="N20" i="48"/>
  <c r="D20" i="48"/>
  <c r="O22" i="49" l="1"/>
  <c r="P22" i="49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N15" i="48"/>
  <c r="M15" i="48"/>
  <c r="L15" i="48"/>
  <c r="K15" i="48"/>
  <c r="J15" i="48"/>
  <c r="I15" i="48"/>
  <c r="H15" i="48"/>
  <c r="G15" i="48"/>
  <c r="F15" i="48"/>
  <c r="E15" i="48"/>
  <c r="D15" i="48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17" i="48" l="1"/>
  <c r="P17" i="48" s="1"/>
  <c r="O15" i="48"/>
  <c r="P15" i="48" s="1"/>
  <c r="O11" i="48"/>
  <c r="P11" i="48" s="1"/>
  <c r="O5" i="48"/>
  <c r="P5" i="48" s="1"/>
  <c r="N20" i="47"/>
  <c r="D20" i="47"/>
  <c r="O19" i="47"/>
  <c r="P19" i="47"/>
  <c r="O18" i="47"/>
  <c r="P18" i="47" s="1"/>
  <c r="N17" i="47"/>
  <c r="M17" i="47"/>
  <c r="L17" i="47"/>
  <c r="K17" i="47"/>
  <c r="J17" i="47"/>
  <c r="I17" i="47"/>
  <c r="H17" i="47"/>
  <c r="G17" i="47"/>
  <c r="O17" i="47" s="1"/>
  <c r="P17" i="47" s="1"/>
  <c r="F17" i="47"/>
  <c r="E17" i="47"/>
  <c r="E20" i="47" s="1"/>
  <c r="D17" i="47"/>
  <c r="O16" i="47"/>
  <c r="P16" i="47"/>
  <c r="N15" i="47"/>
  <c r="M15" i="47"/>
  <c r="L15" i="47"/>
  <c r="K15" i="47"/>
  <c r="J15" i="47"/>
  <c r="I15" i="47"/>
  <c r="H15" i="47"/>
  <c r="O15" i="47" s="1"/>
  <c r="P15" i="47" s="1"/>
  <c r="G15" i="47"/>
  <c r="F15" i="47"/>
  <c r="E15" i="47"/>
  <c r="D15" i="47"/>
  <c r="O14" i="47"/>
  <c r="P14" i="47" s="1"/>
  <c r="O13" i="47"/>
  <c r="P13" i="47" s="1"/>
  <c r="O12" i="47"/>
  <c r="P12" i="47"/>
  <c r="N11" i="47"/>
  <c r="M11" i="47"/>
  <c r="O11" i="47" s="1"/>
  <c r="P11" i="47" s="1"/>
  <c r="L11" i="47"/>
  <c r="K11" i="47"/>
  <c r="J11" i="47"/>
  <c r="I11" i="47"/>
  <c r="H11" i="47"/>
  <c r="G11" i="47"/>
  <c r="F11" i="47"/>
  <c r="E11" i="47"/>
  <c r="D11" i="47"/>
  <c r="O10" i="47"/>
  <c r="P10" i="47"/>
  <c r="O9" i="47"/>
  <c r="P9" i="47" s="1"/>
  <c r="O8" i="47"/>
  <c r="P8" i="47" s="1"/>
  <c r="O7" i="47"/>
  <c r="P7" i="47"/>
  <c r="O6" i="47"/>
  <c r="P6" i="47"/>
  <c r="N5" i="47"/>
  <c r="M5" i="47"/>
  <c r="L5" i="47"/>
  <c r="L20" i="47" s="1"/>
  <c r="K5" i="47"/>
  <c r="K20" i="47" s="1"/>
  <c r="J5" i="47"/>
  <c r="O5" i="47" s="1"/>
  <c r="P5" i="47" s="1"/>
  <c r="I5" i="47"/>
  <c r="I20" i="47" s="1"/>
  <c r="H5" i="47"/>
  <c r="H20" i="47" s="1"/>
  <c r="G5" i="47"/>
  <c r="G20" i="47" s="1"/>
  <c r="F5" i="47"/>
  <c r="F20" i="47" s="1"/>
  <c r="E5" i="47"/>
  <c r="D5" i="47"/>
  <c r="E22" i="46"/>
  <c r="H22" i="46"/>
  <c r="I22" i="46"/>
  <c r="N21" i="46"/>
  <c r="O21" i="46" s="1"/>
  <c r="N20" i="46"/>
  <c r="O20" i="46" s="1"/>
  <c r="M19" i="46"/>
  <c r="L19" i="46"/>
  <c r="K19" i="46"/>
  <c r="J19" i="46"/>
  <c r="N19" i="46" s="1"/>
  <c r="O19" i="46" s="1"/>
  <c r="I19" i="46"/>
  <c r="H19" i="46"/>
  <c r="G19" i="46"/>
  <c r="F19" i="46"/>
  <c r="E19" i="46"/>
  <c r="D19" i="46"/>
  <c r="N18" i="46"/>
  <c r="O18" i="46" s="1"/>
  <c r="M17" i="46"/>
  <c r="L17" i="46"/>
  <c r="K17" i="46"/>
  <c r="J17" i="46"/>
  <c r="N17" i="46" s="1"/>
  <c r="O17" i="46" s="1"/>
  <c r="I17" i="46"/>
  <c r="H17" i="46"/>
  <c r="G17" i="46"/>
  <c r="F17" i="46"/>
  <c r="E17" i="46"/>
  <c r="D17" i="46"/>
  <c r="N16" i="46"/>
  <c r="O16" i="46" s="1"/>
  <c r="M15" i="46"/>
  <c r="L15" i="46"/>
  <c r="K15" i="46"/>
  <c r="J15" i="46"/>
  <c r="N15" i="46" s="1"/>
  <c r="O15" i="46" s="1"/>
  <c r="I15" i="46"/>
  <c r="H15" i="46"/>
  <c r="G15" i="46"/>
  <c r="F15" i="46"/>
  <c r="E15" i="46"/>
  <c r="D15" i="46"/>
  <c r="N14" i="46"/>
  <c r="O14" i="46" s="1"/>
  <c r="N13" i="46"/>
  <c r="O13" i="46"/>
  <c r="N12" i="46"/>
  <c r="O12" i="46"/>
  <c r="M11" i="46"/>
  <c r="L11" i="46"/>
  <c r="K11" i="46"/>
  <c r="J11" i="46"/>
  <c r="I11" i="46"/>
  <c r="H11" i="46"/>
  <c r="G11" i="46"/>
  <c r="F11" i="46"/>
  <c r="E11" i="46"/>
  <c r="D11" i="46"/>
  <c r="N10" i="46"/>
  <c r="O10" i="46"/>
  <c r="N9" i="46"/>
  <c r="O9" i="46"/>
  <c r="N8" i="46"/>
  <c r="O8" i="46" s="1"/>
  <c r="N7" i="46"/>
  <c r="O7" i="46" s="1"/>
  <c r="N6" i="46"/>
  <c r="O6" i="46" s="1"/>
  <c r="M5" i="46"/>
  <c r="M22" i="46" s="1"/>
  <c r="L5" i="46"/>
  <c r="L22" i="46" s="1"/>
  <c r="K5" i="46"/>
  <c r="K22" i="46" s="1"/>
  <c r="J5" i="46"/>
  <c r="J22" i="46" s="1"/>
  <c r="I5" i="46"/>
  <c r="H5" i="46"/>
  <c r="G5" i="46"/>
  <c r="G22" i="46" s="1"/>
  <c r="F5" i="46"/>
  <c r="F22" i="46" s="1"/>
  <c r="E5" i="46"/>
  <c r="D5" i="46"/>
  <c r="D22" i="46" s="1"/>
  <c r="H22" i="45"/>
  <c r="I22" i="45"/>
  <c r="N21" i="45"/>
  <c r="O21" i="45" s="1"/>
  <c r="N20" i="45"/>
  <c r="O20" i="45" s="1"/>
  <c r="M19" i="45"/>
  <c r="L19" i="45"/>
  <c r="K19" i="45"/>
  <c r="J19" i="45"/>
  <c r="N19" i="45" s="1"/>
  <c r="O19" i="45" s="1"/>
  <c r="I19" i="45"/>
  <c r="H19" i="45"/>
  <c r="G19" i="45"/>
  <c r="F19" i="45"/>
  <c r="E19" i="45"/>
  <c r="D19" i="45"/>
  <c r="N18" i="45"/>
  <c r="O18" i="45" s="1"/>
  <c r="M17" i="45"/>
  <c r="L17" i="45"/>
  <c r="K17" i="45"/>
  <c r="J17" i="45"/>
  <c r="N17" i="45" s="1"/>
  <c r="O17" i="45" s="1"/>
  <c r="I17" i="45"/>
  <c r="H17" i="45"/>
  <c r="G17" i="45"/>
  <c r="F17" i="45"/>
  <c r="E17" i="45"/>
  <c r="D17" i="45"/>
  <c r="N16" i="45"/>
  <c r="O16" i="45" s="1"/>
  <c r="M15" i="45"/>
  <c r="L15" i="45"/>
  <c r="K15" i="45"/>
  <c r="J15" i="45"/>
  <c r="N15" i="45" s="1"/>
  <c r="O15" i="45" s="1"/>
  <c r="I15" i="45"/>
  <c r="H15" i="45"/>
  <c r="G15" i="45"/>
  <c r="F15" i="45"/>
  <c r="E15" i="45"/>
  <c r="D15" i="45"/>
  <c r="N14" i="45"/>
  <c r="O14" i="45" s="1"/>
  <c r="N13" i="45"/>
  <c r="O13" i="45"/>
  <c r="M12" i="45"/>
  <c r="L12" i="45"/>
  <c r="N12" i="45" s="1"/>
  <c r="O12" i="45" s="1"/>
  <c r="K12" i="45"/>
  <c r="J12" i="45"/>
  <c r="I12" i="45"/>
  <c r="H12" i="45"/>
  <c r="G12" i="45"/>
  <c r="F12" i="45"/>
  <c r="E12" i="45"/>
  <c r="E22" i="45" s="1"/>
  <c r="D12" i="45"/>
  <c r="N11" i="45"/>
  <c r="O11" i="45"/>
  <c r="N10" i="45"/>
  <c r="O10" i="45"/>
  <c r="N9" i="45"/>
  <c r="O9" i="45"/>
  <c r="N8" i="45"/>
  <c r="O8" i="45" s="1"/>
  <c r="N7" i="45"/>
  <c r="O7" i="45" s="1"/>
  <c r="N6" i="45"/>
  <c r="O6" i="45" s="1"/>
  <c r="M5" i="45"/>
  <c r="M22" i="45" s="1"/>
  <c r="L5" i="45"/>
  <c r="L22" i="45" s="1"/>
  <c r="K5" i="45"/>
  <c r="K22" i="45" s="1"/>
  <c r="J5" i="45"/>
  <c r="J22" i="45" s="1"/>
  <c r="I5" i="45"/>
  <c r="H5" i="45"/>
  <c r="G5" i="45"/>
  <c r="G22" i="45" s="1"/>
  <c r="F5" i="45"/>
  <c r="F22" i="45" s="1"/>
  <c r="E5" i="45"/>
  <c r="D5" i="45"/>
  <c r="D22" i="45" s="1"/>
  <c r="H22" i="44"/>
  <c r="I22" i="44"/>
  <c r="N21" i="44"/>
  <c r="O21" i="44" s="1"/>
  <c r="N20" i="44"/>
  <c r="O20" i="44" s="1"/>
  <c r="M19" i="44"/>
  <c r="L19" i="44"/>
  <c r="K19" i="44"/>
  <c r="J19" i="44"/>
  <c r="N19" i="44" s="1"/>
  <c r="O19" i="44" s="1"/>
  <c r="I19" i="44"/>
  <c r="H19" i="44"/>
  <c r="G19" i="44"/>
  <c r="F19" i="44"/>
  <c r="E19" i="44"/>
  <c r="D19" i="44"/>
  <c r="N18" i="44"/>
  <c r="O18" i="44" s="1"/>
  <c r="M17" i="44"/>
  <c r="L17" i="44"/>
  <c r="K17" i="44"/>
  <c r="J17" i="44"/>
  <c r="N17" i="44" s="1"/>
  <c r="O17" i="44" s="1"/>
  <c r="I17" i="44"/>
  <c r="H17" i="44"/>
  <c r="G17" i="44"/>
  <c r="F17" i="44"/>
  <c r="E17" i="44"/>
  <c r="D17" i="44"/>
  <c r="N16" i="44"/>
  <c r="O16" i="44" s="1"/>
  <c r="M15" i="44"/>
  <c r="L15" i="44"/>
  <c r="K15" i="44"/>
  <c r="J15" i="44"/>
  <c r="N15" i="44" s="1"/>
  <c r="O15" i="44" s="1"/>
  <c r="I15" i="44"/>
  <c r="H15" i="44"/>
  <c r="G15" i="44"/>
  <c r="F15" i="44"/>
  <c r="E15" i="44"/>
  <c r="D15" i="44"/>
  <c r="N14" i="44"/>
  <c r="O14" i="44" s="1"/>
  <c r="N13" i="44"/>
  <c r="O13" i="44"/>
  <c r="M12" i="44"/>
  <c r="L12" i="44"/>
  <c r="N12" i="44" s="1"/>
  <c r="O12" i="44" s="1"/>
  <c r="K12" i="44"/>
  <c r="J12" i="44"/>
  <c r="I12" i="44"/>
  <c r="H12" i="44"/>
  <c r="G12" i="44"/>
  <c r="F12" i="44"/>
  <c r="E12" i="44"/>
  <c r="E22" i="44" s="1"/>
  <c r="D12" i="44"/>
  <c r="N11" i="44"/>
  <c r="O11" i="44"/>
  <c r="N10" i="44"/>
  <c r="O10" i="44"/>
  <c r="N9" i="44"/>
  <c r="O9" i="44"/>
  <c r="N8" i="44"/>
  <c r="O8" i="44" s="1"/>
  <c r="N7" i="44"/>
  <c r="O7" i="44" s="1"/>
  <c r="N6" i="44"/>
  <c r="O6" i="44" s="1"/>
  <c r="M5" i="44"/>
  <c r="M22" i="44" s="1"/>
  <c r="L5" i="44"/>
  <c r="L22" i="44" s="1"/>
  <c r="K5" i="44"/>
  <c r="K22" i="44" s="1"/>
  <c r="J5" i="44"/>
  <c r="J22" i="44" s="1"/>
  <c r="I5" i="44"/>
  <c r="H5" i="44"/>
  <c r="G5" i="44"/>
  <c r="G22" i="44" s="1"/>
  <c r="F5" i="44"/>
  <c r="F22" i="44" s="1"/>
  <c r="E5" i="44"/>
  <c r="D5" i="44"/>
  <c r="D22" i="44" s="1"/>
  <c r="E18" i="43"/>
  <c r="I18" i="43"/>
  <c r="N17" i="43"/>
  <c r="O17" i="43" s="1"/>
  <c r="M16" i="43"/>
  <c r="L16" i="43"/>
  <c r="K16" i="43"/>
  <c r="J16" i="43"/>
  <c r="I16" i="43"/>
  <c r="H16" i="43"/>
  <c r="N16" i="43" s="1"/>
  <c r="O16" i="43" s="1"/>
  <c r="G16" i="43"/>
  <c r="F16" i="43"/>
  <c r="E16" i="43"/>
  <c r="D16" i="43"/>
  <c r="N15" i="43"/>
  <c r="O15" i="43" s="1"/>
  <c r="M14" i="43"/>
  <c r="L14" i="43"/>
  <c r="K14" i="43"/>
  <c r="J14" i="43"/>
  <c r="I14" i="43"/>
  <c r="H14" i="43"/>
  <c r="H18" i="43" s="1"/>
  <c r="G14" i="43"/>
  <c r="F14" i="43"/>
  <c r="E14" i="43"/>
  <c r="D14" i="43"/>
  <c r="N13" i="43"/>
  <c r="O13" i="43" s="1"/>
  <c r="N12" i="43"/>
  <c r="O12" i="43" s="1"/>
  <c r="M11" i="43"/>
  <c r="L11" i="43"/>
  <c r="L18" i="43" s="1"/>
  <c r="K11" i="43"/>
  <c r="J11" i="43"/>
  <c r="J18" i="43" s="1"/>
  <c r="I11" i="43"/>
  <c r="H11" i="43"/>
  <c r="G11" i="43"/>
  <c r="F11" i="43"/>
  <c r="E11" i="43"/>
  <c r="D11" i="43"/>
  <c r="N10" i="43"/>
  <c r="O10" i="43" s="1"/>
  <c r="N9" i="43"/>
  <c r="O9" i="43"/>
  <c r="N8" i="43"/>
  <c r="O8" i="43"/>
  <c r="N7" i="43"/>
  <c r="O7" i="43"/>
  <c r="N6" i="43"/>
  <c r="O6" i="43" s="1"/>
  <c r="M5" i="43"/>
  <c r="M18" i="43" s="1"/>
  <c r="L5" i="43"/>
  <c r="K5" i="43"/>
  <c r="K18" i="43" s="1"/>
  <c r="J5" i="43"/>
  <c r="I5" i="43"/>
  <c r="H5" i="43"/>
  <c r="G5" i="43"/>
  <c r="G18" i="43" s="1"/>
  <c r="F5" i="43"/>
  <c r="F18" i="43" s="1"/>
  <c r="E5" i="43"/>
  <c r="D5" i="43"/>
  <c r="D18" i="43" s="1"/>
  <c r="M22" i="42"/>
  <c r="D22" i="42"/>
  <c r="N21" i="42"/>
  <c r="O21" i="42"/>
  <c r="N20" i="42"/>
  <c r="O20" i="42"/>
  <c r="M19" i="42"/>
  <c r="L19" i="42"/>
  <c r="K19" i="42"/>
  <c r="J19" i="42"/>
  <c r="I19" i="42"/>
  <c r="H19" i="42"/>
  <c r="G19" i="42"/>
  <c r="F19" i="42"/>
  <c r="N19" i="42" s="1"/>
  <c r="O19" i="42" s="1"/>
  <c r="E19" i="42"/>
  <c r="D19" i="42"/>
  <c r="N18" i="42"/>
  <c r="O18" i="42" s="1"/>
  <c r="M17" i="42"/>
  <c r="L17" i="42"/>
  <c r="K17" i="42"/>
  <c r="J17" i="42"/>
  <c r="I17" i="42"/>
  <c r="H17" i="42"/>
  <c r="G17" i="42"/>
  <c r="F17" i="42"/>
  <c r="N17" i="42" s="1"/>
  <c r="O17" i="42" s="1"/>
  <c r="E17" i="42"/>
  <c r="D17" i="42"/>
  <c r="N16" i="42"/>
  <c r="O16" i="42" s="1"/>
  <c r="N15" i="42"/>
  <c r="O15" i="42" s="1"/>
  <c r="M14" i="42"/>
  <c r="L14" i="42"/>
  <c r="K14" i="42"/>
  <c r="J14" i="42"/>
  <c r="I14" i="42"/>
  <c r="I22" i="42" s="1"/>
  <c r="H14" i="42"/>
  <c r="N14" i="42" s="1"/>
  <c r="O14" i="42" s="1"/>
  <c r="G14" i="42"/>
  <c r="F14" i="42"/>
  <c r="E14" i="42"/>
  <c r="D14" i="42"/>
  <c r="N13" i="42"/>
  <c r="O13" i="42" s="1"/>
  <c r="N12" i="42"/>
  <c r="O12" i="42" s="1"/>
  <c r="M11" i="42"/>
  <c r="L11" i="42"/>
  <c r="L22" i="42" s="1"/>
  <c r="K11" i="42"/>
  <c r="J11" i="42"/>
  <c r="N11" i="42" s="1"/>
  <c r="O11" i="42" s="1"/>
  <c r="I11" i="42"/>
  <c r="H11" i="42"/>
  <c r="G11" i="42"/>
  <c r="F11" i="42"/>
  <c r="E11" i="42"/>
  <c r="D11" i="42"/>
  <c r="N10" i="42"/>
  <c r="O10" i="42" s="1"/>
  <c r="N9" i="42"/>
  <c r="O9" i="42"/>
  <c r="N8" i="42"/>
  <c r="O8" i="42"/>
  <c r="N7" i="42"/>
  <c r="O7" i="42"/>
  <c r="N6" i="42"/>
  <c r="O6" i="42" s="1"/>
  <c r="M5" i="42"/>
  <c r="L5" i="42"/>
  <c r="K5" i="42"/>
  <c r="K22" i="42" s="1"/>
  <c r="J5" i="42"/>
  <c r="J22" i="42" s="1"/>
  <c r="I5" i="42"/>
  <c r="H5" i="42"/>
  <c r="H22" i="42" s="1"/>
  <c r="G5" i="42"/>
  <c r="G22" i="42" s="1"/>
  <c r="F5" i="42"/>
  <c r="N5" i="42" s="1"/>
  <c r="O5" i="42" s="1"/>
  <c r="E5" i="42"/>
  <c r="E22" i="42" s="1"/>
  <c r="D5" i="42"/>
  <c r="M23" i="41"/>
  <c r="D23" i="41"/>
  <c r="N22" i="41"/>
  <c r="O22" i="41"/>
  <c r="N21" i="41"/>
  <c r="O21" i="41" s="1"/>
  <c r="M20" i="41"/>
  <c r="L20" i="41"/>
  <c r="K20" i="41"/>
  <c r="J20" i="41"/>
  <c r="I20" i="41"/>
  <c r="H20" i="41"/>
  <c r="G20" i="41"/>
  <c r="F20" i="41"/>
  <c r="N20" i="41" s="1"/>
  <c r="O20" i="41" s="1"/>
  <c r="E20" i="41"/>
  <c r="D20" i="41"/>
  <c r="N19" i="41"/>
  <c r="O19" i="41" s="1"/>
  <c r="M18" i="41"/>
  <c r="L18" i="41"/>
  <c r="K18" i="41"/>
  <c r="J18" i="41"/>
  <c r="I18" i="41"/>
  <c r="H18" i="41"/>
  <c r="G18" i="41"/>
  <c r="F18" i="41"/>
  <c r="N18" i="41" s="1"/>
  <c r="O18" i="41" s="1"/>
  <c r="E18" i="41"/>
  <c r="D18" i="41"/>
  <c r="N17" i="41"/>
  <c r="O17" i="41" s="1"/>
  <c r="M16" i="41"/>
  <c r="L16" i="41"/>
  <c r="K16" i="41"/>
  <c r="J16" i="41"/>
  <c r="I16" i="41"/>
  <c r="H16" i="41"/>
  <c r="G16" i="41"/>
  <c r="F16" i="41"/>
  <c r="N16" i="41" s="1"/>
  <c r="O16" i="41" s="1"/>
  <c r="E16" i="41"/>
  <c r="D16" i="41"/>
  <c r="N15" i="41"/>
  <c r="O15" i="41" s="1"/>
  <c r="N14" i="41"/>
  <c r="O14" i="41" s="1"/>
  <c r="N13" i="41"/>
  <c r="O13" i="41" s="1"/>
  <c r="M12" i="41"/>
  <c r="L12" i="41"/>
  <c r="L23" i="41" s="1"/>
  <c r="K12" i="41"/>
  <c r="J12" i="41"/>
  <c r="N12" i="41" s="1"/>
  <c r="O12" i="41" s="1"/>
  <c r="I12" i="41"/>
  <c r="H12" i="41"/>
  <c r="G12" i="41"/>
  <c r="F12" i="41"/>
  <c r="E12" i="41"/>
  <c r="D12" i="41"/>
  <c r="N11" i="41"/>
  <c r="O11" i="41" s="1"/>
  <c r="N10" i="41"/>
  <c r="O10" i="41"/>
  <c r="N9" i="41"/>
  <c r="O9" i="41"/>
  <c r="N8" i="41"/>
  <c r="O8" i="41"/>
  <c r="N7" i="41"/>
  <c r="O7" i="41" s="1"/>
  <c r="N6" i="41"/>
  <c r="O6" i="41" s="1"/>
  <c r="M5" i="41"/>
  <c r="L5" i="41"/>
  <c r="K5" i="41"/>
  <c r="K23" i="41" s="1"/>
  <c r="J5" i="41"/>
  <c r="J23" i="41" s="1"/>
  <c r="I5" i="41"/>
  <c r="I23" i="41" s="1"/>
  <c r="H5" i="41"/>
  <c r="N5" i="41" s="1"/>
  <c r="O5" i="41" s="1"/>
  <c r="G5" i="41"/>
  <c r="G23" i="41" s="1"/>
  <c r="F5" i="41"/>
  <c r="F23" i="41" s="1"/>
  <c r="E5" i="41"/>
  <c r="E23" i="41" s="1"/>
  <c r="D5" i="41"/>
  <c r="L22" i="40"/>
  <c r="N21" i="40"/>
  <c r="O21" i="40" s="1"/>
  <c r="N20" i="40"/>
  <c r="O20" i="40" s="1"/>
  <c r="M19" i="40"/>
  <c r="L19" i="40"/>
  <c r="K19" i="40"/>
  <c r="J19" i="40"/>
  <c r="I19" i="40"/>
  <c r="H19" i="40"/>
  <c r="N19" i="40" s="1"/>
  <c r="O19" i="40" s="1"/>
  <c r="G19" i="40"/>
  <c r="F19" i="40"/>
  <c r="E19" i="40"/>
  <c r="D19" i="40"/>
  <c r="N18" i="40"/>
  <c r="O18" i="40" s="1"/>
  <c r="M17" i="40"/>
  <c r="L17" i="40"/>
  <c r="K17" i="40"/>
  <c r="J17" i="40"/>
  <c r="I17" i="40"/>
  <c r="H17" i="40"/>
  <c r="N17" i="40" s="1"/>
  <c r="O17" i="40" s="1"/>
  <c r="G17" i="40"/>
  <c r="F17" i="40"/>
  <c r="E17" i="40"/>
  <c r="D17" i="40"/>
  <c r="N16" i="40"/>
  <c r="O16" i="40" s="1"/>
  <c r="N15" i="40"/>
  <c r="O15" i="40" s="1"/>
  <c r="M14" i="40"/>
  <c r="L14" i="40"/>
  <c r="K14" i="40"/>
  <c r="K22" i="40" s="1"/>
  <c r="J14" i="40"/>
  <c r="N14" i="40" s="1"/>
  <c r="O14" i="40" s="1"/>
  <c r="I14" i="40"/>
  <c r="H14" i="40"/>
  <c r="G14" i="40"/>
  <c r="F14" i="40"/>
  <c r="E14" i="40"/>
  <c r="D14" i="40"/>
  <c r="N13" i="40"/>
  <c r="O13" i="40" s="1"/>
  <c r="N12" i="40"/>
  <c r="O12" i="40"/>
  <c r="M11" i="40"/>
  <c r="L11" i="40"/>
  <c r="N11" i="40" s="1"/>
  <c r="O11" i="40" s="1"/>
  <c r="K11" i="40"/>
  <c r="J11" i="40"/>
  <c r="I11" i="40"/>
  <c r="H11" i="40"/>
  <c r="G11" i="40"/>
  <c r="F11" i="40"/>
  <c r="E11" i="40"/>
  <c r="D11" i="40"/>
  <c r="N10" i="40"/>
  <c r="O10" i="40"/>
  <c r="N9" i="40"/>
  <c r="O9" i="40"/>
  <c r="N8" i="40"/>
  <c r="O8" i="40"/>
  <c r="N7" i="40"/>
  <c r="O7" i="40" s="1"/>
  <c r="N6" i="40"/>
  <c r="O6" i="40" s="1"/>
  <c r="M5" i="40"/>
  <c r="M22" i="40" s="1"/>
  <c r="L5" i="40"/>
  <c r="K5" i="40"/>
  <c r="J5" i="40"/>
  <c r="J22" i="40" s="1"/>
  <c r="I5" i="40"/>
  <c r="I22" i="40" s="1"/>
  <c r="H5" i="40"/>
  <c r="N5" i="40" s="1"/>
  <c r="O5" i="40" s="1"/>
  <c r="G5" i="40"/>
  <c r="G22" i="40" s="1"/>
  <c r="F5" i="40"/>
  <c r="F22" i="40" s="1"/>
  <c r="E5" i="40"/>
  <c r="E22" i="40" s="1"/>
  <c r="D5" i="40"/>
  <c r="D22" i="40" s="1"/>
  <c r="E23" i="39"/>
  <c r="F23" i="39"/>
  <c r="G23" i="39"/>
  <c r="H23" i="39"/>
  <c r="I23" i="39"/>
  <c r="I27" i="39" s="1"/>
  <c r="J23" i="39"/>
  <c r="K23" i="39"/>
  <c r="L23" i="39"/>
  <c r="M23" i="39"/>
  <c r="D23" i="39"/>
  <c r="N23" i="39" s="1"/>
  <c r="O23" i="39" s="1"/>
  <c r="E25" i="39"/>
  <c r="F25" i="39"/>
  <c r="G25" i="39"/>
  <c r="H25" i="39"/>
  <c r="I25" i="39"/>
  <c r="N25" i="39" s="1"/>
  <c r="O25" i="39" s="1"/>
  <c r="J25" i="39"/>
  <c r="K25" i="39"/>
  <c r="L25" i="39"/>
  <c r="M25" i="39"/>
  <c r="D25" i="39"/>
  <c r="N26" i="39"/>
  <c r="O26" i="39" s="1"/>
  <c r="N24" i="39"/>
  <c r="O24" i="39" s="1"/>
  <c r="N22" i="39"/>
  <c r="O22" i="39"/>
  <c r="N21" i="39"/>
  <c r="O21" i="39"/>
  <c r="M20" i="39"/>
  <c r="L20" i="39"/>
  <c r="K20" i="39"/>
  <c r="J20" i="39"/>
  <c r="I20" i="39"/>
  <c r="H20" i="39"/>
  <c r="G20" i="39"/>
  <c r="F20" i="39"/>
  <c r="E20" i="39"/>
  <c r="D20" i="39"/>
  <c r="N20" i="39" s="1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E27" i="39" s="1"/>
  <c r="D18" i="39"/>
  <c r="N18" i="39" s="1"/>
  <c r="O18" i="39" s="1"/>
  <c r="N17" i="39"/>
  <c r="O17" i="39" s="1"/>
  <c r="N16" i="39"/>
  <c r="O16" i="39" s="1"/>
  <c r="M15" i="39"/>
  <c r="L15" i="39"/>
  <c r="K15" i="39"/>
  <c r="J15" i="39"/>
  <c r="I15" i="39"/>
  <c r="H15" i="39"/>
  <c r="H27" i="39" s="1"/>
  <c r="G15" i="39"/>
  <c r="F15" i="39"/>
  <c r="E15" i="39"/>
  <c r="D15" i="39"/>
  <c r="N15" i="39" s="1"/>
  <c r="O15" i="39" s="1"/>
  <c r="N14" i="39"/>
  <c r="O14" i="39" s="1"/>
  <c r="N13" i="39"/>
  <c r="O13" i="39" s="1"/>
  <c r="M12" i="39"/>
  <c r="L12" i="39"/>
  <c r="K12" i="39"/>
  <c r="J12" i="39"/>
  <c r="N12" i="39" s="1"/>
  <c r="O12" i="39" s="1"/>
  <c r="I12" i="39"/>
  <c r="H12" i="39"/>
  <c r="G12" i="39"/>
  <c r="F12" i="39"/>
  <c r="E12" i="39"/>
  <c r="D12" i="39"/>
  <c r="N11" i="39"/>
  <c r="O11" i="39"/>
  <c r="N10" i="39"/>
  <c r="O10" i="39"/>
  <c r="N9" i="39"/>
  <c r="O9" i="39" s="1"/>
  <c r="N8" i="39"/>
  <c r="O8" i="39" s="1"/>
  <c r="N7" i="39"/>
  <c r="O7" i="39"/>
  <c r="N6" i="39"/>
  <c r="O6" i="39" s="1"/>
  <c r="M5" i="39"/>
  <c r="L5" i="39"/>
  <c r="L27" i="39"/>
  <c r="K5" i="39"/>
  <c r="K27" i="39" s="1"/>
  <c r="J5" i="39"/>
  <c r="J27" i="39" s="1"/>
  <c r="I5" i="39"/>
  <c r="H5" i="39"/>
  <c r="G5" i="39"/>
  <c r="G27" i="39" s="1"/>
  <c r="F5" i="39"/>
  <c r="F27" i="39" s="1"/>
  <c r="E5" i="39"/>
  <c r="D5" i="39"/>
  <c r="L24" i="38"/>
  <c r="N23" i="38"/>
  <c r="O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1" i="38" s="1"/>
  <c r="O21" i="38" s="1"/>
  <c r="N20" i="38"/>
  <c r="O20" i="38" s="1"/>
  <c r="M19" i="38"/>
  <c r="L19" i="38"/>
  <c r="K19" i="38"/>
  <c r="J19" i="38"/>
  <c r="I19" i="38"/>
  <c r="H19" i="38"/>
  <c r="G19" i="38"/>
  <c r="G24" i="38" s="1"/>
  <c r="F19" i="38"/>
  <c r="E19" i="38"/>
  <c r="D19" i="38"/>
  <c r="N19" i="38" s="1"/>
  <c r="O19" i="38" s="1"/>
  <c r="N18" i="38"/>
  <c r="O18" i="38" s="1"/>
  <c r="N17" i="38"/>
  <c r="O17" i="38"/>
  <c r="N16" i="38"/>
  <c r="O16" i="38"/>
  <c r="M15" i="38"/>
  <c r="N15" i="38" s="1"/>
  <c r="O15" i="38" s="1"/>
  <c r="L15" i="38"/>
  <c r="K15" i="38"/>
  <c r="J15" i="38"/>
  <c r="I15" i="38"/>
  <c r="H15" i="38"/>
  <c r="G15" i="38"/>
  <c r="F15" i="38"/>
  <c r="E15" i="38"/>
  <c r="D15" i="38"/>
  <c r="N14" i="38"/>
  <c r="O14" i="38"/>
  <c r="N13" i="38"/>
  <c r="O13" i="38" s="1"/>
  <c r="M12" i="38"/>
  <c r="L12" i="38"/>
  <c r="K12" i="38"/>
  <c r="J12" i="38"/>
  <c r="I12" i="38"/>
  <c r="H12" i="38"/>
  <c r="G12" i="38"/>
  <c r="F12" i="38"/>
  <c r="E12" i="38"/>
  <c r="N12" i="38" s="1"/>
  <c r="O12" i="38" s="1"/>
  <c r="D12" i="38"/>
  <c r="N11" i="38"/>
  <c r="O11" i="38" s="1"/>
  <c r="N10" i="38"/>
  <c r="O10" i="38" s="1"/>
  <c r="N9" i="38"/>
  <c r="O9" i="38" s="1"/>
  <c r="N8" i="38"/>
  <c r="O8" i="38"/>
  <c r="N7" i="38"/>
  <c r="O7" i="38"/>
  <c r="N6" i="38"/>
  <c r="O6" i="38" s="1"/>
  <c r="M5" i="38"/>
  <c r="M24" i="38" s="1"/>
  <c r="L5" i="38"/>
  <c r="K5" i="38"/>
  <c r="K24" i="38" s="1"/>
  <c r="J5" i="38"/>
  <c r="I5" i="38"/>
  <c r="I24" i="38" s="1"/>
  <c r="H5" i="38"/>
  <c r="H24" i="38" s="1"/>
  <c r="G5" i="38"/>
  <c r="F5" i="38"/>
  <c r="N5" i="38" s="1"/>
  <c r="O5" i="38" s="1"/>
  <c r="E5" i="38"/>
  <c r="E24" i="38" s="1"/>
  <c r="D5" i="38"/>
  <c r="N21" i="37"/>
  <c r="O21" i="37" s="1"/>
  <c r="N20" i="37"/>
  <c r="O20" i="37" s="1"/>
  <c r="M19" i="37"/>
  <c r="L19" i="37"/>
  <c r="K19" i="37"/>
  <c r="J19" i="37"/>
  <c r="I19" i="37"/>
  <c r="I22" i="37" s="1"/>
  <c r="H19" i="37"/>
  <c r="N19" i="37" s="1"/>
  <c r="O19" i="37" s="1"/>
  <c r="G19" i="37"/>
  <c r="F19" i="37"/>
  <c r="E19" i="37"/>
  <c r="D19" i="37"/>
  <c r="N18" i="37"/>
  <c r="O18" i="37" s="1"/>
  <c r="M17" i="37"/>
  <c r="L17" i="37"/>
  <c r="K17" i="37"/>
  <c r="J17" i="37"/>
  <c r="N17" i="37" s="1"/>
  <c r="O17" i="37" s="1"/>
  <c r="I17" i="37"/>
  <c r="H17" i="37"/>
  <c r="G17" i="37"/>
  <c r="F17" i="37"/>
  <c r="E17" i="37"/>
  <c r="D17" i="37"/>
  <c r="N16" i="37"/>
  <c r="O16" i="37" s="1"/>
  <c r="N15" i="37"/>
  <c r="O15" i="37"/>
  <c r="M14" i="37"/>
  <c r="L14" i="37"/>
  <c r="K14" i="37"/>
  <c r="J14" i="37"/>
  <c r="I14" i="37"/>
  <c r="H14" i="37"/>
  <c r="G14" i="37"/>
  <c r="F14" i="37"/>
  <c r="E14" i="37"/>
  <c r="E22" i="37" s="1"/>
  <c r="D14" i="37"/>
  <c r="N14" i="37" s="1"/>
  <c r="O14" i="37" s="1"/>
  <c r="N13" i="37"/>
  <c r="O13" i="37" s="1"/>
  <c r="N12" i="37"/>
  <c r="O12" i="37" s="1"/>
  <c r="M11" i="37"/>
  <c r="L11" i="37"/>
  <c r="K11" i="37"/>
  <c r="J11" i="37"/>
  <c r="I11" i="37"/>
  <c r="H11" i="37"/>
  <c r="G11" i="37"/>
  <c r="F11" i="37"/>
  <c r="N11" i="37" s="1"/>
  <c r="O11" i="37" s="1"/>
  <c r="E11" i="37"/>
  <c r="D11" i="37"/>
  <c r="N10" i="37"/>
  <c r="O10" i="37" s="1"/>
  <c r="N9" i="37"/>
  <c r="O9" i="37" s="1"/>
  <c r="N8" i="37"/>
  <c r="O8" i="37" s="1"/>
  <c r="N7" i="37"/>
  <c r="O7" i="37"/>
  <c r="N6" i="37"/>
  <c r="O6" i="37" s="1"/>
  <c r="M5" i="37"/>
  <c r="M22" i="37" s="1"/>
  <c r="L5" i="37"/>
  <c r="L22" i="37" s="1"/>
  <c r="K5" i="37"/>
  <c r="K22" i="37" s="1"/>
  <c r="J5" i="37"/>
  <c r="J22" i="37" s="1"/>
  <c r="I5" i="37"/>
  <c r="H5" i="37"/>
  <c r="H22" i="37" s="1"/>
  <c r="G5" i="37"/>
  <c r="N5" i="37" s="1"/>
  <c r="O5" i="37" s="1"/>
  <c r="F5" i="37"/>
  <c r="F22" i="37" s="1"/>
  <c r="E5" i="37"/>
  <c r="D5" i="37"/>
  <c r="N23" i="36"/>
  <c r="O23" i="36" s="1"/>
  <c r="N22" i="36"/>
  <c r="O22" i="36" s="1"/>
  <c r="M21" i="36"/>
  <c r="L21" i="36"/>
  <c r="K21" i="36"/>
  <c r="N21" i="36" s="1"/>
  <c r="O21" i="36" s="1"/>
  <c r="J21" i="36"/>
  <c r="I21" i="36"/>
  <c r="H21" i="36"/>
  <c r="G21" i="36"/>
  <c r="F21" i="36"/>
  <c r="E21" i="36"/>
  <c r="D21" i="36"/>
  <c r="N20" i="36"/>
  <c r="O20" i="36" s="1"/>
  <c r="M19" i="36"/>
  <c r="L19" i="36"/>
  <c r="K19" i="36"/>
  <c r="N19" i="36" s="1"/>
  <c r="O19" i="36" s="1"/>
  <c r="J19" i="36"/>
  <c r="I19" i="36"/>
  <c r="H19" i="36"/>
  <c r="G19" i="36"/>
  <c r="F19" i="36"/>
  <c r="E19" i="36"/>
  <c r="D19" i="36"/>
  <c r="N18" i="36"/>
  <c r="O18" i="36"/>
  <c r="N17" i="36"/>
  <c r="O17" i="36" s="1"/>
  <c r="N16" i="36"/>
  <c r="O16" i="36" s="1"/>
  <c r="M15" i="36"/>
  <c r="L15" i="36"/>
  <c r="K15" i="36"/>
  <c r="J15" i="36"/>
  <c r="I15" i="36"/>
  <c r="H15" i="36"/>
  <c r="H24" i="36" s="1"/>
  <c r="G15" i="36"/>
  <c r="F15" i="36"/>
  <c r="E15" i="36"/>
  <c r="D15" i="36"/>
  <c r="N15" i="36" s="1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N12" i="36" s="1"/>
  <c r="O12" i="36" s="1"/>
  <c r="E12" i="36"/>
  <c r="D12" i="36"/>
  <c r="N11" i="36"/>
  <c r="O11" i="36"/>
  <c r="N10" i="36"/>
  <c r="O10" i="36"/>
  <c r="N9" i="36"/>
  <c r="O9" i="36" s="1"/>
  <c r="N8" i="36"/>
  <c r="O8" i="36"/>
  <c r="N7" i="36"/>
  <c r="O7" i="36" s="1"/>
  <c r="N6" i="36"/>
  <c r="O6" i="36" s="1"/>
  <c r="M5" i="36"/>
  <c r="M24" i="36"/>
  <c r="L5" i="36"/>
  <c r="K5" i="36"/>
  <c r="K24" i="36" s="1"/>
  <c r="J5" i="36"/>
  <c r="J24" i="36" s="1"/>
  <c r="I5" i="36"/>
  <c r="I24" i="36"/>
  <c r="H5" i="36"/>
  <c r="G5" i="36"/>
  <c r="F5" i="36"/>
  <c r="F24" i="36" s="1"/>
  <c r="E5" i="36"/>
  <c r="D5" i="36"/>
  <c r="D24" i="36"/>
  <c r="N23" i="35"/>
  <c r="O23" i="35" s="1"/>
  <c r="N22" i="35"/>
  <c r="O22" i="35" s="1"/>
  <c r="M21" i="35"/>
  <c r="L21" i="35"/>
  <c r="K21" i="35"/>
  <c r="J21" i="35"/>
  <c r="I21" i="35"/>
  <c r="H21" i="35"/>
  <c r="G21" i="35"/>
  <c r="F21" i="35"/>
  <c r="E21" i="35"/>
  <c r="N21" i="35" s="1"/>
  <c r="O21" i="35" s="1"/>
  <c r="D21" i="35"/>
  <c r="N20" i="35"/>
  <c r="O20" i="35" s="1"/>
  <c r="M19" i="35"/>
  <c r="L19" i="35"/>
  <c r="K19" i="35"/>
  <c r="J19" i="35"/>
  <c r="I19" i="35"/>
  <c r="H19" i="35"/>
  <c r="G19" i="35"/>
  <c r="G24" i="35" s="1"/>
  <c r="F19" i="35"/>
  <c r="E19" i="35"/>
  <c r="N19" i="35" s="1"/>
  <c r="O19" i="35" s="1"/>
  <c r="D19" i="35"/>
  <c r="N18" i="35"/>
  <c r="O18" i="35"/>
  <c r="N17" i="35"/>
  <c r="O17" i="35" s="1"/>
  <c r="N16" i="35"/>
  <c r="O16" i="35" s="1"/>
  <c r="M15" i="35"/>
  <c r="L15" i="35"/>
  <c r="K15" i="35"/>
  <c r="K24" i="35" s="1"/>
  <c r="J15" i="35"/>
  <c r="J24" i="35" s="1"/>
  <c r="I15" i="35"/>
  <c r="H15" i="35"/>
  <c r="G15" i="35"/>
  <c r="F15" i="35"/>
  <c r="E15" i="35"/>
  <c r="D15" i="35"/>
  <c r="N14" i="35"/>
  <c r="O14" i="35" s="1"/>
  <c r="N13" i="35"/>
  <c r="O13" i="35"/>
  <c r="M12" i="35"/>
  <c r="L12" i="35"/>
  <c r="K12" i="35"/>
  <c r="J12" i="35"/>
  <c r="I12" i="35"/>
  <c r="H12" i="35"/>
  <c r="G12" i="35"/>
  <c r="F12" i="35"/>
  <c r="E12" i="35"/>
  <c r="D12" i="35"/>
  <c r="N12" i="35" s="1"/>
  <c r="O12" i="35" s="1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/>
  <c r="M5" i="35"/>
  <c r="M24" i="35" s="1"/>
  <c r="L5" i="35"/>
  <c r="L24" i="35" s="1"/>
  <c r="K5" i="35"/>
  <c r="J5" i="35"/>
  <c r="I5" i="35"/>
  <c r="I24" i="35" s="1"/>
  <c r="H5" i="35"/>
  <c r="H24" i="35" s="1"/>
  <c r="G5" i="35"/>
  <c r="F5" i="35"/>
  <c r="F24" i="35" s="1"/>
  <c r="E5" i="35"/>
  <c r="E24" i="35" s="1"/>
  <c r="D5" i="35"/>
  <c r="N5" i="35" s="1"/>
  <c r="O5" i="35" s="1"/>
  <c r="N23" i="34"/>
  <c r="O23" i="34" s="1"/>
  <c r="N22" i="34"/>
  <c r="O22" i="34" s="1"/>
  <c r="M21" i="34"/>
  <c r="L21" i="34"/>
  <c r="K21" i="34"/>
  <c r="J21" i="34"/>
  <c r="I21" i="34"/>
  <c r="H21" i="34"/>
  <c r="G21" i="34"/>
  <c r="N21" i="34" s="1"/>
  <c r="O21" i="34" s="1"/>
  <c r="F21" i="34"/>
  <c r="E21" i="34"/>
  <c r="D21" i="34"/>
  <c r="N20" i="34"/>
  <c r="O20" i="34" s="1"/>
  <c r="M19" i="34"/>
  <c r="L19" i="34"/>
  <c r="K19" i="34"/>
  <c r="J19" i="34"/>
  <c r="I19" i="34"/>
  <c r="H19" i="34"/>
  <c r="N19" i="34" s="1"/>
  <c r="O19" i="34" s="1"/>
  <c r="G19" i="34"/>
  <c r="F19" i="34"/>
  <c r="E19" i="34"/>
  <c r="D19" i="34"/>
  <c r="N18" i="34"/>
  <c r="O18" i="34" s="1"/>
  <c r="N17" i="34"/>
  <c r="O17" i="34" s="1"/>
  <c r="N16" i="34"/>
  <c r="O16" i="34"/>
  <c r="M15" i="34"/>
  <c r="L15" i="34"/>
  <c r="N15" i="34" s="1"/>
  <c r="O15" i="34" s="1"/>
  <c r="K15" i="34"/>
  <c r="J15" i="34"/>
  <c r="I15" i="34"/>
  <c r="H15" i="34"/>
  <c r="G15" i="34"/>
  <c r="F15" i="34"/>
  <c r="E15" i="34"/>
  <c r="D15" i="34"/>
  <c r="N14" i="34"/>
  <c r="O14" i="34"/>
  <c r="N13" i="34"/>
  <c r="O13" i="34" s="1"/>
  <c r="M12" i="34"/>
  <c r="L12" i="34"/>
  <c r="K12" i="34"/>
  <c r="J12" i="34"/>
  <c r="I12" i="34"/>
  <c r="H12" i="34"/>
  <c r="G12" i="34"/>
  <c r="F12" i="34"/>
  <c r="E12" i="34"/>
  <c r="E24" i="34" s="1"/>
  <c r="N12" i="34"/>
  <c r="O12" i="34"/>
  <c r="D12" i="34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 s="1"/>
  <c r="M5" i="34"/>
  <c r="M24" i="34" s="1"/>
  <c r="L5" i="34"/>
  <c r="L24" i="34" s="1"/>
  <c r="K5" i="34"/>
  <c r="J5" i="34"/>
  <c r="J24" i="34" s="1"/>
  <c r="I5" i="34"/>
  <c r="H5" i="34"/>
  <c r="G5" i="34"/>
  <c r="G24" i="34" s="1"/>
  <c r="F5" i="34"/>
  <c r="F24" i="34" s="1"/>
  <c r="E5" i="34"/>
  <c r="D5" i="34"/>
  <c r="D24" i="34" s="1"/>
  <c r="E21" i="33"/>
  <c r="F21" i="33"/>
  <c r="G21" i="33"/>
  <c r="H21" i="33"/>
  <c r="I21" i="33"/>
  <c r="J21" i="33"/>
  <c r="K21" i="33"/>
  <c r="L21" i="33"/>
  <c r="L24" i="33" s="1"/>
  <c r="M21" i="33"/>
  <c r="E19" i="33"/>
  <c r="N19" i="33" s="1"/>
  <c r="O19" i="33" s="1"/>
  <c r="F19" i="33"/>
  <c r="G19" i="33"/>
  <c r="H19" i="33"/>
  <c r="I19" i="33"/>
  <c r="J19" i="33"/>
  <c r="K19" i="33"/>
  <c r="L19" i="33"/>
  <c r="M19" i="33"/>
  <c r="E15" i="33"/>
  <c r="N15" i="33" s="1"/>
  <c r="O15" i="33" s="1"/>
  <c r="F15" i="33"/>
  <c r="F24" i="33" s="1"/>
  <c r="G15" i="33"/>
  <c r="H15" i="33"/>
  <c r="I15" i="33"/>
  <c r="J15" i="33"/>
  <c r="K15" i="33"/>
  <c r="L15" i="33"/>
  <c r="M15" i="33"/>
  <c r="E12" i="33"/>
  <c r="F12" i="33"/>
  <c r="G12" i="33"/>
  <c r="G24" i="33" s="1"/>
  <c r="H12" i="33"/>
  <c r="I12" i="33"/>
  <c r="I24" i="33" s="1"/>
  <c r="J12" i="33"/>
  <c r="K12" i="33"/>
  <c r="L12" i="33"/>
  <c r="M12" i="33"/>
  <c r="E5" i="33"/>
  <c r="E24" i="33" s="1"/>
  <c r="F5" i="33"/>
  <c r="G5" i="33"/>
  <c r="H5" i="33"/>
  <c r="H24" i="33" s="1"/>
  <c r="I5" i="33"/>
  <c r="J5" i="33"/>
  <c r="J24" i="33" s="1"/>
  <c r="K5" i="33"/>
  <c r="K24" i="33" s="1"/>
  <c r="L5" i="33"/>
  <c r="M5" i="33"/>
  <c r="D21" i="33"/>
  <c r="D19" i="33"/>
  <c r="D15" i="33"/>
  <c r="D12" i="33"/>
  <c r="N12" i="33" s="1"/>
  <c r="O12" i="33" s="1"/>
  <c r="D5" i="33"/>
  <c r="N5" i="33" s="1"/>
  <c r="O5" i="33" s="1"/>
  <c r="N22" i="33"/>
  <c r="O22" i="33" s="1"/>
  <c r="N23" i="33"/>
  <c r="O23" i="33"/>
  <c r="N20" i="33"/>
  <c r="O20" i="33" s="1"/>
  <c r="N13" i="33"/>
  <c r="O13" i="33" s="1"/>
  <c r="N14" i="33"/>
  <c r="O14" i="33" s="1"/>
  <c r="N7" i="33"/>
  <c r="O7" i="33"/>
  <c r="N8" i="33"/>
  <c r="O8" i="33" s="1"/>
  <c r="N9" i="33"/>
  <c r="O9" i="33"/>
  <c r="N10" i="33"/>
  <c r="O10" i="33" s="1"/>
  <c r="N11" i="33"/>
  <c r="O11" i="33" s="1"/>
  <c r="N6" i="33"/>
  <c r="O6" i="33" s="1"/>
  <c r="N16" i="33"/>
  <c r="O16" i="33" s="1"/>
  <c r="N17" i="33"/>
  <c r="O17" i="33"/>
  <c r="N18" i="33"/>
  <c r="O18" i="33" s="1"/>
  <c r="D24" i="33"/>
  <c r="K24" i="34"/>
  <c r="N5" i="39"/>
  <c r="O5" i="39" s="1"/>
  <c r="E24" i="36"/>
  <c r="M24" i="33"/>
  <c r="J24" i="38"/>
  <c r="I24" i="34"/>
  <c r="G24" i="36"/>
  <c r="L24" i="36"/>
  <c r="D24" i="38"/>
  <c r="M27" i="39"/>
  <c r="N11" i="46"/>
  <c r="O11" i="46"/>
  <c r="O20" i="48" l="1"/>
  <c r="P20" i="48" s="1"/>
  <c r="N22" i="42"/>
  <c r="O22" i="42" s="1"/>
  <c r="N22" i="46"/>
  <c r="O22" i="46" s="1"/>
  <c r="N24" i="33"/>
  <c r="O24" i="33" s="1"/>
  <c r="N18" i="43"/>
  <c r="O18" i="43" s="1"/>
  <c r="N24" i="36"/>
  <c r="O24" i="36" s="1"/>
  <c r="N22" i="45"/>
  <c r="O22" i="45" s="1"/>
  <c r="N22" i="40"/>
  <c r="O22" i="40" s="1"/>
  <c r="N24" i="38"/>
  <c r="O24" i="38" s="1"/>
  <c r="N22" i="44"/>
  <c r="O22" i="44" s="1"/>
  <c r="O20" i="47"/>
  <c r="P20" i="47" s="1"/>
  <c r="N11" i="43"/>
  <c r="O11" i="43" s="1"/>
  <c r="N5" i="46"/>
  <c r="O5" i="46" s="1"/>
  <c r="N5" i="45"/>
  <c r="O5" i="45" s="1"/>
  <c r="N5" i="44"/>
  <c r="O5" i="44" s="1"/>
  <c r="N5" i="43"/>
  <c r="O5" i="43" s="1"/>
  <c r="D22" i="37"/>
  <c r="N21" i="33"/>
  <c r="O21" i="33" s="1"/>
  <c r="D24" i="35"/>
  <c r="N24" i="35" s="1"/>
  <c r="O24" i="35" s="1"/>
  <c r="G22" i="37"/>
  <c r="M20" i="47"/>
  <c r="N14" i="43"/>
  <c r="O14" i="43" s="1"/>
  <c r="N15" i="35"/>
  <c r="O15" i="35" s="1"/>
  <c r="D27" i="39"/>
  <c r="N27" i="39" s="1"/>
  <c r="O27" i="39" s="1"/>
  <c r="N5" i="36"/>
  <c r="O5" i="36" s="1"/>
  <c r="H22" i="40"/>
  <c r="F24" i="38"/>
  <c r="N5" i="34"/>
  <c r="O5" i="34" s="1"/>
  <c r="J20" i="47"/>
  <c r="H23" i="41"/>
  <c r="N23" i="41" s="1"/>
  <c r="O23" i="41" s="1"/>
  <c r="H24" i="34"/>
  <c r="N24" i="34" s="1"/>
  <c r="O24" i="34" s="1"/>
  <c r="F22" i="42"/>
  <c r="N22" i="37" l="1"/>
  <c r="O22" i="37" s="1"/>
</calcChain>
</file>

<file path=xl/sharedStrings.xml><?xml version="1.0" encoding="utf-8"?>
<sst xmlns="http://schemas.openxmlformats.org/spreadsheetml/2006/main" count="657" uniqueCount="86">
  <si>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</si>
  <si>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</si>
  <si>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</si>
  <si>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</si>
  <si>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</si>
  <si>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</si>
  <si>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</si>
  <si>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</si>
  <si>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</si>
  <si>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</si>
  <si>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</si>
  <si>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</si>
  <si>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</si>
  <si>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</si>
  <si>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</si>
  <si>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</si>
  <si>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</si>
  <si>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</si>
  <si>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</si>
  <si>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</si>
  <si>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</si>
  <si>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</si>
  <si>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</si>
  <si>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</si>
  <si>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Other General Government Services</t>
  </si>
  <si>
    <t>Public Safety</t>
  </si>
  <si>
    <t>Fire Control</t>
  </si>
  <si>
    <t>Protective Inspections</t>
  </si>
  <si>
    <t>Physical Environment</t>
  </si>
  <si>
    <t>Water-Sewer Combination Services</t>
  </si>
  <si>
    <t>Flood Control / Stormwater Management</t>
  </si>
  <si>
    <t>Other Physical Environment</t>
  </si>
  <si>
    <t>Transportation</t>
  </si>
  <si>
    <t>Road and Street Facilities</t>
  </si>
  <si>
    <t>Culture / Recreation</t>
  </si>
  <si>
    <t>Parks and Recreation</t>
  </si>
  <si>
    <t>Special Events</t>
  </si>
  <si>
    <t>2009 Municipal Population:</t>
  </si>
  <si>
    <t>Malabar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</si>
  <si>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</si>
  <si>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</si>
  <si>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</si>
  <si>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</si>
  <si>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</si>
  <si>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</si>
  <si>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</si>
  <si>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</si>
  <si>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</si>
  <si>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</si>
  <si>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</si>
  <si>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</si>
  <si>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</si>
  <si>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</si>
  <si>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</si>
  <si>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</si>
  <si>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</si>
  <si>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</si>
  <si>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</si>
  <si>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Court-Related Expenditures</t>
  </si>
  <si>
    <t>General Court Administration - Clerk of Court Administration</t>
  </si>
  <si>
    <t>Local Fiscal Year Ended September 30, 2015</t>
  </si>
  <si>
    <t>2015 Municipal Population:</t>
  </si>
  <si>
    <t>Local Fiscal Year Ended September 30, 2007</t>
  </si>
  <si>
    <t>Other Public Safety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</si>
  <si>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</si>
  <si>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</si>
  <si>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</si>
  <si>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</si>
  <si>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</si>
  <si>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</si>
  <si>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</si>
  <si>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</si>
  <si>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</si>
  <si>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</si>
  <si>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Emergency and Disaster Relief Services</t>
  </si>
  <si>
    <t>2020 Municipal Population:</t>
  </si>
  <si>
    <t>Local Fiscal Year Ended September 30, 2021</t>
  </si>
  <si>
    <t>Per Capita Account</t>
  </si>
  <si>
    <t>Custodial</t>
  </si>
  <si>
    <t>Total Account</t>
  </si>
  <si>
    <t>Law Enforcement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</si>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</sst>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721411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721411</v>
      </c>
      <c r="P5" s="30">
        <f t="shared" ref="P5:P22" si="1">(O5/P$24)</f>
        <v>233.99643204670775</v>
      </c>
      <c r="Q5" s="6"/>
    </row>
    <row r="6" spans="1:134">
      <c r="A6" s="12"/>
      <c r="B6" s="42">
        <v>511</v>
      </c>
      <c r="C6" s="19" t="s">
        <v>19</v>
      </c>
      <c r="D6" s="43">
        <v>175746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175746</v>
      </c>
      <c r="P6" s="44">
        <f t="shared" si="1"/>
        <v>57.004865390853062</v>
      </c>
      <c r="Q6" s="9"/>
    </row>
    <row r="7" spans="1:134">
      <c r="A7" s="12"/>
      <c r="B7" s="42">
        <v>512</v>
      </c>
      <c r="C7" s="19" t="s">
        <v>20</v>
      </c>
      <c r="D7" s="43">
        <v>126507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126507</v>
      </c>
      <c r="P7" s="44">
        <f t="shared" si="1"/>
        <v>41.033733376581253</v>
      </c>
      <c r="Q7" s="9"/>
    </row>
    <row r="8" spans="1:134">
      <c r="A8" s="12"/>
      <c r="B8" s="42">
        <v>513</v>
      </c>
      <c r="C8" s="19" t="s">
        <v>21</v>
      </c>
      <c r="D8" s="43">
        <v>70831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70831</v>
      </c>
      <c r="P8" s="44">
        <f t="shared" si="1"/>
        <v>22.97469996756406</v>
      </c>
      <c r="Q8" s="9"/>
    </row>
    <row r="9" spans="1:134">
      <c r="A9" s="12"/>
      <c r="B9" s="42">
        <v>514</v>
      </c>
      <c r="C9" s="19" t="s">
        <v>22</v>
      </c>
      <c r="D9" s="43">
        <v>84237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84237</v>
      </c>
      <c r="P9" s="44">
        <f t="shared" si="1"/>
        <v>27.323061952643528</v>
      </c>
      <c r="Q9" s="9"/>
    </row>
    <row r="10" spans="1:134">
      <c r="A10" s="12"/>
      <c r="B10" s="42">
        <v>519</v>
      </c>
      <c r="C10" s="19" t="s">
        <v>24</v>
      </c>
      <c r="D10" s="43">
        <v>264090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264090</v>
      </c>
      <c r="P10" s="44">
        <f t="shared" si="1"/>
        <v>85.660071359065839</v>
      </c>
      <c r="Q10" s="9"/>
    </row>
    <row r="11" spans="1:134" ht="15.75">
      <c r="A11" s="26" t="s">
        <v>25</v>
      </c>
      <c r="B11" s="27"/>
      <c r="C11" s="28"/>
      <c r="D11" s="29">
        <f t="shared" ref="D11:N11" si="3">SUM(D12:D14)</f>
        <v>1856070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1856070</v>
      </c>
      <c r="P11" s="41">
        <f t="shared" si="1"/>
        <v>602.03373337658127</v>
      </c>
      <c r="Q11" s="10"/>
    </row>
    <row r="12" spans="1:134">
      <c r="A12" s="12"/>
      <c r="B12" s="42">
        <v>521</v>
      </c>
      <c r="C12" s="19" t="s">
        <v>80</v>
      </c>
      <c r="D12" s="43">
        <v>964070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964070</v>
      </c>
      <c r="P12" s="44">
        <f t="shared" si="1"/>
        <v>312.70515731430424</v>
      </c>
      <c r="Q12" s="9"/>
    </row>
    <row r="13" spans="1:134">
      <c r="A13" s="12"/>
      <c r="B13" s="42">
        <v>524</v>
      </c>
      <c r="C13" s="19" t="s">
        <v>27</v>
      </c>
      <c r="D13" s="43">
        <v>196564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4" si="4">SUM(D13:N13)</f>
        <v>196564</v>
      </c>
      <c r="P13" s="44">
        <f t="shared" si="1"/>
        <v>63.757379176127152</v>
      </c>
      <c r="Q13" s="9"/>
    </row>
    <row r="14" spans="1:134">
      <c r="A14" s="12"/>
      <c r="B14" s="42">
        <v>525</v>
      </c>
      <c r="C14" s="19" t="s">
        <v>74</v>
      </c>
      <c r="D14" s="43">
        <v>695436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695436</v>
      </c>
      <c r="P14" s="44">
        <f t="shared" si="1"/>
        <v>225.57119688614986</v>
      </c>
      <c r="Q14" s="9"/>
    </row>
    <row r="15" spans="1:134" ht="15.75">
      <c r="A15" s="26" t="s">
        <v>28</v>
      </c>
      <c r="B15" s="27"/>
      <c r="C15" s="28"/>
      <c r="D15" s="29">
        <f t="shared" ref="D15:N15" si="5">SUM(D16:D16)</f>
        <v>60271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40">
        <f>SUM(D15:N15)</f>
        <v>60271</v>
      </c>
      <c r="P15" s="41">
        <f t="shared" si="1"/>
        <v>19.549464807006164</v>
      </c>
      <c r="Q15" s="10"/>
    </row>
    <row r="16" spans="1:134">
      <c r="A16" s="12"/>
      <c r="B16" s="42">
        <v>538</v>
      </c>
      <c r="C16" s="19" t="s">
        <v>30</v>
      </c>
      <c r="D16" s="43">
        <v>60271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ref="O16:O21" si="6">SUM(D16:N16)</f>
        <v>60271</v>
      </c>
      <c r="P16" s="44">
        <f t="shared" si="1"/>
        <v>19.549464807006164</v>
      </c>
      <c r="Q16" s="9"/>
    </row>
    <row r="17" spans="1:120" ht="15.75">
      <c r="A17" s="26" t="s">
        <v>32</v>
      </c>
      <c r="B17" s="27"/>
      <c r="C17" s="28"/>
      <c r="D17" s="29">
        <f t="shared" ref="D17:N17" si="7">SUM(D18:D18)</f>
        <v>333277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 t="shared" si="6"/>
        <v>333277</v>
      </c>
      <c r="P17" s="41">
        <f t="shared" si="1"/>
        <v>108.10152448913396</v>
      </c>
      <c r="Q17" s="10"/>
    </row>
    <row r="18" spans="1:120">
      <c r="A18" s="12"/>
      <c r="B18" s="42">
        <v>541</v>
      </c>
      <c r="C18" s="19" t="s">
        <v>33</v>
      </c>
      <c r="D18" s="43">
        <v>333277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333277</v>
      </c>
      <c r="P18" s="44">
        <f t="shared" si="1"/>
        <v>108.10152448913396</v>
      </c>
      <c r="Q18" s="9"/>
    </row>
    <row r="19" spans="1:120" ht="15.75">
      <c r="A19" s="26" t="s">
        <v>34</v>
      </c>
      <c r="B19" s="27"/>
      <c r="C19" s="28"/>
      <c r="D19" s="29">
        <f t="shared" ref="D19:N19" si="8">SUM(D20:D21)</f>
        <v>21716</v>
      </c>
      <c r="E19" s="29">
        <f t="shared" si="8"/>
        <v>0</v>
      </c>
      <c r="F19" s="29">
        <f t="shared" si="8"/>
        <v>0</v>
      </c>
      <c r="G19" s="29">
        <f t="shared" si="8"/>
        <v>0</v>
      </c>
      <c r="H19" s="29">
        <f t="shared" si="8"/>
        <v>0</v>
      </c>
      <c r="I19" s="29">
        <f t="shared" si="8"/>
        <v>0</v>
      </c>
      <c r="J19" s="29">
        <f t="shared" si="8"/>
        <v>0</v>
      </c>
      <c r="K19" s="29">
        <f t="shared" si="8"/>
        <v>0</v>
      </c>
      <c r="L19" s="29">
        <f t="shared" si="8"/>
        <v>0</v>
      </c>
      <c r="M19" s="29">
        <f t="shared" si="8"/>
        <v>0</v>
      </c>
      <c r="N19" s="29">
        <f t="shared" si="8"/>
        <v>0</v>
      </c>
      <c r="O19" s="29">
        <f>SUM(D19:N19)</f>
        <v>21716</v>
      </c>
      <c r="P19" s="41">
        <f t="shared" si="1"/>
        <v>7.0437885176775872</v>
      </c>
      <c r="Q19" s="9"/>
    </row>
    <row r="20" spans="1:120">
      <c r="A20" s="12"/>
      <c r="B20" s="42">
        <v>572</v>
      </c>
      <c r="C20" s="19" t="s">
        <v>35</v>
      </c>
      <c r="D20" s="43">
        <v>20930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20930</v>
      </c>
      <c r="P20" s="44">
        <f t="shared" si="1"/>
        <v>6.7888420369769706</v>
      </c>
      <c r="Q20" s="9"/>
    </row>
    <row r="21" spans="1:120" ht="15.75" thickBot="1">
      <c r="A21" s="12"/>
      <c r="B21" s="42">
        <v>574</v>
      </c>
      <c r="C21" s="19" t="s">
        <v>36</v>
      </c>
      <c r="D21" s="43">
        <v>786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786</v>
      </c>
      <c r="P21" s="44">
        <f t="shared" si="1"/>
        <v>0.25494648070061626</v>
      </c>
      <c r="Q21" s="9"/>
    </row>
    <row r="22" spans="1:120" ht="16.5" thickBot="1">
      <c r="A22" s="13" t="s">
        <v>10</v>
      </c>
      <c r="B22" s="21"/>
      <c r="C22" s="20"/>
      <c r="D22" s="14">
        <f>SUM(D5,D11,D15,D17,D19)</f>
        <v>2992745</v>
      </c>
      <c r="E22" s="14">
        <f t="shared" ref="E22:N22" si="9">SUM(E5,E11,E15,E17,E19)</f>
        <v>0</v>
      </c>
      <c r="F22" s="14">
        <f t="shared" si="9"/>
        <v>0</v>
      </c>
      <c r="G22" s="14">
        <f t="shared" si="9"/>
        <v>0</v>
      </c>
      <c r="H22" s="14">
        <f t="shared" si="9"/>
        <v>0</v>
      </c>
      <c r="I22" s="14">
        <f t="shared" si="9"/>
        <v>0</v>
      </c>
      <c r="J22" s="14">
        <f t="shared" si="9"/>
        <v>0</v>
      </c>
      <c r="K22" s="14">
        <f t="shared" si="9"/>
        <v>0</v>
      </c>
      <c r="L22" s="14">
        <f t="shared" si="9"/>
        <v>0</v>
      </c>
      <c r="M22" s="14">
        <f t="shared" si="9"/>
        <v>0</v>
      </c>
      <c r="N22" s="14">
        <f t="shared" si="9"/>
        <v>0</v>
      </c>
      <c r="O22" s="14">
        <f>SUM(D22:N22)</f>
        <v>2992745</v>
      </c>
      <c r="P22" s="35">
        <f t="shared" si="1"/>
        <v>970.72494323710669</v>
      </c>
      <c r="Q22" s="6"/>
      <c r="R22" s="2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</row>
    <row r="23" spans="1:120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8"/>
    </row>
    <row r="24" spans="1:120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38"/>
      <c r="M24" s="90" t="s">
        <v>85</v>
      </c>
      <c r="N24" s="90"/>
      <c r="O24" s="90"/>
      <c r="P24" s="39">
        <v>3083</v>
      </c>
    </row>
    <row r="25" spans="1:120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3"/>
    </row>
    <row r="26" spans="1:120" ht="15.75" customHeight="1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6"/>
    </row>
  </sheetData>
  <mergeCells count="10">
    <mergeCell ref="M24:O24"/>
    <mergeCell ref="A25:P25"/>
    <mergeCell ref="A26:P2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21" t="s">
        <v>38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45"/>
      <c r="Q1" s="46"/>
    </row>
    <row r="2" spans="1:133" ht="24" thickBot="1">
      <c r="A2" s="124" t="s">
        <v>50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45"/>
      <c r="Q2" s="46"/>
    </row>
    <row r="3" spans="1:133" ht="18" customHeight="1">
      <c r="A3" s="127" t="s">
        <v>12</v>
      </c>
      <c r="B3" s="128"/>
      <c r="C3" s="129"/>
      <c r="D3" s="133" t="s">
        <v>6</v>
      </c>
      <c r="E3" s="134"/>
      <c r="F3" s="134"/>
      <c r="G3" s="134"/>
      <c r="H3" s="135"/>
      <c r="I3" s="133" t="s">
        <v>7</v>
      </c>
      <c r="J3" s="135"/>
      <c r="K3" s="133" t="s">
        <v>9</v>
      </c>
      <c r="L3" s="135"/>
      <c r="M3" s="47"/>
      <c r="N3" s="48"/>
      <c r="O3" s="136" t="s">
        <v>17</v>
      </c>
      <c r="P3" s="49"/>
      <c r="Q3" s="46"/>
    </row>
    <row r="4" spans="1:133" ht="32.25" customHeight="1" thickBot="1">
      <c r="A4" s="130"/>
      <c r="B4" s="131"/>
      <c r="C4" s="13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3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461756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27" si="1">SUM(D5:M5)</f>
        <v>461756</v>
      </c>
      <c r="O5" s="58">
        <f t="shared" ref="O5:O27" si="2">(N5/O$29)</f>
        <v>167.0003616636528</v>
      </c>
      <c r="P5" s="59"/>
    </row>
    <row r="6" spans="1:133">
      <c r="A6" s="61"/>
      <c r="B6" s="62">
        <v>511</v>
      </c>
      <c r="C6" s="63" t="s">
        <v>19</v>
      </c>
      <c r="D6" s="64">
        <v>11705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11705</v>
      </c>
      <c r="O6" s="65">
        <f t="shared" si="2"/>
        <v>4.2332730560578664</v>
      </c>
      <c r="P6" s="66"/>
    </row>
    <row r="7" spans="1:133">
      <c r="A7" s="61"/>
      <c r="B7" s="62">
        <v>512</v>
      </c>
      <c r="C7" s="63" t="s">
        <v>20</v>
      </c>
      <c r="D7" s="64">
        <v>116028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116028</v>
      </c>
      <c r="O7" s="65">
        <f t="shared" si="2"/>
        <v>41.963110307414105</v>
      </c>
      <c r="P7" s="66"/>
    </row>
    <row r="8" spans="1:133">
      <c r="A8" s="61"/>
      <c r="B8" s="62">
        <v>513</v>
      </c>
      <c r="C8" s="63" t="s">
        <v>21</v>
      </c>
      <c r="D8" s="64">
        <v>194618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194618</v>
      </c>
      <c r="O8" s="65">
        <f t="shared" si="2"/>
        <v>70.386256781193495</v>
      </c>
      <c r="P8" s="66"/>
    </row>
    <row r="9" spans="1:133">
      <c r="A9" s="61"/>
      <c r="B9" s="62">
        <v>514</v>
      </c>
      <c r="C9" s="63" t="s">
        <v>22</v>
      </c>
      <c r="D9" s="64">
        <v>33185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33185</v>
      </c>
      <c r="O9" s="65">
        <f t="shared" si="2"/>
        <v>12.001808318264015</v>
      </c>
      <c r="P9" s="66"/>
    </row>
    <row r="10" spans="1:133">
      <c r="A10" s="61"/>
      <c r="B10" s="62">
        <v>515</v>
      </c>
      <c r="C10" s="63" t="s">
        <v>23</v>
      </c>
      <c r="D10" s="64">
        <v>310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310</v>
      </c>
      <c r="O10" s="65">
        <f t="shared" si="2"/>
        <v>0.11211573236889692</v>
      </c>
      <c r="P10" s="66"/>
    </row>
    <row r="11" spans="1:133">
      <c r="A11" s="61"/>
      <c r="B11" s="62">
        <v>519</v>
      </c>
      <c r="C11" s="63" t="s">
        <v>51</v>
      </c>
      <c r="D11" s="64">
        <v>105910</v>
      </c>
      <c r="E11" s="64">
        <v>0</v>
      </c>
      <c r="F11" s="64">
        <v>0</v>
      </c>
      <c r="G11" s="64">
        <v>0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105910</v>
      </c>
      <c r="O11" s="65">
        <f t="shared" si="2"/>
        <v>38.303797468354432</v>
      </c>
      <c r="P11" s="66"/>
    </row>
    <row r="12" spans="1:133" ht="15.75">
      <c r="A12" s="67" t="s">
        <v>25</v>
      </c>
      <c r="B12" s="68"/>
      <c r="C12" s="69"/>
      <c r="D12" s="70">
        <f t="shared" ref="D12:M12" si="3">SUM(D13:D14)</f>
        <v>415425</v>
      </c>
      <c r="E12" s="70">
        <f t="shared" si="3"/>
        <v>0</v>
      </c>
      <c r="F12" s="70">
        <f t="shared" si="3"/>
        <v>0</v>
      </c>
      <c r="G12" s="70">
        <f t="shared" si="3"/>
        <v>0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415425</v>
      </c>
      <c r="O12" s="72">
        <f t="shared" si="2"/>
        <v>150.24412296564196</v>
      </c>
      <c r="P12" s="73"/>
    </row>
    <row r="13" spans="1:133">
      <c r="A13" s="61"/>
      <c r="B13" s="62">
        <v>522</v>
      </c>
      <c r="C13" s="63" t="s">
        <v>26</v>
      </c>
      <c r="D13" s="64">
        <v>315700</v>
      </c>
      <c r="E13" s="64">
        <v>0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315700</v>
      </c>
      <c r="O13" s="65">
        <f t="shared" si="2"/>
        <v>114.17721518987342</v>
      </c>
      <c r="P13" s="66"/>
    </row>
    <row r="14" spans="1:133">
      <c r="A14" s="61"/>
      <c r="B14" s="62">
        <v>524</v>
      </c>
      <c r="C14" s="63" t="s">
        <v>27</v>
      </c>
      <c r="D14" s="64">
        <v>99725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99725</v>
      </c>
      <c r="O14" s="65">
        <f t="shared" si="2"/>
        <v>36.066907775768534</v>
      </c>
      <c r="P14" s="66"/>
    </row>
    <row r="15" spans="1:133" ht="15.75">
      <c r="A15" s="67" t="s">
        <v>28</v>
      </c>
      <c r="B15" s="68"/>
      <c r="C15" s="69"/>
      <c r="D15" s="70">
        <f t="shared" ref="D15:M15" si="4">SUM(D16:D17)</f>
        <v>72327</v>
      </c>
      <c r="E15" s="70">
        <f t="shared" si="4"/>
        <v>0</v>
      </c>
      <c r="F15" s="70">
        <f t="shared" si="4"/>
        <v>0</v>
      </c>
      <c r="G15" s="70">
        <f t="shared" si="4"/>
        <v>0</v>
      </c>
      <c r="H15" s="70">
        <f t="shared" si="4"/>
        <v>0</v>
      </c>
      <c r="I15" s="70">
        <f t="shared" si="4"/>
        <v>0</v>
      </c>
      <c r="J15" s="70">
        <f t="shared" si="4"/>
        <v>0</v>
      </c>
      <c r="K15" s="70">
        <f t="shared" si="4"/>
        <v>0</v>
      </c>
      <c r="L15" s="70">
        <f t="shared" si="4"/>
        <v>0</v>
      </c>
      <c r="M15" s="70">
        <f t="shared" si="4"/>
        <v>0</v>
      </c>
      <c r="N15" s="71">
        <f t="shared" si="1"/>
        <v>72327</v>
      </c>
      <c r="O15" s="72">
        <f t="shared" si="2"/>
        <v>26.158047016274864</v>
      </c>
      <c r="P15" s="73"/>
    </row>
    <row r="16" spans="1:133">
      <c r="A16" s="61"/>
      <c r="B16" s="62">
        <v>538</v>
      </c>
      <c r="C16" s="63" t="s">
        <v>52</v>
      </c>
      <c r="D16" s="64">
        <v>45387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45387</v>
      </c>
      <c r="O16" s="65">
        <f t="shared" si="2"/>
        <v>16.41482820976492</v>
      </c>
      <c r="P16" s="66"/>
    </row>
    <row r="17" spans="1:119">
      <c r="A17" s="61"/>
      <c r="B17" s="62">
        <v>539</v>
      </c>
      <c r="C17" s="63" t="s">
        <v>31</v>
      </c>
      <c r="D17" s="64">
        <v>26940</v>
      </c>
      <c r="E17" s="64">
        <v>0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26940</v>
      </c>
      <c r="O17" s="65">
        <f t="shared" si="2"/>
        <v>9.7432188065099457</v>
      </c>
      <c r="P17" s="66"/>
    </row>
    <row r="18" spans="1:119" ht="15.75">
      <c r="A18" s="67" t="s">
        <v>32</v>
      </c>
      <c r="B18" s="68"/>
      <c r="C18" s="69"/>
      <c r="D18" s="70">
        <f t="shared" ref="D18:M18" si="5">SUM(D19:D19)</f>
        <v>458080</v>
      </c>
      <c r="E18" s="70">
        <f t="shared" si="5"/>
        <v>0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0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0">
        <f t="shared" si="1"/>
        <v>458080</v>
      </c>
      <c r="O18" s="72">
        <f t="shared" si="2"/>
        <v>165.67088607594937</v>
      </c>
      <c r="P18" s="73"/>
    </row>
    <row r="19" spans="1:119">
      <c r="A19" s="61"/>
      <c r="B19" s="62">
        <v>541</v>
      </c>
      <c r="C19" s="63" t="s">
        <v>53</v>
      </c>
      <c r="D19" s="64">
        <v>458080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458080</v>
      </c>
      <c r="O19" s="65">
        <f t="shared" si="2"/>
        <v>165.67088607594937</v>
      </c>
      <c r="P19" s="66"/>
    </row>
    <row r="20" spans="1:119" ht="15.75">
      <c r="A20" s="67" t="s">
        <v>34</v>
      </c>
      <c r="B20" s="68"/>
      <c r="C20" s="69"/>
      <c r="D20" s="70">
        <f t="shared" ref="D20:M20" si="6">SUM(D21:D22)</f>
        <v>25344</v>
      </c>
      <c r="E20" s="70">
        <f t="shared" si="6"/>
        <v>0</v>
      </c>
      <c r="F20" s="70">
        <f t="shared" si="6"/>
        <v>0</v>
      </c>
      <c r="G20" s="70">
        <f t="shared" si="6"/>
        <v>0</v>
      </c>
      <c r="H20" s="70">
        <f t="shared" si="6"/>
        <v>0</v>
      </c>
      <c r="I20" s="70">
        <f t="shared" si="6"/>
        <v>0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1"/>
        <v>25344</v>
      </c>
      <c r="O20" s="72">
        <f t="shared" si="2"/>
        <v>9.1660036166365284</v>
      </c>
      <c r="P20" s="66"/>
    </row>
    <row r="21" spans="1:119">
      <c r="A21" s="61"/>
      <c r="B21" s="62">
        <v>572</v>
      </c>
      <c r="C21" s="63" t="s">
        <v>54</v>
      </c>
      <c r="D21" s="64">
        <v>17837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17837</v>
      </c>
      <c r="O21" s="65">
        <f t="shared" si="2"/>
        <v>6.4509945750452076</v>
      </c>
      <c r="P21" s="66"/>
    </row>
    <row r="22" spans="1:119">
      <c r="A22" s="61"/>
      <c r="B22" s="62">
        <v>574</v>
      </c>
      <c r="C22" s="63" t="s">
        <v>36</v>
      </c>
      <c r="D22" s="64">
        <v>7507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7507</v>
      </c>
      <c r="O22" s="65">
        <f t="shared" si="2"/>
        <v>2.7150090415913199</v>
      </c>
      <c r="P22" s="66"/>
    </row>
    <row r="23" spans="1:119" ht="15.75">
      <c r="A23" s="67" t="s">
        <v>55</v>
      </c>
      <c r="B23" s="68"/>
      <c r="C23" s="69"/>
      <c r="D23" s="70">
        <f t="shared" ref="D23:M23" si="7">SUM(D24:D24)</f>
        <v>0</v>
      </c>
      <c r="E23" s="70">
        <f t="shared" si="7"/>
        <v>152109</v>
      </c>
      <c r="F23" s="70">
        <f t="shared" si="7"/>
        <v>0</v>
      </c>
      <c r="G23" s="70">
        <f t="shared" si="7"/>
        <v>0</v>
      </c>
      <c r="H23" s="70">
        <f t="shared" si="7"/>
        <v>0</v>
      </c>
      <c r="I23" s="70">
        <f t="shared" si="7"/>
        <v>0</v>
      </c>
      <c r="J23" s="70">
        <f t="shared" si="7"/>
        <v>0</v>
      </c>
      <c r="K23" s="70">
        <f t="shared" si="7"/>
        <v>0</v>
      </c>
      <c r="L23" s="70">
        <f t="shared" si="7"/>
        <v>0</v>
      </c>
      <c r="M23" s="70">
        <f t="shared" si="7"/>
        <v>0</v>
      </c>
      <c r="N23" s="70">
        <f t="shared" si="1"/>
        <v>152109</v>
      </c>
      <c r="O23" s="72">
        <f t="shared" si="2"/>
        <v>55.012296564195296</v>
      </c>
      <c r="P23" s="66"/>
    </row>
    <row r="24" spans="1:119">
      <c r="A24" s="61"/>
      <c r="B24" s="62">
        <v>581</v>
      </c>
      <c r="C24" s="63" t="s">
        <v>56</v>
      </c>
      <c r="D24" s="64">
        <v>0</v>
      </c>
      <c r="E24" s="64">
        <v>152109</v>
      </c>
      <c r="F24" s="64">
        <v>0</v>
      </c>
      <c r="G24" s="64">
        <v>0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152109</v>
      </c>
      <c r="O24" s="65">
        <f t="shared" si="2"/>
        <v>55.012296564195296</v>
      </c>
      <c r="P24" s="66"/>
    </row>
    <row r="25" spans="1:119" ht="15.75">
      <c r="A25" s="26" t="s">
        <v>58</v>
      </c>
      <c r="B25" s="27"/>
      <c r="C25" s="28"/>
      <c r="D25" s="29">
        <f>SUM(D26)</f>
        <v>138</v>
      </c>
      <c r="E25" s="29">
        <f t="shared" ref="E25:M25" si="8">SUM(E26)</f>
        <v>0</v>
      </c>
      <c r="F25" s="29">
        <f t="shared" si="8"/>
        <v>0</v>
      </c>
      <c r="G25" s="29">
        <f t="shared" si="8"/>
        <v>0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1"/>
        <v>138</v>
      </c>
      <c r="O25" s="41">
        <f t="shared" si="2"/>
        <v>4.9909584086799276E-2</v>
      </c>
      <c r="P25" s="66"/>
    </row>
    <row r="26" spans="1:119" ht="15.75" thickBot="1">
      <c r="A26" s="61"/>
      <c r="B26" s="42">
        <v>604</v>
      </c>
      <c r="C26" s="19" t="s">
        <v>59</v>
      </c>
      <c r="D26" s="43">
        <v>138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138</v>
      </c>
      <c r="O26" s="44">
        <f t="shared" si="2"/>
        <v>4.9909584086799276E-2</v>
      </c>
      <c r="P26" s="66"/>
    </row>
    <row r="27" spans="1:119" ht="16.5" thickBot="1">
      <c r="A27" s="74" t="s">
        <v>10</v>
      </c>
      <c r="B27" s="75"/>
      <c r="C27" s="76"/>
      <c r="D27" s="77">
        <f>SUM(D5,D12,D15,D18,D20,D23,D25)</f>
        <v>1433070</v>
      </c>
      <c r="E27" s="77">
        <f t="shared" ref="E27:M27" si="9">SUM(E5,E12,E15,E18,E20,E23,E25)</f>
        <v>152109</v>
      </c>
      <c r="F27" s="77">
        <f t="shared" si="9"/>
        <v>0</v>
      </c>
      <c r="G27" s="77">
        <f t="shared" si="9"/>
        <v>0</v>
      </c>
      <c r="H27" s="77">
        <f t="shared" si="9"/>
        <v>0</v>
      </c>
      <c r="I27" s="77">
        <f t="shared" si="9"/>
        <v>0</v>
      </c>
      <c r="J27" s="77">
        <f t="shared" si="9"/>
        <v>0</v>
      </c>
      <c r="K27" s="77">
        <f t="shared" si="9"/>
        <v>0</v>
      </c>
      <c r="L27" s="77">
        <f t="shared" si="9"/>
        <v>0</v>
      </c>
      <c r="M27" s="77">
        <f t="shared" si="9"/>
        <v>0</v>
      </c>
      <c r="N27" s="77">
        <f t="shared" si="1"/>
        <v>1585179</v>
      </c>
      <c r="O27" s="78">
        <f t="shared" si="2"/>
        <v>573.30162748643761</v>
      </c>
      <c r="P27" s="59"/>
      <c r="Q27" s="79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</row>
    <row r="28" spans="1:119">
      <c r="A28" s="81"/>
      <c r="B28" s="82"/>
      <c r="C28" s="82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1:119">
      <c r="A29" s="85"/>
      <c r="B29" s="86"/>
      <c r="C29" s="86"/>
      <c r="D29" s="87"/>
      <c r="E29" s="87"/>
      <c r="F29" s="87"/>
      <c r="G29" s="87"/>
      <c r="H29" s="87"/>
      <c r="I29" s="87"/>
      <c r="J29" s="87"/>
      <c r="K29" s="87"/>
      <c r="L29" s="114" t="s">
        <v>57</v>
      </c>
      <c r="M29" s="114"/>
      <c r="N29" s="114"/>
      <c r="O29" s="88">
        <v>2765</v>
      </c>
    </row>
    <row r="30" spans="1:119">
      <c r="A30" s="115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7"/>
    </row>
    <row r="31" spans="1:119" ht="15.75" customHeight="1" thickBot="1">
      <c r="A31" s="118" t="s">
        <v>41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20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469820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469820</v>
      </c>
      <c r="O5" s="30">
        <f t="shared" ref="O5:O22" si="2">(N5/O$24)</f>
        <v>169.85538684020247</v>
      </c>
      <c r="P5" s="6"/>
    </row>
    <row r="6" spans="1:133">
      <c r="A6" s="12"/>
      <c r="B6" s="42">
        <v>511</v>
      </c>
      <c r="C6" s="19" t="s">
        <v>19</v>
      </c>
      <c r="D6" s="43">
        <v>11309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11309</v>
      </c>
      <c r="O6" s="44">
        <f t="shared" si="2"/>
        <v>4.0885755603759941</v>
      </c>
      <c r="P6" s="9"/>
    </row>
    <row r="7" spans="1:133">
      <c r="A7" s="12"/>
      <c r="B7" s="42">
        <v>512</v>
      </c>
      <c r="C7" s="19" t="s">
        <v>20</v>
      </c>
      <c r="D7" s="43">
        <v>106196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106196</v>
      </c>
      <c r="O7" s="44">
        <f t="shared" si="2"/>
        <v>38.393347794649316</v>
      </c>
      <c r="P7" s="9"/>
    </row>
    <row r="8" spans="1:133">
      <c r="A8" s="12"/>
      <c r="B8" s="42">
        <v>513</v>
      </c>
      <c r="C8" s="19" t="s">
        <v>21</v>
      </c>
      <c r="D8" s="43">
        <v>213510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213510</v>
      </c>
      <c r="O8" s="44">
        <f t="shared" si="2"/>
        <v>77.190889370932751</v>
      </c>
      <c r="P8" s="9"/>
    </row>
    <row r="9" spans="1:133">
      <c r="A9" s="12"/>
      <c r="B9" s="42">
        <v>514</v>
      </c>
      <c r="C9" s="19" t="s">
        <v>22</v>
      </c>
      <c r="D9" s="43">
        <v>30030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30030</v>
      </c>
      <c r="O9" s="44">
        <f t="shared" si="2"/>
        <v>10.856832971800435</v>
      </c>
      <c r="P9" s="9"/>
    </row>
    <row r="10" spans="1:133">
      <c r="A10" s="12"/>
      <c r="B10" s="42">
        <v>519</v>
      </c>
      <c r="C10" s="19" t="s">
        <v>24</v>
      </c>
      <c r="D10" s="43">
        <v>108775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108775</v>
      </c>
      <c r="O10" s="44">
        <f t="shared" si="2"/>
        <v>39.32574114244396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320832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320832</v>
      </c>
      <c r="O11" s="41">
        <f t="shared" si="2"/>
        <v>115.99132321041215</v>
      </c>
      <c r="P11" s="10"/>
    </row>
    <row r="12" spans="1:133">
      <c r="A12" s="12"/>
      <c r="B12" s="42">
        <v>522</v>
      </c>
      <c r="C12" s="19" t="s">
        <v>26</v>
      </c>
      <c r="D12" s="43">
        <v>213207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213207</v>
      </c>
      <c r="O12" s="44">
        <f t="shared" si="2"/>
        <v>77.081344902386121</v>
      </c>
      <c r="P12" s="9"/>
    </row>
    <row r="13" spans="1:133">
      <c r="A13" s="12"/>
      <c r="B13" s="42">
        <v>524</v>
      </c>
      <c r="C13" s="19" t="s">
        <v>27</v>
      </c>
      <c r="D13" s="43">
        <v>107625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107625</v>
      </c>
      <c r="O13" s="44">
        <f t="shared" si="2"/>
        <v>38.909978308026034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SUM(D15:D16)</f>
        <v>21896</v>
      </c>
      <c r="E14" s="29">
        <f t="shared" si="4"/>
        <v>166502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188398</v>
      </c>
      <c r="O14" s="41">
        <f t="shared" si="2"/>
        <v>68.112075198843101</v>
      </c>
      <c r="P14" s="10"/>
    </row>
    <row r="15" spans="1:133">
      <c r="A15" s="12"/>
      <c r="B15" s="42">
        <v>538</v>
      </c>
      <c r="C15" s="19" t="s">
        <v>30</v>
      </c>
      <c r="D15" s="43">
        <v>0</v>
      </c>
      <c r="E15" s="43">
        <v>166502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166502</v>
      </c>
      <c r="O15" s="44">
        <f t="shared" si="2"/>
        <v>60.195950831525671</v>
      </c>
      <c r="P15" s="9"/>
    </row>
    <row r="16" spans="1:133">
      <c r="A16" s="12"/>
      <c r="B16" s="42">
        <v>539</v>
      </c>
      <c r="C16" s="19" t="s">
        <v>31</v>
      </c>
      <c r="D16" s="43">
        <v>21896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21896</v>
      </c>
      <c r="O16" s="44">
        <f t="shared" si="2"/>
        <v>7.9161243673174262</v>
      </c>
      <c r="P16" s="9"/>
    </row>
    <row r="17" spans="1:119" ht="15.75">
      <c r="A17" s="26" t="s">
        <v>32</v>
      </c>
      <c r="B17" s="27"/>
      <c r="C17" s="28"/>
      <c r="D17" s="29">
        <f t="shared" ref="D17:M17" si="5">SUM(D18:D18)</f>
        <v>343703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343703</v>
      </c>
      <c r="O17" s="41">
        <f t="shared" si="2"/>
        <v>124.25994215473608</v>
      </c>
      <c r="P17" s="10"/>
    </row>
    <row r="18" spans="1:119">
      <c r="A18" s="12"/>
      <c r="B18" s="42">
        <v>541</v>
      </c>
      <c r="C18" s="19" t="s">
        <v>33</v>
      </c>
      <c r="D18" s="43">
        <v>343703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343703</v>
      </c>
      <c r="O18" s="44">
        <f t="shared" si="2"/>
        <v>124.25994215473608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SUM(D20:D21)</f>
        <v>28006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28006</v>
      </c>
      <c r="O19" s="41">
        <f t="shared" si="2"/>
        <v>10.125090383224874</v>
      </c>
      <c r="P19" s="9"/>
    </row>
    <row r="20" spans="1:119">
      <c r="A20" s="12"/>
      <c r="B20" s="42">
        <v>572</v>
      </c>
      <c r="C20" s="19" t="s">
        <v>35</v>
      </c>
      <c r="D20" s="43">
        <v>19627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19627</v>
      </c>
      <c r="O20" s="44">
        <f t="shared" si="2"/>
        <v>7.0958062183658717</v>
      </c>
      <c r="P20" s="9"/>
    </row>
    <row r="21" spans="1:119" ht="15.75" thickBot="1">
      <c r="A21" s="12"/>
      <c r="B21" s="42">
        <v>574</v>
      </c>
      <c r="C21" s="19" t="s">
        <v>36</v>
      </c>
      <c r="D21" s="43">
        <v>8379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8379</v>
      </c>
      <c r="O21" s="44">
        <f t="shared" si="2"/>
        <v>3.0292841648590021</v>
      </c>
      <c r="P21" s="9"/>
    </row>
    <row r="22" spans="1:119" ht="16.5" thickBot="1">
      <c r="A22" s="13" t="s">
        <v>10</v>
      </c>
      <c r="B22" s="21"/>
      <c r="C22" s="20"/>
      <c r="D22" s="14">
        <f>SUM(D5,D11,D14,D17,D19)</f>
        <v>1184257</v>
      </c>
      <c r="E22" s="14">
        <f t="shared" ref="E22:M22" si="7">SUM(E5,E11,E14,E17,E19)</f>
        <v>166502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1350759</v>
      </c>
      <c r="O22" s="35">
        <f t="shared" si="2"/>
        <v>488.34381778741863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47</v>
      </c>
      <c r="M24" s="90"/>
      <c r="N24" s="90"/>
      <c r="O24" s="39">
        <v>2766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409051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409051</v>
      </c>
      <c r="O5" s="30">
        <f t="shared" ref="O5:O24" si="2">(N5/O$26)</f>
        <v>149.39773557341124</v>
      </c>
      <c r="P5" s="6"/>
    </row>
    <row r="6" spans="1:133">
      <c r="A6" s="12"/>
      <c r="B6" s="42">
        <v>511</v>
      </c>
      <c r="C6" s="19" t="s">
        <v>19</v>
      </c>
      <c r="D6" s="43">
        <v>7864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7864</v>
      </c>
      <c r="O6" s="44">
        <f t="shared" si="2"/>
        <v>2.8721694667640612</v>
      </c>
      <c r="P6" s="9"/>
    </row>
    <row r="7" spans="1:133">
      <c r="A7" s="12"/>
      <c r="B7" s="42">
        <v>512</v>
      </c>
      <c r="C7" s="19" t="s">
        <v>20</v>
      </c>
      <c r="D7" s="43">
        <v>100237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100237</v>
      </c>
      <c r="O7" s="44">
        <f t="shared" si="2"/>
        <v>36.609569028487947</v>
      </c>
      <c r="P7" s="9"/>
    </row>
    <row r="8" spans="1:133">
      <c r="A8" s="12"/>
      <c r="B8" s="42">
        <v>513</v>
      </c>
      <c r="C8" s="19" t="s">
        <v>21</v>
      </c>
      <c r="D8" s="43">
        <v>169924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169924</v>
      </c>
      <c r="O8" s="44">
        <f t="shared" si="2"/>
        <v>62.061358655953249</v>
      </c>
      <c r="P8" s="9"/>
    </row>
    <row r="9" spans="1:133">
      <c r="A9" s="12"/>
      <c r="B9" s="42">
        <v>514</v>
      </c>
      <c r="C9" s="19" t="s">
        <v>22</v>
      </c>
      <c r="D9" s="43">
        <v>24631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24631</v>
      </c>
      <c r="O9" s="44">
        <f t="shared" si="2"/>
        <v>8.9959824689554413</v>
      </c>
      <c r="P9" s="9"/>
    </row>
    <row r="10" spans="1:133">
      <c r="A10" s="12"/>
      <c r="B10" s="42">
        <v>515</v>
      </c>
      <c r="C10" s="19" t="s">
        <v>23</v>
      </c>
      <c r="D10" s="43">
        <v>1322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1322</v>
      </c>
      <c r="O10" s="44">
        <f t="shared" si="2"/>
        <v>0.48283418553688823</v>
      </c>
      <c r="P10" s="9"/>
    </row>
    <row r="11" spans="1:133">
      <c r="A11" s="12"/>
      <c r="B11" s="42">
        <v>519</v>
      </c>
      <c r="C11" s="19" t="s">
        <v>24</v>
      </c>
      <c r="D11" s="43">
        <v>105073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105073</v>
      </c>
      <c r="O11" s="44">
        <f t="shared" si="2"/>
        <v>38.37582176771366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303372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303372</v>
      </c>
      <c r="O12" s="41">
        <f t="shared" si="2"/>
        <v>110.80058436815193</v>
      </c>
      <c r="P12" s="10"/>
    </row>
    <row r="13" spans="1:133">
      <c r="A13" s="12"/>
      <c r="B13" s="42">
        <v>522</v>
      </c>
      <c r="C13" s="19" t="s">
        <v>26</v>
      </c>
      <c r="D13" s="43">
        <v>212789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212789</v>
      </c>
      <c r="O13" s="44">
        <f t="shared" si="2"/>
        <v>77.716946676406138</v>
      </c>
      <c r="P13" s="9"/>
    </row>
    <row r="14" spans="1:133">
      <c r="A14" s="12"/>
      <c r="B14" s="42">
        <v>524</v>
      </c>
      <c r="C14" s="19" t="s">
        <v>27</v>
      </c>
      <c r="D14" s="43">
        <v>90583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90583</v>
      </c>
      <c r="O14" s="44">
        <f t="shared" si="2"/>
        <v>33.0836376917458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21304</v>
      </c>
      <c r="E15" s="29">
        <f t="shared" si="4"/>
        <v>75377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204128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300809</v>
      </c>
      <c r="O15" s="41">
        <f t="shared" si="2"/>
        <v>109.8644996347699</v>
      </c>
      <c r="P15" s="10"/>
    </row>
    <row r="16" spans="1:133">
      <c r="A16" s="12"/>
      <c r="B16" s="42">
        <v>536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204128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204128</v>
      </c>
      <c r="O16" s="44">
        <f t="shared" si="2"/>
        <v>74.553688823959092</v>
      </c>
      <c r="P16" s="9"/>
    </row>
    <row r="17" spans="1:119">
      <c r="A17" s="12"/>
      <c r="B17" s="42">
        <v>538</v>
      </c>
      <c r="C17" s="19" t="s">
        <v>30</v>
      </c>
      <c r="D17" s="43">
        <v>0</v>
      </c>
      <c r="E17" s="43">
        <v>75377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75377</v>
      </c>
      <c r="O17" s="44">
        <f t="shared" si="2"/>
        <v>27.529948867786704</v>
      </c>
      <c r="P17" s="9"/>
    </row>
    <row r="18" spans="1:119">
      <c r="A18" s="12"/>
      <c r="B18" s="42">
        <v>539</v>
      </c>
      <c r="C18" s="19" t="s">
        <v>31</v>
      </c>
      <c r="D18" s="43">
        <v>21304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21304</v>
      </c>
      <c r="O18" s="44">
        <f t="shared" si="2"/>
        <v>7.7808619430241048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368004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368004</v>
      </c>
      <c r="O19" s="41">
        <f t="shared" si="2"/>
        <v>134.40613586559533</v>
      </c>
      <c r="P19" s="10"/>
    </row>
    <row r="20" spans="1:119">
      <c r="A20" s="12"/>
      <c r="B20" s="42">
        <v>541</v>
      </c>
      <c r="C20" s="19" t="s">
        <v>33</v>
      </c>
      <c r="D20" s="43">
        <v>368004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368004</v>
      </c>
      <c r="O20" s="44">
        <f t="shared" si="2"/>
        <v>134.40613586559533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36061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36061</v>
      </c>
      <c r="O21" s="41">
        <f t="shared" si="2"/>
        <v>13.170562454346237</v>
      </c>
      <c r="P21" s="9"/>
    </row>
    <row r="22" spans="1:119">
      <c r="A22" s="12"/>
      <c r="B22" s="42">
        <v>572</v>
      </c>
      <c r="C22" s="19" t="s">
        <v>35</v>
      </c>
      <c r="D22" s="43">
        <v>18368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18368</v>
      </c>
      <c r="O22" s="44">
        <f t="shared" si="2"/>
        <v>6.7085463842220596</v>
      </c>
      <c r="P22" s="9"/>
    </row>
    <row r="23" spans="1:119" ht="15.75" thickBot="1">
      <c r="A23" s="12"/>
      <c r="B23" s="42">
        <v>574</v>
      </c>
      <c r="C23" s="19" t="s">
        <v>36</v>
      </c>
      <c r="D23" s="43">
        <v>17693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17693</v>
      </c>
      <c r="O23" s="44">
        <f t="shared" si="2"/>
        <v>6.4620160701241787</v>
      </c>
      <c r="P23" s="9"/>
    </row>
    <row r="24" spans="1:119" ht="16.5" thickBot="1">
      <c r="A24" s="13" t="s">
        <v>10</v>
      </c>
      <c r="B24" s="21"/>
      <c r="C24" s="20"/>
      <c r="D24" s="14">
        <f>SUM(D5,D12,D15,D19,D21)</f>
        <v>1137792</v>
      </c>
      <c r="E24" s="14">
        <f t="shared" ref="E24:M24" si="7">SUM(E5,E12,E15,E19,E21)</f>
        <v>75377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204128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1417297</v>
      </c>
      <c r="O24" s="35">
        <f t="shared" si="2"/>
        <v>517.6395178962747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45</v>
      </c>
      <c r="M26" s="90"/>
      <c r="N26" s="90"/>
      <c r="O26" s="39">
        <v>2738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41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430586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430586</v>
      </c>
      <c r="O5" s="30">
        <f t="shared" ref="O5:O24" si="2">(N5/O$26)</f>
        <v>156.57672727272728</v>
      </c>
      <c r="P5" s="6"/>
    </row>
    <row r="6" spans="1:133">
      <c r="A6" s="12"/>
      <c r="B6" s="42">
        <v>511</v>
      </c>
      <c r="C6" s="19" t="s">
        <v>19</v>
      </c>
      <c r="D6" s="43">
        <v>11187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11187</v>
      </c>
      <c r="O6" s="44">
        <f t="shared" si="2"/>
        <v>4.0679999999999996</v>
      </c>
      <c r="P6" s="9"/>
    </row>
    <row r="7" spans="1:133">
      <c r="A7" s="12"/>
      <c r="B7" s="42">
        <v>512</v>
      </c>
      <c r="C7" s="19" t="s">
        <v>20</v>
      </c>
      <c r="D7" s="43">
        <v>111730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111730</v>
      </c>
      <c r="O7" s="44">
        <f t="shared" si="2"/>
        <v>40.629090909090912</v>
      </c>
      <c r="P7" s="9"/>
    </row>
    <row r="8" spans="1:133">
      <c r="A8" s="12"/>
      <c r="B8" s="42">
        <v>513</v>
      </c>
      <c r="C8" s="19" t="s">
        <v>21</v>
      </c>
      <c r="D8" s="43">
        <v>174551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174551</v>
      </c>
      <c r="O8" s="44">
        <f t="shared" si="2"/>
        <v>63.473090909090907</v>
      </c>
      <c r="P8" s="9"/>
    </row>
    <row r="9" spans="1:133">
      <c r="A9" s="12"/>
      <c r="B9" s="42">
        <v>514</v>
      </c>
      <c r="C9" s="19" t="s">
        <v>22</v>
      </c>
      <c r="D9" s="43">
        <v>39794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39794</v>
      </c>
      <c r="O9" s="44">
        <f t="shared" si="2"/>
        <v>14.470545454545455</v>
      </c>
      <c r="P9" s="9"/>
    </row>
    <row r="10" spans="1:133">
      <c r="A10" s="12"/>
      <c r="B10" s="42">
        <v>515</v>
      </c>
      <c r="C10" s="19" t="s">
        <v>23</v>
      </c>
      <c r="D10" s="43">
        <v>1845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1845</v>
      </c>
      <c r="O10" s="44">
        <f t="shared" si="2"/>
        <v>0.6709090909090909</v>
      </c>
      <c r="P10" s="9"/>
    </row>
    <row r="11" spans="1:133">
      <c r="A11" s="12"/>
      <c r="B11" s="42">
        <v>519</v>
      </c>
      <c r="C11" s="19" t="s">
        <v>24</v>
      </c>
      <c r="D11" s="43">
        <v>91479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91479</v>
      </c>
      <c r="O11" s="44">
        <f t="shared" si="2"/>
        <v>33.265090909090908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546387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546387</v>
      </c>
      <c r="O12" s="41">
        <f t="shared" si="2"/>
        <v>198.68618181818181</v>
      </c>
      <c r="P12" s="10"/>
    </row>
    <row r="13" spans="1:133">
      <c r="A13" s="12"/>
      <c r="B13" s="42">
        <v>522</v>
      </c>
      <c r="C13" s="19" t="s">
        <v>26</v>
      </c>
      <c r="D13" s="43">
        <v>450707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450707</v>
      </c>
      <c r="O13" s="44">
        <f t="shared" si="2"/>
        <v>163.89345454545455</v>
      </c>
      <c r="P13" s="9"/>
    </row>
    <row r="14" spans="1:133">
      <c r="A14" s="12"/>
      <c r="B14" s="42">
        <v>524</v>
      </c>
      <c r="C14" s="19" t="s">
        <v>27</v>
      </c>
      <c r="D14" s="43">
        <v>95680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95680</v>
      </c>
      <c r="O14" s="44">
        <f t="shared" si="2"/>
        <v>34.792727272727269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29746</v>
      </c>
      <c r="E15" s="29">
        <f t="shared" si="4"/>
        <v>32809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228026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290581</v>
      </c>
      <c r="O15" s="41">
        <f t="shared" si="2"/>
        <v>105.66581818181818</v>
      </c>
      <c r="P15" s="10"/>
    </row>
    <row r="16" spans="1:133">
      <c r="A16" s="12"/>
      <c r="B16" s="42">
        <v>536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228026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228026</v>
      </c>
      <c r="O16" s="44">
        <f t="shared" si="2"/>
        <v>82.918545454545452</v>
      </c>
      <c r="P16" s="9"/>
    </row>
    <row r="17" spans="1:119">
      <c r="A17" s="12"/>
      <c r="B17" s="42">
        <v>538</v>
      </c>
      <c r="C17" s="19" t="s">
        <v>30</v>
      </c>
      <c r="D17" s="43">
        <v>0</v>
      </c>
      <c r="E17" s="43">
        <v>32809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32809</v>
      </c>
      <c r="O17" s="44">
        <f t="shared" si="2"/>
        <v>11.930545454545454</v>
      </c>
      <c r="P17" s="9"/>
    </row>
    <row r="18" spans="1:119">
      <c r="A18" s="12"/>
      <c r="B18" s="42">
        <v>539</v>
      </c>
      <c r="C18" s="19" t="s">
        <v>31</v>
      </c>
      <c r="D18" s="43">
        <v>29746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29746</v>
      </c>
      <c r="O18" s="44">
        <f t="shared" si="2"/>
        <v>10.816727272727272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584075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584075</v>
      </c>
      <c r="O19" s="41">
        <f t="shared" si="2"/>
        <v>212.3909090909091</v>
      </c>
      <c r="P19" s="10"/>
    </row>
    <row r="20" spans="1:119">
      <c r="A20" s="12"/>
      <c r="B20" s="42">
        <v>541</v>
      </c>
      <c r="C20" s="19" t="s">
        <v>33</v>
      </c>
      <c r="D20" s="43">
        <v>584075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584075</v>
      </c>
      <c r="O20" s="44">
        <f t="shared" si="2"/>
        <v>212.3909090909091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155849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155849</v>
      </c>
      <c r="O21" s="41">
        <f t="shared" si="2"/>
        <v>56.672363636363634</v>
      </c>
      <c r="P21" s="9"/>
    </row>
    <row r="22" spans="1:119">
      <c r="A22" s="12"/>
      <c r="B22" s="42">
        <v>572</v>
      </c>
      <c r="C22" s="19" t="s">
        <v>35</v>
      </c>
      <c r="D22" s="43">
        <v>148534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148534</v>
      </c>
      <c r="O22" s="44">
        <f t="shared" si="2"/>
        <v>54.012363636363638</v>
      </c>
      <c r="P22" s="9"/>
    </row>
    <row r="23" spans="1:119" ht="15.75" thickBot="1">
      <c r="A23" s="12"/>
      <c r="B23" s="42">
        <v>574</v>
      </c>
      <c r="C23" s="19" t="s">
        <v>36</v>
      </c>
      <c r="D23" s="43">
        <v>7315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7315</v>
      </c>
      <c r="O23" s="44">
        <f t="shared" si="2"/>
        <v>2.66</v>
      </c>
      <c r="P23" s="9"/>
    </row>
    <row r="24" spans="1:119" ht="16.5" thickBot="1">
      <c r="A24" s="13" t="s">
        <v>10</v>
      </c>
      <c r="B24" s="21"/>
      <c r="C24" s="20"/>
      <c r="D24" s="14">
        <f>SUM(D5,D12,D15,D19,D21)</f>
        <v>1746643</v>
      </c>
      <c r="E24" s="14">
        <f t="shared" ref="E24:M24" si="7">SUM(E5,E12,E15,E19,E21)</f>
        <v>32809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228026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2007478</v>
      </c>
      <c r="O24" s="35">
        <f t="shared" si="2"/>
        <v>729.99199999999996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43</v>
      </c>
      <c r="M26" s="90"/>
      <c r="N26" s="90"/>
      <c r="O26" s="39">
        <v>2750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41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39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451730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451730</v>
      </c>
      <c r="O5" s="30">
        <f t="shared" ref="O5:O24" si="2">(N5/O$26)</f>
        <v>163.84838592673196</v>
      </c>
      <c r="P5" s="6"/>
    </row>
    <row r="6" spans="1:133">
      <c r="A6" s="12"/>
      <c r="B6" s="42">
        <v>511</v>
      </c>
      <c r="C6" s="19" t="s">
        <v>19</v>
      </c>
      <c r="D6" s="43">
        <v>7191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7191</v>
      </c>
      <c r="O6" s="44">
        <f t="shared" si="2"/>
        <v>2.6082698585418935</v>
      </c>
      <c r="P6" s="9"/>
    </row>
    <row r="7" spans="1:133">
      <c r="A7" s="12"/>
      <c r="B7" s="42">
        <v>512</v>
      </c>
      <c r="C7" s="19" t="s">
        <v>20</v>
      </c>
      <c r="D7" s="43">
        <v>111230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111230</v>
      </c>
      <c r="O7" s="44">
        <f t="shared" si="2"/>
        <v>40.344577439245555</v>
      </c>
      <c r="P7" s="9"/>
    </row>
    <row r="8" spans="1:133">
      <c r="A8" s="12"/>
      <c r="B8" s="42">
        <v>513</v>
      </c>
      <c r="C8" s="19" t="s">
        <v>21</v>
      </c>
      <c r="D8" s="43">
        <v>179272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179272</v>
      </c>
      <c r="O8" s="44">
        <f t="shared" si="2"/>
        <v>65.024301777294156</v>
      </c>
      <c r="P8" s="9"/>
    </row>
    <row r="9" spans="1:133">
      <c r="A9" s="12"/>
      <c r="B9" s="42">
        <v>514</v>
      </c>
      <c r="C9" s="19" t="s">
        <v>22</v>
      </c>
      <c r="D9" s="43">
        <v>35660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35660</v>
      </c>
      <c r="O9" s="44">
        <f t="shared" si="2"/>
        <v>12.934348929996373</v>
      </c>
      <c r="P9" s="9"/>
    </row>
    <row r="10" spans="1:133">
      <c r="A10" s="12"/>
      <c r="B10" s="42">
        <v>515</v>
      </c>
      <c r="C10" s="19" t="s">
        <v>23</v>
      </c>
      <c r="D10" s="43">
        <v>33447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33447</v>
      </c>
      <c r="O10" s="44">
        <f t="shared" si="2"/>
        <v>12.131664853101197</v>
      </c>
      <c r="P10" s="9"/>
    </row>
    <row r="11" spans="1:133">
      <c r="A11" s="12"/>
      <c r="B11" s="42">
        <v>519</v>
      </c>
      <c r="C11" s="19" t="s">
        <v>24</v>
      </c>
      <c r="D11" s="43">
        <v>84930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84930</v>
      </c>
      <c r="O11" s="44">
        <f t="shared" si="2"/>
        <v>30.805223068552774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364911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364911</v>
      </c>
      <c r="O12" s="41">
        <f t="shared" si="2"/>
        <v>132.35799782372143</v>
      </c>
      <c r="P12" s="10"/>
    </row>
    <row r="13" spans="1:133">
      <c r="A13" s="12"/>
      <c r="B13" s="42">
        <v>522</v>
      </c>
      <c r="C13" s="19" t="s">
        <v>26</v>
      </c>
      <c r="D13" s="43">
        <v>275370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275370</v>
      </c>
      <c r="O13" s="44">
        <f t="shared" si="2"/>
        <v>99.880304678998911</v>
      </c>
      <c r="P13" s="9"/>
    </row>
    <row r="14" spans="1:133">
      <c r="A14" s="12"/>
      <c r="B14" s="42">
        <v>524</v>
      </c>
      <c r="C14" s="19" t="s">
        <v>27</v>
      </c>
      <c r="D14" s="43">
        <v>89541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89541</v>
      </c>
      <c r="O14" s="44">
        <f t="shared" si="2"/>
        <v>32.477693144722522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30348</v>
      </c>
      <c r="E15" s="29">
        <f t="shared" si="4"/>
        <v>56454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216919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303721</v>
      </c>
      <c r="O15" s="41">
        <f t="shared" si="2"/>
        <v>110.16358360536816</v>
      </c>
      <c r="P15" s="10"/>
    </row>
    <row r="16" spans="1:133">
      <c r="A16" s="12"/>
      <c r="B16" s="42">
        <v>536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216919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216919</v>
      </c>
      <c r="O16" s="44">
        <f t="shared" si="2"/>
        <v>78.679361624954666</v>
      </c>
      <c r="P16" s="9"/>
    </row>
    <row r="17" spans="1:119">
      <c r="A17" s="12"/>
      <c r="B17" s="42">
        <v>538</v>
      </c>
      <c r="C17" s="19" t="s">
        <v>30</v>
      </c>
      <c r="D17" s="43">
        <v>0</v>
      </c>
      <c r="E17" s="43">
        <v>56454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56454</v>
      </c>
      <c r="O17" s="44">
        <f t="shared" si="2"/>
        <v>20.476605005440696</v>
      </c>
      <c r="P17" s="9"/>
    </row>
    <row r="18" spans="1:119">
      <c r="A18" s="12"/>
      <c r="B18" s="42">
        <v>539</v>
      </c>
      <c r="C18" s="19" t="s">
        <v>31</v>
      </c>
      <c r="D18" s="43">
        <v>30348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30348</v>
      </c>
      <c r="O18" s="44">
        <f t="shared" si="2"/>
        <v>11.007616974972796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465988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465988</v>
      </c>
      <c r="O19" s="41">
        <f t="shared" si="2"/>
        <v>169.01994922016684</v>
      </c>
      <c r="P19" s="10"/>
    </row>
    <row r="20" spans="1:119">
      <c r="A20" s="12"/>
      <c r="B20" s="42">
        <v>541</v>
      </c>
      <c r="C20" s="19" t="s">
        <v>33</v>
      </c>
      <c r="D20" s="43">
        <v>465988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465988</v>
      </c>
      <c r="O20" s="44">
        <f t="shared" si="2"/>
        <v>169.01994922016684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48239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48239</v>
      </c>
      <c r="O21" s="41">
        <f t="shared" si="2"/>
        <v>17.496916938701489</v>
      </c>
      <c r="P21" s="9"/>
    </row>
    <row r="22" spans="1:119">
      <c r="A22" s="12"/>
      <c r="B22" s="42">
        <v>572</v>
      </c>
      <c r="C22" s="19" t="s">
        <v>35</v>
      </c>
      <c r="D22" s="43">
        <v>42431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42431</v>
      </c>
      <c r="O22" s="44">
        <f t="shared" si="2"/>
        <v>15.390279289082336</v>
      </c>
      <c r="P22" s="9"/>
    </row>
    <row r="23" spans="1:119" ht="15.75" thickBot="1">
      <c r="A23" s="12"/>
      <c r="B23" s="42">
        <v>574</v>
      </c>
      <c r="C23" s="19" t="s">
        <v>36</v>
      </c>
      <c r="D23" s="43">
        <v>5808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5808</v>
      </c>
      <c r="O23" s="44">
        <f t="shared" si="2"/>
        <v>2.1066376496191515</v>
      </c>
      <c r="P23" s="9"/>
    </row>
    <row r="24" spans="1:119" ht="16.5" thickBot="1">
      <c r="A24" s="13" t="s">
        <v>10</v>
      </c>
      <c r="B24" s="21"/>
      <c r="C24" s="20"/>
      <c r="D24" s="14">
        <f>SUM(D5,D12,D15,D19,D21)</f>
        <v>1361216</v>
      </c>
      <c r="E24" s="14">
        <f t="shared" ref="E24:M24" si="7">SUM(E5,E12,E15,E19,E21)</f>
        <v>56454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216919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1634589</v>
      </c>
      <c r="O24" s="35">
        <f t="shared" si="2"/>
        <v>592.8868335146899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40</v>
      </c>
      <c r="M26" s="90"/>
      <c r="N26" s="90"/>
      <c r="O26" s="39">
        <v>2757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thickBot="1">
      <c r="A28" s="94" t="s">
        <v>41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A28:O28"/>
    <mergeCell ref="L26:N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11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500544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500544</v>
      </c>
      <c r="O5" s="30">
        <f t="shared" ref="O5:O24" si="2">(N5/O$26)</f>
        <v>173.37859369587807</v>
      </c>
      <c r="P5" s="6"/>
    </row>
    <row r="6" spans="1:133">
      <c r="A6" s="12"/>
      <c r="B6" s="42">
        <v>511</v>
      </c>
      <c r="C6" s="19" t="s">
        <v>19</v>
      </c>
      <c r="D6" s="43">
        <v>7093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7093</v>
      </c>
      <c r="O6" s="44">
        <f t="shared" si="2"/>
        <v>2.4568756494631105</v>
      </c>
      <c r="P6" s="9"/>
    </row>
    <row r="7" spans="1:133">
      <c r="A7" s="12"/>
      <c r="B7" s="42">
        <v>512</v>
      </c>
      <c r="C7" s="19" t="s">
        <v>20</v>
      </c>
      <c r="D7" s="43">
        <v>136970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136970</v>
      </c>
      <c r="O7" s="44">
        <f t="shared" si="2"/>
        <v>47.443713197090403</v>
      </c>
      <c r="P7" s="9"/>
    </row>
    <row r="8" spans="1:133">
      <c r="A8" s="12"/>
      <c r="B8" s="42">
        <v>513</v>
      </c>
      <c r="C8" s="19" t="s">
        <v>21</v>
      </c>
      <c r="D8" s="43">
        <v>190558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190558</v>
      </c>
      <c r="O8" s="44">
        <f t="shared" si="2"/>
        <v>66.005542085209555</v>
      </c>
      <c r="P8" s="9"/>
    </row>
    <row r="9" spans="1:133">
      <c r="A9" s="12"/>
      <c r="B9" s="42">
        <v>514</v>
      </c>
      <c r="C9" s="19" t="s">
        <v>22</v>
      </c>
      <c r="D9" s="43">
        <v>35415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35415</v>
      </c>
      <c r="O9" s="44">
        <f t="shared" si="2"/>
        <v>12.267059231035677</v>
      </c>
      <c r="P9" s="9"/>
    </row>
    <row r="10" spans="1:133">
      <c r="A10" s="12"/>
      <c r="B10" s="42">
        <v>515</v>
      </c>
      <c r="C10" s="19" t="s">
        <v>23</v>
      </c>
      <c r="D10" s="43">
        <v>41158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41158</v>
      </c>
      <c r="O10" s="44">
        <f t="shared" si="2"/>
        <v>14.256321440942154</v>
      </c>
      <c r="P10" s="9"/>
    </row>
    <row r="11" spans="1:133">
      <c r="A11" s="12"/>
      <c r="B11" s="42">
        <v>519</v>
      </c>
      <c r="C11" s="19" t="s">
        <v>24</v>
      </c>
      <c r="D11" s="43">
        <v>89350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89350</v>
      </c>
      <c r="O11" s="44">
        <f t="shared" si="2"/>
        <v>30.949082092137168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647301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647301</v>
      </c>
      <c r="O12" s="41">
        <f t="shared" si="2"/>
        <v>224.21233113959127</v>
      </c>
      <c r="P12" s="10"/>
    </row>
    <row r="13" spans="1:133">
      <c r="A13" s="12"/>
      <c r="B13" s="42">
        <v>522</v>
      </c>
      <c r="C13" s="19" t="s">
        <v>26</v>
      </c>
      <c r="D13" s="43">
        <v>543543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543543</v>
      </c>
      <c r="O13" s="44">
        <f t="shared" si="2"/>
        <v>188.27260131624524</v>
      </c>
      <c r="P13" s="9"/>
    </row>
    <row r="14" spans="1:133">
      <c r="A14" s="12"/>
      <c r="B14" s="42">
        <v>524</v>
      </c>
      <c r="C14" s="19" t="s">
        <v>27</v>
      </c>
      <c r="D14" s="43">
        <v>103758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103758</v>
      </c>
      <c r="O14" s="44">
        <f t="shared" si="2"/>
        <v>35.939729823346035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37578</v>
      </c>
      <c r="E15" s="29">
        <f t="shared" si="4"/>
        <v>75688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224082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337348</v>
      </c>
      <c r="O15" s="41">
        <f t="shared" si="2"/>
        <v>116.85071007966748</v>
      </c>
      <c r="P15" s="10"/>
    </row>
    <row r="16" spans="1:133">
      <c r="A16" s="12"/>
      <c r="B16" s="42">
        <v>536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224082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224082</v>
      </c>
      <c r="O16" s="44">
        <f t="shared" si="2"/>
        <v>77.617596120540355</v>
      </c>
      <c r="P16" s="9"/>
    </row>
    <row r="17" spans="1:119">
      <c r="A17" s="12"/>
      <c r="B17" s="42">
        <v>538</v>
      </c>
      <c r="C17" s="19" t="s">
        <v>30</v>
      </c>
      <c r="D17" s="43">
        <v>0</v>
      </c>
      <c r="E17" s="43">
        <v>75688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75688</v>
      </c>
      <c r="O17" s="44">
        <f t="shared" si="2"/>
        <v>26.21683408382404</v>
      </c>
      <c r="P17" s="9"/>
    </row>
    <row r="18" spans="1:119">
      <c r="A18" s="12"/>
      <c r="B18" s="42">
        <v>539</v>
      </c>
      <c r="C18" s="19" t="s">
        <v>31</v>
      </c>
      <c r="D18" s="43">
        <v>37578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37578</v>
      </c>
      <c r="O18" s="44">
        <f t="shared" si="2"/>
        <v>13.016279875303082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455756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455756</v>
      </c>
      <c r="O19" s="41">
        <f t="shared" si="2"/>
        <v>157.86491167301696</v>
      </c>
      <c r="P19" s="10"/>
    </row>
    <row r="20" spans="1:119">
      <c r="A20" s="12"/>
      <c r="B20" s="42">
        <v>541</v>
      </c>
      <c r="C20" s="19" t="s">
        <v>33</v>
      </c>
      <c r="D20" s="43">
        <v>455756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455756</v>
      </c>
      <c r="O20" s="44">
        <f t="shared" si="2"/>
        <v>157.86491167301696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40283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40283</v>
      </c>
      <c r="O21" s="41">
        <f t="shared" si="2"/>
        <v>13.953238656044336</v>
      </c>
      <c r="P21" s="9"/>
    </row>
    <row r="22" spans="1:119">
      <c r="A22" s="12"/>
      <c r="B22" s="42">
        <v>572</v>
      </c>
      <c r="C22" s="19" t="s">
        <v>35</v>
      </c>
      <c r="D22" s="43">
        <v>34631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34631</v>
      </c>
      <c r="O22" s="44">
        <f t="shared" si="2"/>
        <v>11.995497055767233</v>
      </c>
      <c r="P22" s="9"/>
    </row>
    <row r="23" spans="1:119" ht="15.75" thickBot="1">
      <c r="A23" s="12"/>
      <c r="B23" s="42">
        <v>574</v>
      </c>
      <c r="C23" s="19" t="s">
        <v>36</v>
      </c>
      <c r="D23" s="43">
        <v>5652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5652</v>
      </c>
      <c r="O23" s="44">
        <f t="shared" si="2"/>
        <v>1.9577416002771042</v>
      </c>
      <c r="P23" s="9"/>
    </row>
    <row r="24" spans="1:119" ht="16.5" thickBot="1">
      <c r="A24" s="13" t="s">
        <v>10</v>
      </c>
      <c r="B24" s="21"/>
      <c r="C24" s="20"/>
      <c r="D24" s="14">
        <f>SUM(D5,D12,D15,D19,D21)</f>
        <v>1681462</v>
      </c>
      <c r="E24" s="14">
        <f t="shared" ref="E24:M24" si="7">SUM(E5,E12,E15,E19,E21)</f>
        <v>75688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224082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1981232</v>
      </c>
      <c r="O24" s="35">
        <f t="shared" si="2"/>
        <v>686.25978524419816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37</v>
      </c>
      <c r="M26" s="90"/>
      <c r="N26" s="90"/>
      <c r="O26" s="39">
        <v>2887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thickBot="1">
      <c r="A28" s="94" t="s">
        <v>41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A28:O28"/>
    <mergeCell ref="A27:O27"/>
    <mergeCell ref="L26:N2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48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603424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4" si="1">SUM(D5:M5)</f>
        <v>603424</v>
      </c>
      <c r="O5" s="30">
        <f t="shared" ref="O5:O24" si="2">(N5/O$26)</f>
        <v>211.06121021336131</v>
      </c>
      <c r="P5" s="6"/>
    </row>
    <row r="6" spans="1:133">
      <c r="A6" s="12"/>
      <c r="B6" s="42">
        <v>511</v>
      </c>
      <c r="C6" s="19" t="s">
        <v>19</v>
      </c>
      <c r="D6" s="43">
        <v>7633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7633</v>
      </c>
      <c r="O6" s="44">
        <f t="shared" si="2"/>
        <v>2.6698146204966773</v>
      </c>
      <c r="P6" s="9"/>
    </row>
    <row r="7" spans="1:133">
      <c r="A7" s="12"/>
      <c r="B7" s="42">
        <v>512</v>
      </c>
      <c r="C7" s="19" t="s">
        <v>20</v>
      </c>
      <c r="D7" s="43">
        <v>137439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137439</v>
      </c>
      <c r="O7" s="44">
        <f t="shared" si="2"/>
        <v>48.072402938090242</v>
      </c>
      <c r="P7" s="9"/>
    </row>
    <row r="8" spans="1:133">
      <c r="A8" s="12"/>
      <c r="B8" s="42">
        <v>513</v>
      </c>
      <c r="C8" s="19" t="s">
        <v>21</v>
      </c>
      <c r="D8" s="43">
        <v>200861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200861</v>
      </c>
      <c r="O8" s="44">
        <f t="shared" si="2"/>
        <v>70.255683805526402</v>
      </c>
      <c r="P8" s="9"/>
    </row>
    <row r="9" spans="1:133">
      <c r="A9" s="12"/>
      <c r="B9" s="42">
        <v>514</v>
      </c>
      <c r="C9" s="19" t="s">
        <v>22</v>
      </c>
      <c r="D9" s="43">
        <v>36341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36341</v>
      </c>
      <c r="O9" s="44">
        <f t="shared" si="2"/>
        <v>12.711087792934592</v>
      </c>
      <c r="P9" s="9"/>
    </row>
    <row r="10" spans="1:133">
      <c r="A10" s="12"/>
      <c r="B10" s="42">
        <v>515</v>
      </c>
      <c r="C10" s="19" t="s">
        <v>23</v>
      </c>
      <c r="D10" s="43">
        <v>81500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81500</v>
      </c>
      <c r="O10" s="44">
        <f t="shared" si="2"/>
        <v>28.506470793983912</v>
      </c>
      <c r="P10" s="9"/>
    </row>
    <row r="11" spans="1:133">
      <c r="A11" s="12"/>
      <c r="B11" s="42">
        <v>519</v>
      </c>
      <c r="C11" s="19" t="s">
        <v>24</v>
      </c>
      <c r="D11" s="43">
        <v>139650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139650</v>
      </c>
      <c r="O11" s="44">
        <f t="shared" si="2"/>
        <v>48.845750262329489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492978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492978</v>
      </c>
      <c r="O12" s="41">
        <f t="shared" si="2"/>
        <v>172.4302203567681</v>
      </c>
      <c r="P12" s="10"/>
    </row>
    <row r="13" spans="1:133">
      <c r="A13" s="12"/>
      <c r="B13" s="42">
        <v>522</v>
      </c>
      <c r="C13" s="19" t="s">
        <v>26</v>
      </c>
      <c r="D13" s="43">
        <v>343570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343570</v>
      </c>
      <c r="O13" s="44">
        <f t="shared" si="2"/>
        <v>120.17138859741168</v>
      </c>
      <c r="P13" s="9"/>
    </row>
    <row r="14" spans="1:133">
      <c r="A14" s="12"/>
      <c r="B14" s="42">
        <v>524</v>
      </c>
      <c r="C14" s="19" t="s">
        <v>27</v>
      </c>
      <c r="D14" s="43">
        <v>149408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149408</v>
      </c>
      <c r="O14" s="44">
        <f t="shared" si="2"/>
        <v>52.258831759356418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17079</v>
      </c>
      <c r="E15" s="29">
        <f t="shared" si="4"/>
        <v>15177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217126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249382</v>
      </c>
      <c r="O15" s="41">
        <f t="shared" si="2"/>
        <v>87.227002448408541</v>
      </c>
      <c r="P15" s="10"/>
    </row>
    <row r="16" spans="1:133">
      <c r="A16" s="12"/>
      <c r="B16" s="42">
        <v>536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217126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217126</v>
      </c>
      <c r="O16" s="44">
        <f t="shared" si="2"/>
        <v>75.944735921650931</v>
      </c>
      <c r="P16" s="9"/>
    </row>
    <row r="17" spans="1:119">
      <c r="A17" s="12"/>
      <c r="B17" s="42">
        <v>538</v>
      </c>
      <c r="C17" s="19" t="s">
        <v>30</v>
      </c>
      <c r="D17" s="43">
        <v>0</v>
      </c>
      <c r="E17" s="43">
        <v>15177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15177</v>
      </c>
      <c r="O17" s="44">
        <f t="shared" si="2"/>
        <v>5.3084994753410282</v>
      </c>
      <c r="P17" s="9"/>
    </row>
    <row r="18" spans="1:119">
      <c r="A18" s="12"/>
      <c r="B18" s="42">
        <v>539</v>
      </c>
      <c r="C18" s="19" t="s">
        <v>31</v>
      </c>
      <c r="D18" s="43">
        <v>17079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17079</v>
      </c>
      <c r="O18" s="44">
        <f t="shared" si="2"/>
        <v>5.973767051416579</v>
      </c>
      <c r="P18" s="9"/>
    </row>
    <row r="19" spans="1:119" ht="15.75">
      <c r="A19" s="26" t="s">
        <v>32</v>
      </c>
      <c r="B19" s="27"/>
      <c r="C19" s="28"/>
      <c r="D19" s="29">
        <f t="shared" ref="D19:M19" si="5">SUM(D20:D20)</f>
        <v>452616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452616</v>
      </c>
      <c r="O19" s="41">
        <f t="shared" si="2"/>
        <v>158.31269674711439</v>
      </c>
      <c r="P19" s="10"/>
    </row>
    <row r="20" spans="1:119">
      <c r="A20" s="12"/>
      <c r="B20" s="42">
        <v>541</v>
      </c>
      <c r="C20" s="19" t="s">
        <v>33</v>
      </c>
      <c r="D20" s="43">
        <v>452616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452616</v>
      </c>
      <c r="O20" s="44">
        <f t="shared" si="2"/>
        <v>158.31269674711439</v>
      </c>
      <c r="P20" s="9"/>
    </row>
    <row r="21" spans="1:119" ht="15.75">
      <c r="A21" s="26" t="s">
        <v>34</v>
      </c>
      <c r="B21" s="27"/>
      <c r="C21" s="28"/>
      <c r="D21" s="29">
        <f t="shared" ref="D21:M21" si="6">SUM(D22:D23)</f>
        <v>46880</v>
      </c>
      <c r="E21" s="29">
        <f t="shared" si="6"/>
        <v>0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46880</v>
      </c>
      <c r="O21" s="41">
        <f t="shared" si="2"/>
        <v>16.397341727876881</v>
      </c>
      <c r="P21" s="9"/>
    </row>
    <row r="22" spans="1:119">
      <c r="A22" s="12"/>
      <c r="B22" s="42">
        <v>572</v>
      </c>
      <c r="C22" s="19" t="s">
        <v>35</v>
      </c>
      <c r="D22" s="43">
        <v>40735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40735</v>
      </c>
      <c r="O22" s="44">
        <f t="shared" si="2"/>
        <v>14.247988807275272</v>
      </c>
      <c r="P22" s="9"/>
    </row>
    <row r="23" spans="1:119" ht="15.75" thickBot="1">
      <c r="A23" s="12"/>
      <c r="B23" s="42">
        <v>574</v>
      </c>
      <c r="C23" s="19" t="s">
        <v>36</v>
      </c>
      <c r="D23" s="43">
        <v>6145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6145</v>
      </c>
      <c r="O23" s="44">
        <f t="shared" si="2"/>
        <v>2.1493529206016091</v>
      </c>
      <c r="P23" s="9"/>
    </row>
    <row r="24" spans="1:119" ht="16.5" thickBot="1">
      <c r="A24" s="13" t="s">
        <v>10</v>
      </c>
      <c r="B24" s="21"/>
      <c r="C24" s="20"/>
      <c r="D24" s="14">
        <f>SUM(D5,D12,D15,D19,D21)</f>
        <v>1612977</v>
      </c>
      <c r="E24" s="14">
        <f t="shared" ref="E24:M24" si="7">SUM(E5,E12,E15,E19,E21)</f>
        <v>15177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217126</v>
      </c>
      <c r="J24" s="14">
        <f t="shared" si="7"/>
        <v>0</v>
      </c>
      <c r="K24" s="14">
        <f t="shared" si="7"/>
        <v>0</v>
      </c>
      <c r="L24" s="14">
        <f t="shared" si="7"/>
        <v>0</v>
      </c>
      <c r="M24" s="14">
        <f t="shared" si="7"/>
        <v>0</v>
      </c>
      <c r="N24" s="14">
        <f t="shared" si="1"/>
        <v>1845280</v>
      </c>
      <c r="O24" s="35">
        <f t="shared" si="2"/>
        <v>645.42847149352917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90" t="s">
        <v>49</v>
      </c>
      <c r="M26" s="90"/>
      <c r="N26" s="90"/>
      <c r="O26" s="39">
        <v>2859</v>
      </c>
    </row>
    <row r="27" spans="1:119">
      <c r="A27" s="91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3"/>
    </row>
    <row r="28" spans="1:119" ht="15.75" customHeight="1" thickBot="1">
      <c r="A28" s="94" t="s">
        <v>41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6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532980</v>
      </c>
      <c r="E5" s="24">
        <f t="shared" si="0"/>
        <v>20399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553379</v>
      </c>
      <c r="O5" s="30">
        <f t="shared" ref="O5:O23" si="2">(N5/O$25)</f>
        <v>196.65209665955933</v>
      </c>
      <c r="P5" s="6"/>
    </row>
    <row r="6" spans="1:133">
      <c r="A6" s="12"/>
      <c r="B6" s="42">
        <v>511</v>
      </c>
      <c r="C6" s="19" t="s">
        <v>19</v>
      </c>
      <c r="D6" s="43">
        <v>1936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1936</v>
      </c>
      <c r="O6" s="44">
        <f t="shared" si="2"/>
        <v>0.6879886282871357</v>
      </c>
      <c r="P6" s="9"/>
    </row>
    <row r="7" spans="1:133">
      <c r="A7" s="12"/>
      <c r="B7" s="42">
        <v>512</v>
      </c>
      <c r="C7" s="19" t="s">
        <v>20</v>
      </c>
      <c r="D7" s="43">
        <v>105598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105598</v>
      </c>
      <c r="O7" s="44">
        <f t="shared" si="2"/>
        <v>37.52594171997157</v>
      </c>
      <c r="P7" s="9"/>
    </row>
    <row r="8" spans="1:133">
      <c r="A8" s="12"/>
      <c r="B8" s="42">
        <v>513</v>
      </c>
      <c r="C8" s="19" t="s">
        <v>21</v>
      </c>
      <c r="D8" s="43">
        <v>238869</v>
      </c>
      <c r="E8" s="43">
        <v>20399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259268</v>
      </c>
      <c r="O8" s="44">
        <f t="shared" si="2"/>
        <v>92.135039090262964</v>
      </c>
      <c r="P8" s="9"/>
    </row>
    <row r="9" spans="1:133">
      <c r="A9" s="12"/>
      <c r="B9" s="42">
        <v>514</v>
      </c>
      <c r="C9" s="19" t="s">
        <v>22</v>
      </c>
      <c r="D9" s="43">
        <v>59350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59350</v>
      </c>
      <c r="O9" s="44">
        <f t="shared" si="2"/>
        <v>21.090973702914003</v>
      </c>
      <c r="P9" s="9"/>
    </row>
    <row r="10" spans="1:133">
      <c r="A10" s="12"/>
      <c r="B10" s="42">
        <v>515</v>
      </c>
      <c r="C10" s="19" t="s">
        <v>23</v>
      </c>
      <c r="D10" s="43">
        <v>1500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1500</v>
      </c>
      <c r="O10" s="44">
        <f t="shared" si="2"/>
        <v>0.53304904051172708</v>
      </c>
      <c r="P10" s="9"/>
    </row>
    <row r="11" spans="1:133">
      <c r="A11" s="12"/>
      <c r="B11" s="42">
        <v>519</v>
      </c>
      <c r="C11" s="19" t="s">
        <v>24</v>
      </c>
      <c r="D11" s="43">
        <v>125727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125727</v>
      </c>
      <c r="O11" s="44">
        <f t="shared" si="2"/>
        <v>44.679104477611943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SUM(D13:D15)</f>
        <v>562833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562833</v>
      </c>
      <c r="O12" s="41">
        <f t="shared" si="2"/>
        <v>200.01172707889125</v>
      </c>
      <c r="P12" s="10"/>
    </row>
    <row r="13" spans="1:133">
      <c r="A13" s="12"/>
      <c r="B13" s="42">
        <v>522</v>
      </c>
      <c r="C13" s="19" t="s">
        <v>26</v>
      </c>
      <c r="D13" s="43">
        <v>383494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383494</v>
      </c>
      <c r="O13" s="44">
        <f t="shared" si="2"/>
        <v>136.28073916133619</v>
      </c>
      <c r="P13" s="9"/>
    </row>
    <row r="14" spans="1:133">
      <c r="A14" s="12"/>
      <c r="B14" s="42">
        <v>524</v>
      </c>
      <c r="C14" s="19" t="s">
        <v>27</v>
      </c>
      <c r="D14" s="43">
        <v>178070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178070</v>
      </c>
      <c r="O14" s="44">
        <f t="shared" si="2"/>
        <v>63.280028429282162</v>
      </c>
      <c r="P14" s="9"/>
    </row>
    <row r="15" spans="1:133">
      <c r="A15" s="12"/>
      <c r="B15" s="42">
        <v>529</v>
      </c>
      <c r="C15" s="19" t="s">
        <v>63</v>
      </c>
      <c r="D15" s="43">
        <v>1269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1269</v>
      </c>
      <c r="O15" s="44">
        <f t="shared" si="2"/>
        <v>0.45095948827292109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SUM(D17:D17)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188188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188188</v>
      </c>
      <c r="O16" s="41">
        <f t="shared" si="2"/>
        <v>66.875621890547265</v>
      </c>
      <c r="P16" s="10"/>
    </row>
    <row r="17" spans="1:119">
      <c r="A17" s="12"/>
      <c r="B17" s="42">
        <v>536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188188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188188</v>
      </c>
      <c r="O17" s="44">
        <f t="shared" si="2"/>
        <v>66.875621890547265</v>
      </c>
      <c r="P17" s="9"/>
    </row>
    <row r="18" spans="1:119" ht="15.75">
      <c r="A18" s="26" t="s">
        <v>32</v>
      </c>
      <c r="B18" s="27"/>
      <c r="C18" s="28"/>
      <c r="D18" s="29">
        <f t="shared" ref="D18:M18" si="5">SUM(D19:D19)</f>
        <v>491225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491225</v>
      </c>
      <c r="O18" s="41">
        <f t="shared" si="2"/>
        <v>174.56467661691542</v>
      </c>
      <c r="P18" s="10"/>
    </row>
    <row r="19" spans="1:119">
      <c r="A19" s="12"/>
      <c r="B19" s="42">
        <v>541</v>
      </c>
      <c r="C19" s="19" t="s">
        <v>33</v>
      </c>
      <c r="D19" s="43">
        <v>491225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491225</v>
      </c>
      <c r="O19" s="44">
        <f t="shared" si="2"/>
        <v>174.56467661691542</v>
      </c>
      <c r="P19" s="9"/>
    </row>
    <row r="20" spans="1:119" ht="15.75">
      <c r="A20" s="26" t="s">
        <v>34</v>
      </c>
      <c r="B20" s="27"/>
      <c r="C20" s="28"/>
      <c r="D20" s="29">
        <f t="shared" ref="D20:M20" si="6">SUM(D21:D22)</f>
        <v>67692</v>
      </c>
      <c r="E20" s="29">
        <f t="shared" si="6"/>
        <v>0</v>
      </c>
      <c r="F20" s="29">
        <f t="shared" si="6"/>
        <v>0</v>
      </c>
      <c r="G20" s="29">
        <f t="shared" si="6"/>
        <v>0</v>
      </c>
      <c r="H20" s="29">
        <f t="shared" si="6"/>
        <v>0</v>
      </c>
      <c r="I20" s="29">
        <f t="shared" si="6"/>
        <v>0</v>
      </c>
      <c r="J20" s="29">
        <f t="shared" si="6"/>
        <v>0</v>
      </c>
      <c r="K20" s="29">
        <f t="shared" si="6"/>
        <v>0</v>
      </c>
      <c r="L20" s="29">
        <f t="shared" si="6"/>
        <v>0</v>
      </c>
      <c r="M20" s="29">
        <f t="shared" si="6"/>
        <v>0</v>
      </c>
      <c r="N20" s="29">
        <f t="shared" si="1"/>
        <v>67692</v>
      </c>
      <c r="O20" s="41">
        <f t="shared" si="2"/>
        <v>24.055437100213219</v>
      </c>
      <c r="P20" s="9"/>
    </row>
    <row r="21" spans="1:119">
      <c r="A21" s="12"/>
      <c r="B21" s="42">
        <v>572</v>
      </c>
      <c r="C21" s="19" t="s">
        <v>35</v>
      </c>
      <c r="D21" s="43">
        <v>52164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52164</v>
      </c>
      <c r="O21" s="44">
        <f t="shared" si="2"/>
        <v>18.53731343283582</v>
      </c>
      <c r="P21" s="9"/>
    </row>
    <row r="22" spans="1:119" ht="15.75" thickBot="1">
      <c r="A22" s="12"/>
      <c r="B22" s="42">
        <v>574</v>
      </c>
      <c r="C22" s="19" t="s">
        <v>36</v>
      </c>
      <c r="D22" s="43">
        <v>15528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15528</v>
      </c>
      <c r="O22" s="44">
        <f t="shared" si="2"/>
        <v>5.5181236673773988</v>
      </c>
      <c r="P22" s="9"/>
    </row>
    <row r="23" spans="1:119" ht="16.5" thickBot="1">
      <c r="A23" s="13" t="s">
        <v>10</v>
      </c>
      <c r="B23" s="21"/>
      <c r="C23" s="20"/>
      <c r="D23" s="14">
        <f>SUM(D5,D12,D16,D18,D20)</f>
        <v>1654730</v>
      </c>
      <c r="E23" s="14">
        <f t="shared" ref="E23:M23" si="7">SUM(E5,E12,E16,E18,E20)</f>
        <v>20399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188188</v>
      </c>
      <c r="J23" s="14">
        <f t="shared" si="7"/>
        <v>0</v>
      </c>
      <c r="K23" s="14">
        <f t="shared" si="7"/>
        <v>0</v>
      </c>
      <c r="L23" s="14">
        <f t="shared" si="7"/>
        <v>0</v>
      </c>
      <c r="M23" s="14">
        <f t="shared" si="7"/>
        <v>0</v>
      </c>
      <c r="N23" s="14">
        <f t="shared" si="1"/>
        <v>1863317</v>
      </c>
      <c r="O23" s="35">
        <f t="shared" si="2"/>
        <v>662.15955934612646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90" t="s">
        <v>64</v>
      </c>
      <c r="M25" s="90"/>
      <c r="N25" s="90"/>
      <c r="O25" s="39">
        <v>2814</v>
      </c>
    </row>
    <row r="26" spans="1:119">
      <c r="A26" s="91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3"/>
    </row>
    <row r="27" spans="1:119" ht="15.75" customHeight="1" thickBot="1">
      <c r="A27" s="94" t="s">
        <v>41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6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82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635935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635935</v>
      </c>
      <c r="P5" s="30">
        <f t="shared" ref="P5:P20" si="1">(O5/P$22)</f>
        <v>210.64425306392846</v>
      </c>
      <c r="Q5" s="6"/>
    </row>
    <row r="6" spans="1:134">
      <c r="A6" s="12"/>
      <c r="B6" s="42">
        <v>511</v>
      </c>
      <c r="C6" s="19" t="s">
        <v>19</v>
      </c>
      <c r="D6" s="43">
        <v>96588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96588</v>
      </c>
      <c r="P6" s="44">
        <f t="shared" si="1"/>
        <v>31.993375289831071</v>
      </c>
      <c r="Q6" s="9"/>
    </row>
    <row r="7" spans="1:134">
      <c r="A7" s="12"/>
      <c r="B7" s="42">
        <v>512</v>
      </c>
      <c r="C7" s="19" t="s">
        <v>20</v>
      </c>
      <c r="D7" s="43">
        <v>92643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92643</v>
      </c>
      <c r="P7" s="44">
        <f t="shared" si="1"/>
        <v>30.686651209009607</v>
      </c>
      <c r="Q7" s="9"/>
    </row>
    <row r="8" spans="1:134">
      <c r="A8" s="12"/>
      <c r="B8" s="42">
        <v>513</v>
      </c>
      <c r="C8" s="19" t="s">
        <v>21</v>
      </c>
      <c r="D8" s="43">
        <v>191692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191692</v>
      </c>
      <c r="P8" s="44">
        <f t="shared" si="1"/>
        <v>63.495197085127529</v>
      </c>
      <c r="Q8" s="9"/>
    </row>
    <row r="9" spans="1:134">
      <c r="A9" s="12"/>
      <c r="B9" s="42">
        <v>514</v>
      </c>
      <c r="C9" s="19" t="s">
        <v>22</v>
      </c>
      <c r="D9" s="43">
        <v>100029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100029</v>
      </c>
      <c r="P9" s="44">
        <f t="shared" si="1"/>
        <v>33.133156674395494</v>
      </c>
      <c r="Q9" s="9"/>
    </row>
    <row r="10" spans="1:134">
      <c r="A10" s="12"/>
      <c r="B10" s="42">
        <v>519</v>
      </c>
      <c r="C10" s="19" t="s">
        <v>24</v>
      </c>
      <c r="D10" s="43">
        <v>154983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2"/>
        <v>154983</v>
      </c>
      <c r="P10" s="44">
        <f t="shared" si="1"/>
        <v>51.335872805564755</v>
      </c>
      <c r="Q10" s="9"/>
    </row>
    <row r="11" spans="1:134" ht="15.75">
      <c r="A11" s="26" t="s">
        <v>25</v>
      </c>
      <c r="B11" s="27"/>
      <c r="C11" s="28"/>
      <c r="D11" s="29">
        <f t="shared" ref="D11:N11" si="3">SUM(D12:D14)</f>
        <v>1213461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1213461</v>
      </c>
      <c r="P11" s="41">
        <f t="shared" si="1"/>
        <v>401.94137131500497</v>
      </c>
      <c r="Q11" s="10"/>
    </row>
    <row r="12" spans="1:134">
      <c r="A12" s="12"/>
      <c r="B12" s="42">
        <v>521</v>
      </c>
      <c r="C12" s="19" t="s">
        <v>80</v>
      </c>
      <c r="D12" s="43">
        <v>701964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701964</v>
      </c>
      <c r="P12" s="44">
        <f t="shared" si="1"/>
        <v>232.51540245114276</v>
      </c>
      <c r="Q12" s="9"/>
    </row>
    <row r="13" spans="1:134">
      <c r="A13" s="12"/>
      <c r="B13" s="42">
        <v>524</v>
      </c>
      <c r="C13" s="19" t="s">
        <v>27</v>
      </c>
      <c r="D13" s="43">
        <v>155773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:O14" si="4">SUM(D13:N13)</f>
        <v>155773</v>
      </c>
      <c r="P13" s="44">
        <f t="shared" si="1"/>
        <v>51.597548857237499</v>
      </c>
      <c r="Q13" s="9"/>
    </row>
    <row r="14" spans="1:134">
      <c r="A14" s="12"/>
      <c r="B14" s="42">
        <v>525</v>
      </c>
      <c r="C14" s="19" t="s">
        <v>74</v>
      </c>
      <c r="D14" s="43">
        <v>355724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355724</v>
      </c>
      <c r="P14" s="44">
        <f t="shared" si="1"/>
        <v>117.82842000662471</v>
      </c>
      <c r="Q14" s="9"/>
    </row>
    <row r="15" spans="1:134" ht="15.75">
      <c r="A15" s="26" t="s">
        <v>32</v>
      </c>
      <c r="B15" s="27"/>
      <c r="C15" s="28"/>
      <c r="D15" s="29">
        <f t="shared" ref="D15:N15" si="5">SUM(D16:D16)</f>
        <v>488430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5"/>
        <v>0</v>
      </c>
      <c r="O15" s="29">
        <f t="shared" ref="O15:O19" si="6">SUM(D15:N15)</f>
        <v>488430</v>
      </c>
      <c r="P15" s="41">
        <f t="shared" si="1"/>
        <v>161.78535939052665</v>
      </c>
      <c r="Q15" s="10"/>
    </row>
    <row r="16" spans="1:134">
      <c r="A16" s="12"/>
      <c r="B16" s="42">
        <v>541</v>
      </c>
      <c r="C16" s="19" t="s">
        <v>33</v>
      </c>
      <c r="D16" s="43">
        <v>488430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488430</v>
      </c>
      <c r="P16" s="44">
        <f t="shared" si="1"/>
        <v>161.78535939052665</v>
      </c>
      <c r="Q16" s="9"/>
    </row>
    <row r="17" spans="1:120" ht="15.75">
      <c r="A17" s="26" t="s">
        <v>34</v>
      </c>
      <c r="B17" s="27"/>
      <c r="C17" s="28"/>
      <c r="D17" s="29">
        <f t="shared" ref="D17:N17" si="7">SUM(D18:D19)</f>
        <v>69829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7"/>
        <v>0</v>
      </c>
      <c r="O17" s="29">
        <f>SUM(D17:N17)</f>
        <v>69829</v>
      </c>
      <c r="P17" s="41">
        <f t="shared" si="1"/>
        <v>23.129844319311029</v>
      </c>
      <c r="Q17" s="9"/>
    </row>
    <row r="18" spans="1:120">
      <c r="A18" s="12"/>
      <c r="B18" s="42">
        <v>572</v>
      </c>
      <c r="C18" s="19" t="s">
        <v>35</v>
      </c>
      <c r="D18" s="43">
        <v>66557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66557</v>
      </c>
      <c r="P18" s="44">
        <f t="shared" si="1"/>
        <v>22.046041735674063</v>
      </c>
      <c r="Q18" s="9"/>
    </row>
    <row r="19" spans="1:120" ht="15.75" thickBot="1">
      <c r="A19" s="12"/>
      <c r="B19" s="42">
        <v>574</v>
      </c>
      <c r="C19" s="19" t="s">
        <v>36</v>
      </c>
      <c r="D19" s="43">
        <v>3272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3272</v>
      </c>
      <c r="P19" s="44">
        <f t="shared" si="1"/>
        <v>1.0838025836369658</v>
      </c>
      <c r="Q19" s="9"/>
    </row>
    <row r="20" spans="1:120" ht="16.5" thickBot="1">
      <c r="A20" s="13" t="s">
        <v>10</v>
      </c>
      <c r="B20" s="21"/>
      <c r="C20" s="20"/>
      <c r="D20" s="14">
        <f>SUM(D5,D11,D15,D17)</f>
        <v>2407655</v>
      </c>
      <c r="E20" s="14">
        <f t="shared" ref="E20:N20" si="8">SUM(E5,E11,E15,E17)</f>
        <v>0</v>
      </c>
      <c r="F20" s="14">
        <f t="shared" si="8"/>
        <v>0</v>
      </c>
      <c r="G20" s="14">
        <f t="shared" si="8"/>
        <v>0</v>
      </c>
      <c r="H20" s="14">
        <f t="shared" si="8"/>
        <v>0</v>
      </c>
      <c r="I20" s="14">
        <f t="shared" si="8"/>
        <v>0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8"/>
        <v>0</v>
      </c>
      <c r="O20" s="14">
        <f>SUM(D20:N20)</f>
        <v>2407655</v>
      </c>
      <c r="P20" s="35">
        <f t="shared" si="1"/>
        <v>797.50082808877107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90" t="s">
        <v>83</v>
      </c>
      <c r="N22" s="90"/>
      <c r="O22" s="90"/>
      <c r="P22" s="39">
        <v>3019</v>
      </c>
    </row>
    <row r="23" spans="1:120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3"/>
    </row>
    <row r="24" spans="1:120" ht="15.75" customHeight="1" thickBot="1">
      <c r="A24" s="94" t="s">
        <v>41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6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2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9"/>
      <c r="Q1" s="7"/>
      <c r="R1"/>
    </row>
    <row r="2" spans="1:134" ht="24" thickBot="1">
      <c r="A2" s="100" t="s">
        <v>76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7"/>
      <c r="R2"/>
    </row>
    <row r="3" spans="1:134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0"/>
      <c r="M3" s="111"/>
      <c r="N3" s="33"/>
      <c r="O3" s="34"/>
      <c r="P3" s="112" t="s">
        <v>77</v>
      </c>
      <c r="Q3" s="11"/>
      <c r="R3"/>
    </row>
    <row r="4" spans="1:134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78</v>
      </c>
      <c r="N4" s="32" t="s">
        <v>5</v>
      </c>
      <c r="O4" s="32" t="s">
        <v>79</v>
      </c>
      <c r="P4" s="113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465184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0" si="1">SUM(D5:N5)</f>
        <v>465184</v>
      </c>
      <c r="P5" s="30">
        <f t="shared" ref="P5:P20" si="2">(O5/P$22)</f>
        <v>155.42398930838624</v>
      </c>
      <c r="Q5" s="6"/>
    </row>
    <row r="6" spans="1:134">
      <c r="A6" s="12"/>
      <c r="B6" s="42">
        <v>511</v>
      </c>
      <c r="C6" s="19" t="s">
        <v>19</v>
      </c>
      <c r="D6" s="43">
        <v>21702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21702</v>
      </c>
      <c r="P6" s="44">
        <f t="shared" si="2"/>
        <v>7.2509188105579687</v>
      </c>
      <c r="Q6" s="9"/>
    </row>
    <row r="7" spans="1:134">
      <c r="A7" s="12"/>
      <c r="B7" s="42">
        <v>512</v>
      </c>
      <c r="C7" s="19" t="s">
        <v>20</v>
      </c>
      <c r="D7" s="43">
        <v>115541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115541</v>
      </c>
      <c r="P7" s="44">
        <f t="shared" si="2"/>
        <v>38.603742064817908</v>
      </c>
      <c r="Q7" s="9"/>
    </row>
    <row r="8" spans="1:134">
      <c r="A8" s="12"/>
      <c r="B8" s="42">
        <v>513</v>
      </c>
      <c r="C8" s="19" t="s">
        <v>21</v>
      </c>
      <c r="D8" s="43">
        <v>213901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213901</v>
      </c>
      <c r="P8" s="44">
        <f t="shared" si="2"/>
        <v>71.467089876378211</v>
      </c>
      <c r="Q8" s="9"/>
    </row>
    <row r="9" spans="1:134">
      <c r="A9" s="12"/>
      <c r="B9" s="42">
        <v>514</v>
      </c>
      <c r="C9" s="19" t="s">
        <v>22</v>
      </c>
      <c r="D9" s="43">
        <v>32812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32812</v>
      </c>
      <c r="P9" s="44">
        <f t="shared" si="2"/>
        <v>10.962913464751086</v>
      </c>
      <c r="Q9" s="9"/>
    </row>
    <row r="10" spans="1:134">
      <c r="A10" s="12"/>
      <c r="B10" s="42">
        <v>519</v>
      </c>
      <c r="C10" s="19" t="s">
        <v>24</v>
      </c>
      <c r="D10" s="43">
        <v>81228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81228</v>
      </c>
      <c r="P10" s="44">
        <f t="shared" si="2"/>
        <v>27.139325091881055</v>
      </c>
      <c r="Q10" s="9"/>
    </row>
    <row r="11" spans="1:134" ht="15.75">
      <c r="A11" s="26" t="s">
        <v>25</v>
      </c>
      <c r="B11" s="27"/>
      <c r="C11" s="28"/>
      <c r="D11" s="29">
        <f t="shared" ref="D11:N11" si="3">SUM(D12:D14)</f>
        <v>1045011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1045011</v>
      </c>
      <c r="P11" s="41">
        <f t="shared" si="2"/>
        <v>349.15168727029737</v>
      </c>
      <c r="Q11" s="10"/>
    </row>
    <row r="12" spans="1:134">
      <c r="A12" s="12"/>
      <c r="B12" s="42">
        <v>521</v>
      </c>
      <c r="C12" s="19" t="s">
        <v>80</v>
      </c>
      <c r="D12" s="43">
        <v>679566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679566</v>
      </c>
      <c r="P12" s="44">
        <f t="shared" si="2"/>
        <v>227.05178750417642</v>
      </c>
      <c r="Q12" s="9"/>
    </row>
    <row r="13" spans="1:134">
      <c r="A13" s="12"/>
      <c r="B13" s="42">
        <v>524</v>
      </c>
      <c r="C13" s="19" t="s">
        <v>27</v>
      </c>
      <c r="D13" s="43">
        <v>162702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162702</v>
      </c>
      <c r="P13" s="44">
        <f t="shared" si="2"/>
        <v>54.360841964584033</v>
      </c>
      <c r="Q13" s="9"/>
    </row>
    <row r="14" spans="1:134">
      <c r="A14" s="12"/>
      <c r="B14" s="42">
        <v>525</v>
      </c>
      <c r="C14" s="19" t="s">
        <v>74</v>
      </c>
      <c r="D14" s="43">
        <v>202743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202743</v>
      </c>
      <c r="P14" s="44">
        <f t="shared" si="2"/>
        <v>67.739057801536916</v>
      </c>
      <c r="Q14" s="9"/>
    </row>
    <row r="15" spans="1:134" ht="15.75">
      <c r="A15" s="26" t="s">
        <v>32</v>
      </c>
      <c r="B15" s="27"/>
      <c r="C15" s="28"/>
      <c r="D15" s="29">
        <f t="shared" ref="D15:N15" si="4">SUM(D16:D16)</f>
        <v>707213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29">
        <f t="shared" si="4"/>
        <v>0</v>
      </c>
      <c r="O15" s="29">
        <f t="shared" si="1"/>
        <v>707213</v>
      </c>
      <c r="P15" s="41">
        <f t="shared" si="2"/>
        <v>236.28900768459741</v>
      </c>
      <c r="Q15" s="10"/>
    </row>
    <row r="16" spans="1:134">
      <c r="A16" s="12"/>
      <c r="B16" s="42">
        <v>541</v>
      </c>
      <c r="C16" s="19" t="s">
        <v>33</v>
      </c>
      <c r="D16" s="43">
        <v>707213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707213</v>
      </c>
      <c r="P16" s="44">
        <f t="shared" si="2"/>
        <v>236.28900768459741</v>
      </c>
      <c r="Q16" s="9"/>
    </row>
    <row r="17" spans="1:120" ht="15.75">
      <c r="A17" s="26" t="s">
        <v>34</v>
      </c>
      <c r="B17" s="27"/>
      <c r="C17" s="28"/>
      <c r="D17" s="29">
        <f t="shared" ref="D17:N17" si="5">SUM(D18:D19)</f>
        <v>181638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29">
        <f t="shared" si="1"/>
        <v>181638</v>
      </c>
      <c r="P17" s="41">
        <f t="shared" si="2"/>
        <v>60.687604410290682</v>
      </c>
      <c r="Q17" s="9"/>
    </row>
    <row r="18" spans="1:120">
      <c r="A18" s="12"/>
      <c r="B18" s="42">
        <v>572</v>
      </c>
      <c r="C18" s="19" t="s">
        <v>35</v>
      </c>
      <c r="D18" s="43">
        <v>180009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180009</v>
      </c>
      <c r="P18" s="44">
        <f t="shared" si="2"/>
        <v>60.143334447043102</v>
      </c>
      <c r="Q18" s="9"/>
    </row>
    <row r="19" spans="1:120" ht="15.75" thickBot="1">
      <c r="A19" s="12"/>
      <c r="B19" s="42">
        <v>574</v>
      </c>
      <c r="C19" s="19" t="s">
        <v>36</v>
      </c>
      <c r="D19" s="43">
        <v>1629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1629</v>
      </c>
      <c r="P19" s="44">
        <f t="shared" si="2"/>
        <v>0.5442699632475777</v>
      </c>
      <c r="Q19" s="9"/>
    </row>
    <row r="20" spans="1:120" ht="16.5" thickBot="1">
      <c r="A20" s="13" t="s">
        <v>10</v>
      </c>
      <c r="B20" s="21"/>
      <c r="C20" s="20"/>
      <c r="D20" s="14">
        <f>SUM(D5,D11,D15,D17)</f>
        <v>2399046</v>
      </c>
      <c r="E20" s="14">
        <f t="shared" ref="E20:N20" si="6">SUM(E5,E11,E15,E17)</f>
        <v>0</v>
      </c>
      <c r="F20" s="14">
        <f t="shared" si="6"/>
        <v>0</v>
      </c>
      <c r="G20" s="14">
        <f t="shared" si="6"/>
        <v>0</v>
      </c>
      <c r="H20" s="14">
        <f t="shared" si="6"/>
        <v>0</v>
      </c>
      <c r="I20" s="14">
        <f t="shared" si="6"/>
        <v>0</v>
      </c>
      <c r="J20" s="14">
        <f t="shared" si="6"/>
        <v>0</v>
      </c>
      <c r="K20" s="14">
        <f t="shared" si="6"/>
        <v>0</v>
      </c>
      <c r="L20" s="14">
        <f t="shared" si="6"/>
        <v>0</v>
      </c>
      <c r="M20" s="14">
        <f t="shared" si="6"/>
        <v>0</v>
      </c>
      <c r="N20" s="14">
        <f t="shared" si="6"/>
        <v>0</v>
      </c>
      <c r="O20" s="14">
        <f t="shared" si="1"/>
        <v>2399046</v>
      </c>
      <c r="P20" s="35">
        <f t="shared" si="2"/>
        <v>801.55228867357164</v>
      </c>
      <c r="Q20" s="6"/>
      <c r="R20" s="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</row>
    <row r="21" spans="1:120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8"/>
    </row>
    <row r="22" spans="1:120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38"/>
      <c r="M22" s="90" t="s">
        <v>81</v>
      </c>
      <c r="N22" s="90"/>
      <c r="O22" s="90"/>
      <c r="P22" s="39">
        <v>2993</v>
      </c>
    </row>
    <row r="23" spans="1:120">
      <c r="A23" s="91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3"/>
    </row>
    <row r="24" spans="1:120" ht="15.75" customHeight="1" thickBot="1">
      <c r="A24" s="94" t="s">
        <v>41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6"/>
    </row>
  </sheetData>
  <mergeCells count="10">
    <mergeCell ref="M22:O22"/>
    <mergeCell ref="A23:P23"/>
    <mergeCell ref="A24:P2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417944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417944</v>
      </c>
      <c r="O5" s="30">
        <f t="shared" ref="O5:O22" si="2">(N5/O$24)</f>
        <v>137.79887899769204</v>
      </c>
      <c r="P5" s="6"/>
    </row>
    <row r="6" spans="1:133">
      <c r="A6" s="12"/>
      <c r="B6" s="42">
        <v>511</v>
      </c>
      <c r="C6" s="19" t="s">
        <v>19</v>
      </c>
      <c r="D6" s="43">
        <v>22721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22721</v>
      </c>
      <c r="O6" s="44">
        <f t="shared" si="2"/>
        <v>7.4912627761292452</v>
      </c>
      <c r="P6" s="9"/>
    </row>
    <row r="7" spans="1:133">
      <c r="A7" s="12"/>
      <c r="B7" s="42">
        <v>512</v>
      </c>
      <c r="C7" s="19" t="s">
        <v>20</v>
      </c>
      <c r="D7" s="43">
        <v>100597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100597</v>
      </c>
      <c r="O7" s="44">
        <f t="shared" si="2"/>
        <v>33.167490933069566</v>
      </c>
      <c r="P7" s="9"/>
    </row>
    <row r="8" spans="1:133">
      <c r="A8" s="12"/>
      <c r="B8" s="42">
        <v>513</v>
      </c>
      <c r="C8" s="19" t="s">
        <v>21</v>
      </c>
      <c r="D8" s="43">
        <v>194266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194266</v>
      </c>
      <c r="O8" s="44">
        <f t="shared" si="2"/>
        <v>64.05077481041873</v>
      </c>
      <c r="P8" s="9"/>
    </row>
    <row r="9" spans="1:133">
      <c r="A9" s="12"/>
      <c r="B9" s="42">
        <v>514</v>
      </c>
      <c r="C9" s="19" t="s">
        <v>22</v>
      </c>
      <c r="D9" s="43">
        <v>31030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31030</v>
      </c>
      <c r="O9" s="44">
        <f t="shared" si="2"/>
        <v>10.230794592812398</v>
      </c>
      <c r="P9" s="9"/>
    </row>
    <row r="10" spans="1:133">
      <c r="A10" s="12"/>
      <c r="B10" s="42">
        <v>519</v>
      </c>
      <c r="C10" s="19" t="s">
        <v>51</v>
      </c>
      <c r="D10" s="43">
        <v>69330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69330</v>
      </c>
      <c r="O10" s="44">
        <f t="shared" si="2"/>
        <v>22.858555885262117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SUM(D12:D14)</f>
        <v>864128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864128</v>
      </c>
      <c r="O11" s="41">
        <f t="shared" si="2"/>
        <v>284.90867128255854</v>
      </c>
      <c r="P11" s="10"/>
    </row>
    <row r="12" spans="1:133">
      <c r="A12" s="12"/>
      <c r="B12" s="42">
        <v>522</v>
      </c>
      <c r="C12" s="19" t="s">
        <v>26</v>
      </c>
      <c r="D12" s="43">
        <v>692997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692997</v>
      </c>
      <c r="O12" s="44">
        <f t="shared" si="2"/>
        <v>228.48565776458952</v>
      </c>
      <c r="P12" s="9"/>
    </row>
    <row r="13" spans="1:133">
      <c r="A13" s="12"/>
      <c r="B13" s="42">
        <v>524</v>
      </c>
      <c r="C13" s="19" t="s">
        <v>27</v>
      </c>
      <c r="D13" s="43">
        <v>170911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170911</v>
      </c>
      <c r="O13" s="44">
        <f t="shared" si="2"/>
        <v>56.350478074513681</v>
      </c>
      <c r="P13" s="9"/>
    </row>
    <row r="14" spans="1:133">
      <c r="A14" s="12"/>
      <c r="B14" s="42">
        <v>525</v>
      </c>
      <c r="C14" s="19" t="s">
        <v>74</v>
      </c>
      <c r="D14" s="43">
        <v>220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220</v>
      </c>
      <c r="O14" s="44">
        <f t="shared" si="2"/>
        <v>7.2535443455324755E-2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69644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69644</v>
      </c>
      <c r="O15" s="41">
        <f t="shared" si="2"/>
        <v>22.962083745466536</v>
      </c>
      <c r="P15" s="10"/>
    </row>
    <row r="16" spans="1:133">
      <c r="A16" s="12"/>
      <c r="B16" s="42">
        <v>538</v>
      </c>
      <c r="C16" s="19" t="s">
        <v>52</v>
      </c>
      <c r="D16" s="43">
        <v>69644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69644</v>
      </c>
      <c r="O16" s="44">
        <f t="shared" si="2"/>
        <v>22.962083745466536</v>
      </c>
      <c r="P16" s="9"/>
    </row>
    <row r="17" spans="1:119" ht="15.75">
      <c r="A17" s="26" t="s">
        <v>32</v>
      </c>
      <c r="B17" s="27"/>
      <c r="C17" s="28"/>
      <c r="D17" s="29">
        <f t="shared" ref="D17:M17" si="5">SUM(D18:D18)</f>
        <v>377784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377784</v>
      </c>
      <c r="O17" s="41">
        <f t="shared" si="2"/>
        <v>124.55786350148368</v>
      </c>
      <c r="P17" s="10"/>
    </row>
    <row r="18" spans="1:119">
      <c r="A18" s="12"/>
      <c r="B18" s="42">
        <v>541</v>
      </c>
      <c r="C18" s="19" t="s">
        <v>53</v>
      </c>
      <c r="D18" s="43">
        <v>377784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377784</v>
      </c>
      <c r="O18" s="44">
        <f t="shared" si="2"/>
        <v>124.55786350148368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SUM(D20:D21)</f>
        <v>70780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70780</v>
      </c>
      <c r="O19" s="41">
        <f t="shared" si="2"/>
        <v>23.336630398944941</v>
      </c>
      <c r="P19" s="9"/>
    </row>
    <row r="20" spans="1:119">
      <c r="A20" s="12"/>
      <c r="B20" s="42">
        <v>572</v>
      </c>
      <c r="C20" s="19" t="s">
        <v>54</v>
      </c>
      <c r="D20" s="43">
        <v>66253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66253</v>
      </c>
      <c r="O20" s="44">
        <f t="shared" si="2"/>
        <v>21.844048796571052</v>
      </c>
      <c r="P20" s="9"/>
    </row>
    <row r="21" spans="1:119" ht="15.75" thickBot="1">
      <c r="A21" s="12"/>
      <c r="B21" s="42">
        <v>574</v>
      </c>
      <c r="C21" s="19" t="s">
        <v>36</v>
      </c>
      <c r="D21" s="43">
        <v>4527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4527</v>
      </c>
      <c r="O21" s="44">
        <f t="shared" si="2"/>
        <v>1.4925816023738872</v>
      </c>
      <c r="P21" s="9"/>
    </row>
    <row r="22" spans="1:119" ht="16.5" thickBot="1">
      <c r="A22" s="13" t="s">
        <v>10</v>
      </c>
      <c r="B22" s="21"/>
      <c r="C22" s="20"/>
      <c r="D22" s="14">
        <f>SUM(D5,D11,D15,D17,D19)</f>
        <v>1800280</v>
      </c>
      <c r="E22" s="14">
        <f t="shared" ref="E22:M22" si="7">SUM(E5,E11,E15,E17,E19)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1800280</v>
      </c>
      <c r="O22" s="35">
        <f t="shared" si="2"/>
        <v>593.56412792614572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75</v>
      </c>
      <c r="M24" s="90"/>
      <c r="N24" s="90"/>
      <c r="O24" s="39">
        <v>3033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71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460708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460708</v>
      </c>
      <c r="O5" s="30">
        <f t="shared" ref="O5:O22" si="2">(N5/O$24)</f>
        <v>154.65189660960053</v>
      </c>
      <c r="P5" s="6"/>
    </row>
    <row r="6" spans="1:133">
      <c r="A6" s="12"/>
      <c r="B6" s="42">
        <v>511</v>
      </c>
      <c r="C6" s="19" t="s">
        <v>19</v>
      </c>
      <c r="D6" s="43">
        <v>22301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22301</v>
      </c>
      <c r="O6" s="44">
        <f t="shared" si="2"/>
        <v>7.4860691507217183</v>
      </c>
      <c r="P6" s="9"/>
    </row>
    <row r="7" spans="1:133">
      <c r="A7" s="12"/>
      <c r="B7" s="42">
        <v>512</v>
      </c>
      <c r="C7" s="19" t="s">
        <v>20</v>
      </c>
      <c r="D7" s="43">
        <v>95967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95967</v>
      </c>
      <c r="O7" s="44">
        <f t="shared" si="2"/>
        <v>32.214501510574017</v>
      </c>
      <c r="P7" s="9"/>
    </row>
    <row r="8" spans="1:133">
      <c r="A8" s="12"/>
      <c r="B8" s="42">
        <v>513</v>
      </c>
      <c r="C8" s="19" t="s">
        <v>21</v>
      </c>
      <c r="D8" s="43">
        <v>174515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174515</v>
      </c>
      <c r="O8" s="44">
        <f t="shared" si="2"/>
        <v>58.581738838536424</v>
      </c>
      <c r="P8" s="9"/>
    </row>
    <row r="9" spans="1:133">
      <c r="A9" s="12"/>
      <c r="B9" s="42">
        <v>514</v>
      </c>
      <c r="C9" s="19" t="s">
        <v>22</v>
      </c>
      <c r="D9" s="43">
        <v>29659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29659</v>
      </c>
      <c r="O9" s="44">
        <f t="shared" si="2"/>
        <v>9.9560255119167511</v>
      </c>
      <c r="P9" s="9"/>
    </row>
    <row r="10" spans="1:133">
      <c r="A10" s="12"/>
      <c r="B10" s="42">
        <v>515</v>
      </c>
      <c r="C10" s="19" t="s">
        <v>23</v>
      </c>
      <c r="D10" s="43">
        <v>14580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14580</v>
      </c>
      <c r="O10" s="44">
        <f t="shared" si="2"/>
        <v>4.8942598187311175</v>
      </c>
      <c r="P10" s="9"/>
    </row>
    <row r="11" spans="1:133">
      <c r="A11" s="12"/>
      <c r="B11" s="42">
        <v>519</v>
      </c>
      <c r="C11" s="19" t="s">
        <v>51</v>
      </c>
      <c r="D11" s="43">
        <v>123686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123686</v>
      </c>
      <c r="O11" s="44">
        <f t="shared" si="2"/>
        <v>41.519301779120511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763725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763725</v>
      </c>
      <c r="O12" s="41">
        <f t="shared" si="2"/>
        <v>256.36958710976836</v>
      </c>
      <c r="P12" s="10"/>
    </row>
    <row r="13" spans="1:133">
      <c r="A13" s="12"/>
      <c r="B13" s="42">
        <v>522</v>
      </c>
      <c r="C13" s="19" t="s">
        <v>26</v>
      </c>
      <c r="D13" s="43">
        <v>650630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650630</v>
      </c>
      <c r="O13" s="44">
        <f t="shared" si="2"/>
        <v>218.4055052030883</v>
      </c>
      <c r="P13" s="9"/>
    </row>
    <row r="14" spans="1:133">
      <c r="A14" s="12"/>
      <c r="B14" s="42">
        <v>524</v>
      </c>
      <c r="C14" s="19" t="s">
        <v>27</v>
      </c>
      <c r="D14" s="43">
        <v>113095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113095</v>
      </c>
      <c r="O14" s="44">
        <f t="shared" si="2"/>
        <v>37.964081906680093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96999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96999</v>
      </c>
      <c r="O15" s="41">
        <f t="shared" si="2"/>
        <v>32.560926485397786</v>
      </c>
      <c r="P15" s="10"/>
    </row>
    <row r="16" spans="1:133">
      <c r="A16" s="12"/>
      <c r="B16" s="42">
        <v>538</v>
      </c>
      <c r="C16" s="19" t="s">
        <v>52</v>
      </c>
      <c r="D16" s="43">
        <v>96999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96999</v>
      </c>
      <c r="O16" s="44">
        <f t="shared" si="2"/>
        <v>32.560926485397786</v>
      </c>
      <c r="P16" s="9"/>
    </row>
    <row r="17" spans="1:119" ht="15.75">
      <c r="A17" s="26" t="s">
        <v>32</v>
      </c>
      <c r="B17" s="27"/>
      <c r="C17" s="28"/>
      <c r="D17" s="29">
        <f t="shared" ref="D17:M17" si="5">SUM(D18:D18)</f>
        <v>437879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437879</v>
      </c>
      <c r="O17" s="41">
        <f t="shared" si="2"/>
        <v>146.98858677408526</v>
      </c>
      <c r="P17" s="10"/>
    </row>
    <row r="18" spans="1:119">
      <c r="A18" s="12"/>
      <c r="B18" s="42">
        <v>541</v>
      </c>
      <c r="C18" s="19" t="s">
        <v>53</v>
      </c>
      <c r="D18" s="43">
        <v>437879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437879</v>
      </c>
      <c r="O18" s="44">
        <f t="shared" si="2"/>
        <v>146.98858677408526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SUM(D20:D21)</f>
        <v>71967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71967</v>
      </c>
      <c r="O19" s="41">
        <f t="shared" si="2"/>
        <v>24.158106747230615</v>
      </c>
      <c r="P19" s="9"/>
    </row>
    <row r="20" spans="1:119">
      <c r="A20" s="12"/>
      <c r="B20" s="42">
        <v>572</v>
      </c>
      <c r="C20" s="19" t="s">
        <v>54</v>
      </c>
      <c r="D20" s="43">
        <v>71853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71853</v>
      </c>
      <c r="O20" s="44">
        <f t="shared" si="2"/>
        <v>24.119838872104733</v>
      </c>
      <c r="P20" s="9"/>
    </row>
    <row r="21" spans="1:119" ht="15.75" thickBot="1">
      <c r="A21" s="12"/>
      <c r="B21" s="42">
        <v>574</v>
      </c>
      <c r="C21" s="19" t="s">
        <v>36</v>
      </c>
      <c r="D21" s="43">
        <v>114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114</v>
      </c>
      <c r="O21" s="44">
        <f t="shared" si="2"/>
        <v>3.8267875125881166E-2</v>
      </c>
      <c r="P21" s="9"/>
    </row>
    <row r="22" spans="1:119" ht="16.5" thickBot="1">
      <c r="A22" s="13" t="s">
        <v>10</v>
      </c>
      <c r="B22" s="21"/>
      <c r="C22" s="20"/>
      <c r="D22" s="14">
        <f>SUM(D5,D12,D15,D17,D19)</f>
        <v>1831278</v>
      </c>
      <c r="E22" s="14">
        <f t="shared" ref="E22:M22" si="7">SUM(E5,E12,E15,E17,E19)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1831278</v>
      </c>
      <c r="O22" s="35">
        <f t="shared" si="2"/>
        <v>614.7291037260826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72</v>
      </c>
      <c r="M24" s="90"/>
      <c r="N24" s="90"/>
      <c r="O24" s="39">
        <v>2979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469323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469323</v>
      </c>
      <c r="O5" s="30">
        <f t="shared" ref="O5:O22" si="2">(N5/O$24)</f>
        <v>161.8913418420145</v>
      </c>
      <c r="P5" s="6"/>
    </row>
    <row r="6" spans="1:133">
      <c r="A6" s="12"/>
      <c r="B6" s="42">
        <v>511</v>
      </c>
      <c r="C6" s="19" t="s">
        <v>19</v>
      </c>
      <c r="D6" s="43">
        <v>18025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18025</v>
      </c>
      <c r="O6" s="44">
        <f t="shared" si="2"/>
        <v>6.2176612625043122</v>
      </c>
      <c r="P6" s="9"/>
    </row>
    <row r="7" spans="1:133">
      <c r="A7" s="12"/>
      <c r="B7" s="42">
        <v>512</v>
      </c>
      <c r="C7" s="19" t="s">
        <v>20</v>
      </c>
      <c r="D7" s="43">
        <v>62349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62349</v>
      </c>
      <c r="O7" s="44">
        <f t="shared" si="2"/>
        <v>21.50707140393239</v>
      </c>
      <c r="P7" s="9"/>
    </row>
    <row r="8" spans="1:133">
      <c r="A8" s="12"/>
      <c r="B8" s="42">
        <v>513</v>
      </c>
      <c r="C8" s="19" t="s">
        <v>21</v>
      </c>
      <c r="D8" s="43">
        <v>205762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205762</v>
      </c>
      <c r="O8" s="44">
        <f t="shared" si="2"/>
        <v>70.976888582269751</v>
      </c>
      <c r="P8" s="9"/>
    </row>
    <row r="9" spans="1:133">
      <c r="A9" s="12"/>
      <c r="B9" s="42">
        <v>514</v>
      </c>
      <c r="C9" s="19" t="s">
        <v>22</v>
      </c>
      <c r="D9" s="43">
        <v>51266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51266</v>
      </c>
      <c r="O9" s="44">
        <f t="shared" si="2"/>
        <v>17.684028975508795</v>
      </c>
      <c r="P9" s="9"/>
    </row>
    <row r="10" spans="1:133">
      <c r="A10" s="12"/>
      <c r="B10" s="42">
        <v>515</v>
      </c>
      <c r="C10" s="19" t="s">
        <v>23</v>
      </c>
      <c r="D10" s="43">
        <v>2913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2913</v>
      </c>
      <c r="O10" s="44">
        <f t="shared" si="2"/>
        <v>1.0048292514660229</v>
      </c>
      <c r="P10" s="9"/>
    </row>
    <row r="11" spans="1:133">
      <c r="A11" s="12"/>
      <c r="B11" s="42">
        <v>519</v>
      </c>
      <c r="C11" s="19" t="s">
        <v>51</v>
      </c>
      <c r="D11" s="43">
        <v>129008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129008</v>
      </c>
      <c r="O11" s="44">
        <f t="shared" si="2"/>
        <v>44.500862366333216</v>
      </c>
      <c r="P11" s="9"/>
    </row>
    <row r="12" spans="1:133" ht="15.75">
      <c r="A12" s="26" t="s">
        <v>25</v>
      </c>
      <c r="B12" s="27"/>
      <c r="C12" s="28"/>
      <c r="D12" s="29">
        <f t="shared" ref="D12:M12" si="3">SUM(D13:D14)</f>
        <v>1093990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1093990</v>
      </c>
      <c r="O12" s="41">
        <f t="shared" si="2"/>
        <v>377.36805795101759</v>
      </c>
      <c r="P12" s="10"/>
    </row>
    <row r="13" spans="1:133">
      <c r="A13" s="12"/>
      <c r="B13" s="42">
        <v>522</v>
      </c>
      <c r="C13" s="19" t="s">
        <v>26</v>
      </c>
      <c r="D13" s="43">
        <v>1014900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1014900</v>
      </c>
      <c r="O13" s="44">
        <f t="shared" si="2"/>
        <v>350.08623663332185</v>
      </c>
      <c r="P13" s="9"/>
    </row>
    <row r="14" spans="1:133">
      <c r="A14" s="12"/>
      <c r="B14" s="42">
        <v>524</v>
      </c>
      <c r="C14" s="19" t="s">
        <v>27</v>
      </c>
      <c r="D14" s="43">
        <v>79090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79090</v>
      </c>
      <c r="O14" s="44">
        <f t="shared" si="2"/>
        <v>27.281821317695758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SUM(D16:D16)</f>
        <v>219394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0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219394</v>
      </c>
      <c r="O15" s="41">
        <f t="shared" si="2"/>
        <v>75.679199724042775</v>
      </c>
      <c r="P15" s="10"/>
    </row>
    <row r="16" spans="1:133">
      <c r="A16" s="12"/>
      <c r="B16" s="42">
        <v>538</v>
      </c>
      <c r="C16" s="19" t="s">
        <v>52</v>
      </c>
      <c r="D16" s="43">
        <v>219394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219394</v>
      </c>
      <c r="O16" s="44">
        <f t="shared" si="2"/>
        <v>75.679199724042775</v>
      </c>
      <c r="P16" s="9"/>
    </row>
    <row r="17" spans="1:119" ht="15.75">
      <c r="A17" s="26" t="s">
        <v>32</v>
      </c>
      <c r="B17" s="27"/>
      <c r="C17" s="28"/>
      <c r="D17" s="29">
        <f t="shared" ref="D17:M17" si="5">SUM(D18:D18)</f>
        <v>823701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823701</v>
      </c>
      <c r="O17" s="41">
        <f t="shared" si="2"/>
        <v>284.1328044153156</v>
      </c>
      <c r="P17" s="10"/>
    </row>
    <row r="18" spans="1:119">
      <c r="A18" s="12"/>
      <c r="B18" s="42">
        <v>541</v>
      </c>
      <c r="C18" s="19" t="s">
        <v>53</v>
      </c>
      <c r="D18" s="43">
        <v>823701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823701</v>
      </c>
      <c r="O18" s="44">
        <f t="shared" si="2"/>
        <v>284.1328044153156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SUM(D20:D21)</f>
        <v>79768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79768</v>
      </c>
      <c r="O19" s="41">
        <f t="shared" si="2"/>
        <v>27.515695067264573</v>
      </c>
      <c r="P19" s="9"/>
    </row>
    <row r="20" spans="1:119">
      <c r="A20" s="12"/>
      <c r="B20" s="42">
        <v>572</v>
      </c>
      <c r="C20" s="19" t="s">
        <v>54</v>
      </c>
      <c r="D20" s="43">
        <v>74740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74740</v>
      </c>
      <c r="O20" s="44">
        <f t="shared" si="2"/>
        <v>25.781303897895825</v>
      </c>
      <c r="P20" s="9"/>
    </row>
    <row r="21" spans="1:119" ht="15.75" thickBot="1">
      <c r="A21" s="12"/>
      <c r="B21" s="42">
        <v>574</v>
      </c>
      <c r="C21" s="19" t="s">
        <v>36</v>
      </c>
      <c r="D21" s="43">
        <v>5028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5028</v>
      </c>
      <c r="O21" s="44">
        <f t="shared" si="2"/>
        <v>1.7343911693687479</v>
      </c>
      <c r="P21" s="9"/>
    </row>
    <row r="22" spans="1:119" ht="16.5" thickBot="1">
      <c r="A22" s="13" t="s">
        <v>10</v>
      </c>
      <c r="B22" s="21"/>
      <c r="C22" s="20"/>
      <c r="D22" s="14">
        <f>SUM(D5,D12,D15,D17,D19)</f>
        <v>2686176</v>
      </c>
      <c r="E22" s="14">
        <f t="shared" ref="E22:M22" si="7">SUM(E5,E12,E15,E17,E19)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2686176</v>
      </c>
      <c r="O22" s="35">
        <f t="shared" si="2"/>
        <v>926.58709899965504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70</v>
      </c>
      <c r="M24" s="90"/>
      <c r="N24" s="90"/>
      <c r="O24" s="39">
        <v>2899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67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448344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448344</v>
      </c>
      <c r="O5" s="30">
        <f t="shared" ref="O5:O18" si="2">(N5/O$20)</f>
        <v>156.43545010467551</v>
      </c>
      <c r="P5" s="6"/>
    </row>
    <row r="6" spans="1:133">
      <c r="A6" s="12"/>
      <c r="B6" s="42">
        <v>511</v>
      </c>
      <c r="C6" s="19" t="s">
        <v>19</v>
      </c>
      <c r="D6" s="43">
        <v>22049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22049</v>
      </c>
      <c r="O6" s="44">
        <f t="shared" si="2"/>
        <v>7.6933007676203768</v>
      </c>
      <c r="P6" s="9"/>
    </row>
    <row r="7" spans="1:133">
      <c r="A7" s="12"/>
      <c r="B7" s="42">
        <v>512</v>
      </c>
      <c r="C7" s="19" t="s">
        <v>20</v>
      </c>
      <c r="D7" s="43">
        <v>62056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62056</v>
      </c>
      <c r="O7" s="44">
        <f t="shared" si="2"/>
        <v>21.65247732030705</v>
      </c>
      <c r="P7" s="9"/>
    </row>
    <row r="8" spans="1:133">
      <c r="A8" s="12"/>
      <c r="B8" s="42">
        <v>513</v>
      </c>
      <c r="C8" s="19" t="s">
        <v>21</v>
      </c>
      <c r="D8" s="43">
        <v>183310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183310</v>
      </c>
      <c r="O8" s="44">
        <f t="shared" si="2"/>
        <v>63.960223307745984</v>
      </c>
      <c r="P8" s="9"/>
    </row>
    <row r="9" spans="1:133">
      <c r="A9" s="12"/>
      <c r="B9" s="42">
        <v>514</v>
      </c>
      <c r="C9" s="19" t="s">
        <v>22</v>
      </c>
      <c r="D9" s="43">
        <v>39374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39374</v>
      </c>
      <c r="O9" s="44">
        <f t="shared" si="2"/>
        <v>13.73831123517097</v>
      </c>
      <c r="P9" s="9"/>
    </row>
    <row r="10" spans="1:133">
      <c r="A10" s="12"/>
      <c r="B10" s="42">
        <v>519</v>
      </c>
      <c r="C10" s="19" t="s">
        <v>51</v>
      </c>
      <c r="D10" s="43">
        <v>141555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141555</v>
      </c>
      <c r="O10" s="44">
        <f t="shared" si="2"/>
        <v>49.391137473831122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574661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574661</v>
      </c>
      <c r="O11" s="41">
        <f t="shared" si="2"/>
        <v>200.50976971388695</v>
      </c>
      <c r="P11" s="10"/>
    </row>
    <row r="12" spans="1:133">
      <c r="A12" s="12"/>
      <c r="B12" s="42">
        <v>522</v>
      </c>
      <c r="C12" s="19" t="s">
        <v>26</v>
      </c>
      <c r="D12" s="43">
        <v>492255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492255</v>
      </c>
      <c r="O12" s="44">
        <f t="shared" si="2"/>
        <v>171.75680390788554</v>
      </c>
      <c r="P12" s="9"/>
    </row>
    <row r="13" spans="1:133">
      <c r="A13" s="12"/>
      <c r="B13" s="42">
        <v>524</v>
      </c>
      <c r="C13" s="19" t="s">
        <v>27</v>
      </c>
      <c r="D13" s="43">
        <v>82406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82406</v>
      </c>
      <c r="O13" s="44">
        <f t="shared" si="2"/>
        <v>28.752965806001395</v>
      </c>
      <c r="P13" s="9"/>
    </row>
    <row r="14" spans="1:133" ht="15.75">
      <c r="A14" s="26" t="s">
        <v>32</v>
      </c>
      <c r="B14" s="27"/>
      <c r="C14" s="28"/>
      <c r="D14" s="29">
        <f t="shared" ref="D14:M14" si="4">SUM(D15:D15)</f>
        <v>644517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29">
        <f t="shared" si="1"/>
        <v>644517</v>
      </c>
      <c r="O14" s="41">
        <f t="shared" si="2"/>
        <v>224.88381018841591</v>
      </c>
      <c r="P14" s="10"/>
    </row>
    <row r="15" spans="1:133">
      <c r="A15" s="12"/>
      <c r="B15" s="42">
        <v>541</v>
      </c>
      <c r="C15" s="19" t="s">
        <v>53</v>
      </c>
      <c r="D15" s="43">
        <v>644517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644517</v>
      </c>
      <c r="O15" s="44">
        <f t="shared" si="2"/>
        <v>224.88381018841591</v>
      </c>
      <c r="P15" s="9"/>
    </row>
    <row r="16" spans="1:133" ht="15.75">
      <c r="A16" s="26" t="s">
        <v>34</v>
      </c>
      <c r="B16" s="27"/>
      <c r="C16" s="28"/>
      <c r="D16" s="29">
        <f t="shared" ref="D16:M16" si="5">SUM(D17:D17)</f>
        <v>56325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56325</v>
      </c>
      <c r="O16" s="41">
        <f t="shared" si="2"/>
        <v>19.652826238660154</v>
      </c>
      <c r="P16" s="9"/>
    </row>
    <row r="17" spans="1:119" ht="15.75" thickBot="1">
      <c r="A17" s="12"/>
      <c r="B17" s="42">
        <v>572</v>
      </c>
      <c r="C17" s="19" t="s">
        <v>54</v>
      </c>
      <c r="D17" s="43">
        <v>56325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56325</v>
      </c>
      <c r="O17" s="44">
        <f t="shared" si="2"/>
        <v>19.652826238660154</v>
      </c>
      <c r="P17" s="9"/>
    </row>
    <row r="18" spans="1:119" ht="16.5" thickBot="1">
      <c r="A18" s="13" t="s">
        <v>10</v>
      </c>
      <c r="B18" s="21"/>
      <c r="C18" s="20"/>
      <c r="D18" s="14">
        <f>SUM(D5,D11,D14,D16)</f>
        <v>1723847</v>
      </c>
      <c r="E18" s="14">
        <f t="shared" ref="E18:M18" si="6">SUM(E5,E11,E14,E16)</f>
        <v>0</v>
      </c>
      <c r="F18" s="14">
        <f t="shared" si="6"/>
        <v>0</v>
      </c>
      <c r="G18" s="14">
        <f t="shared" si="6"/>
        <v>0</v>
      </c>
      <c r="H18" s="14">
        <f t="shared" si="6"/>
        <v>0</v>
      </c>
      <c r="I18" s="14">
        <f t="shared" si="6"/>
        <v>0</v>
      </c>
      <c r="J18" s="14">
        <f t="shared" si="6"/>
        <v>0</v>
      </c>
      <c r="K18" s="14">
        <f t="shared" si="6"/>
        <v>0</v>
      </c>
      <c r="L18" s="14">
        <f t="shared" si="6"/>
        <v>0</v>
      </c>
      <c r="M18" s="14">
        <f t="shared" si="6"/>
        <v>0</v>
      </c>
      <c r="N18" s="14">
        <f t="shared" si="1"/>
        <v>1723847</v>
      </c>
      <c r="O18" s="35">
        <f t="shared" si="2"/>
        <v>601.48185624563848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90" t="s">
        <v>68</v>
      </c>
      <c r="M20" s="90"/>
      <c r="N20" s="90"/>
      <c r="O20" s="39">
        <v>2866</v>
      </c>
    </row>
    <row r="21" spans="1:119">
      <c r="A21" s="91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3"/>
    </row>
    <row r="22" spans="1:119" ht="15.75" customHeight="1" thickBot="1">
      <c r="A22" s="94" t="s">
        <v>41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6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65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374467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374467</v>
      </c>
      <c r="O5" s="30">
        <f t="shared" ref="O5:O22" si="2">(N5/O$24)</f>
        <v>132.93113241036565</v>
      </c>
      <c r="P5" s="6"/>
    </row>
    <row r="6" spans="1:133">
      <c r="A6" s="12"/>
      <c r="B6" s="42">
        <v>511</v>
      </c>
      <c r="C6" s="19" t="s">
        <v>19</v>
      </c>
      <c r="D6" s="43">
        <v>11016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11016</v>
      </c>
      <c r="O6" s="44">
        <f t="shared" si="2"/>
        <v>3.9105431309904155</v>
      </c>
      <c r="P6" s="9"/>
    </row>
    <row r="7" spans="1:133">
      <c r="A7" s="12"/>
      <c r="B7" s="42">
        <v>512</v>
      </c>
      <c r="C7" s="19" t="s">
        <v>20</v>
      </c>
      <c r="D7" s="43">
        <v>60010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60010</v>
      </c>
      <c r="O7" s="44">
        <f t="shared" si="2"/>
        <v>21.302804401845936</v>
      </c>
      <c r="P7" s="9"/>
    </row>
    <row r="8" spans="1:133">
      <c r="A8" s="12"/>
      <c r="B8" s="42">
        <v>513</v>
      </c>
      <c r="C8" s="19" t="s">
        <v>21</v>
      </c>
      <c r="D8" s="43">
        <v>177574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177574</v>
      </c>
      <c r="O8" s="44">
        <f t="shared" si="2"/>
        <v>63.03656372026979</v>
      </c>
      <c r="P8" s="9"/>
    </row>
    <row r="9" spans="1:133">
      <c r="A9" s="12"/>
      <c r="B9" s="42">
        <v>514</v>
      </c>
      <c r="C9" s="19" t="s">
        <v>22</v>
      </c>
      <c r="D9" s="43">
        <v>28739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28739</v>
      </c>
      <c r="O9" s="44">
        <f t="shared" si="2"/>
        <v>10.201987930422435</v>
      </c>
      <c r="P9" s="9"/>
    </row>
    <row r="10" spans="1:133">
      <c r="A10" s="12"/>
      <c r="B10" s="42">
        <v>519</v>
      </c>
      <c r="C10" s="19" t="s">
        <v>51</v>
      </c>
      <c r="D10" s="43">
        <v>97128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97128</v>
      </c>
      <c r="O10" s="44">
        <f t="shared" si="2"/>
        <v>34.47923322683706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607884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607884</v>
      </c>
      <c r="O11" s="41">
        <f t="shared" si="2"/>
        <v>215.79126730564431</v>
      </c>
      <c r="P11" s="10"/>
    </row>
    <row r="12" spans="1:133">
      <c r="A12" s="12"/>
      <c r="B12" s="42">
        <v>522</v>
      </c>
      <c r="C12" s="19" t="s">
        <v>26</v>
      </c>
      <c r="D12" s="43">
        <v>530164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530164</v>
      </c>
      <c r="O12" s="44">
        <f t="shared" si="2"/>
        <v>188.201632942847</v>
      </c>
      <c r="P12" s="9"/>
    </row>
    <row r="13" spans="1:133">
      <c r="A13" s="12"/>
      <c r="B13" s="42">
        <v>524</v>
      </c>
      <c r="C13" s="19" t="s">
        <v>27</v>
      </c>
      <c r="D13" s="43">
        <v>77720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77720</v>
      </c>
      <c r="O13" s="44">
        <f t="shared" si="2"/>
        <v>27.589634362797302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SUM(D15:D16)</f>
        <v>60538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60538</v>
      </c>
      <c r="O14" s="41">
        <f t="shared" si="2"/>
        <v>21.49023784167554</v>
      </c>
      <c r="P14" s="10"/>
    </row>
    <row r="15" spans="1:133">
      <c r="A15" s="12"/>
      <c r="B15" s="42">
        <v>538</v>
      </c>
      <c r="C15" s="19" t="s">
        <v>52</v>
      </c>
      <c r="D15" s="43">
        <v>60776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60776</v>
      </c>
      <c r="O15" s="44">
        <f t="shared" si="2"/>
        <v>21.574724884629038</v>
      </c>
      <c r="P15" s="9"/>
    </row>
    <row r="16" spans="1:133">
      <c r="A16" s="12"/>
      <c r="B16" s="42">
        <v>539</v>
      </c>
      <c r="C16" s="19" t="s">
        <v>31</v>
      </c>
      <c r="D16" s="43">
        <v>-238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-238</v>
      </c>
      <c r="O16" s="44">
        <f t="shared" si="2"/>
        <v>-8.4487042953496627E-2</v>
      </c>
      <c r="P16" s="9"/>
    </row>
    <row r="17" spans="1:119" ht="15.75">
      <c r="A17" s="26" t="s">
        <v>32</v>
      </c>
      <c r="B17" s="27"/>
      <c r="C17" s="28"/>
      <c r="D17" s="29">
        <f t="shared" ref="D17:M17" si="5">SUM(D18:D18)</f>
        <v>336349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336349</v>
      </c>
      <c r="O17" s="41">
        <f t="shared" si="2"/>
        <v>119.39971600993965</v>
      </c>
      <c r="P17" s="10"/>
    </row>
    <row r="18" spans="1:119">
      <c r="A18" s="12"/>
      <c r="B18" s="42">
        <v>541</v>
      </c>
      <c r="C18" s="19" t="s">
        <v>53</v>
      </c>
      <c r="D18" s="43">
        <v>336349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336349</v>
      </c>
      <c r="O18" s="44">
        <f t="shared" si="2"/>
        <v>119.39971600993965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SUM(D20:D21)</f>
        <v>59563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59563</v>
      </c>
      <c r="O19" s="41">
        <f t="shared" si="2"/>
        <v>21.144124955626552</v>
      </c>
      <c r="P19" s="9"/>
    </row>
    <row r="20" spans="1:119">
      <c r="A20" s="12"/>
      <c r="B20" s="42">
        <v>572</v>
      </c>
      <c r="C20" s="19" t="s">
        <v>54</v>
      </c>
      <c r="D20" s="43">
        <v>55125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55125</v>
      </c>
      <c r="O20" s="44">
        <f t="shared" si="2"/>
        <v>19.568690095846645</v>
      </c>
      <c r="P20" s="9"/>
    </row>
    <row r="21" spans="1:119" ht="15.75" thickBot="1">
      <c r="A21" s="12"/>
      <c r="B21" s="42">
        <v>574</v>
      </c>
      <c r="C21" s="19" t="s">
        <v>36</v>
      </c>
      <c r="D21" s="43">
        <v>4438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4438</v>
      </c>
      <c r="O21" s="44">
        <f t="shared" si="2"/>
        <v>1.5754348597799077</v>
      </c>
      <c r="P21" s="9"/>
    </row>
    <row r="22" spans="1:119" ht="16.5" thickBot="1">
      <c r="A22" s="13" t="s">
        <v>10</v>
      </c>
      <c r="B22" s="21"/>
      <c r="C22" s="20"/>
      <c r="D22" s="14">
        <f>SUM(D5,D11,D14,D17,D19)</f>
        <v>1438801</v>
      </c>
      <c r="E22" s="14">
        <f t="shared" ref="E22:M22" si="7">SUM(E5,E11,E14,E17,E19)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1438801</v>
      </c>
      <c r="O22" s="35">
        <f t="shared" si="2"/>
        <v>510.7564785232517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66</v>
      </c>
      <c r="M24" s="90"/>
      <c r="N24" s="90"/>
      <c r="O24" s="39">
        <v>2817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97" t="s">
        <v>38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9"/>
      <c r="P1" s="7"/>
      <c r="Q1"/>
    </row>
    <row r="2" spans="1:133" ht="24" thickBot="1">
      <c r="A2" s="100" t="s">
        <v>60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2"/>
      <c r="P2" s="7"/>
      <c r="Q2"/>
    </row>
    <row r="3" spans="1:133" ht="18" customHeight="1">
      <c r="A3" s="103" t="s">
        <v>12</v>
      </c>
      <c r="B3" s="104"/>
      <c r="C3" s="105"/>
      <c r="D3" s="109" t="s">
        <v>6</v>
      </c>
      <c r="E3" s="110"/>
      <c r="F3" s="110"/>
      <c r="G3" s="110"/>
      <c r="H3" s="111"/>
      <c r="I3" s="109" t="s">
        <v>7</v>
      </c>
      <c r="J3" s="111"/>
      <c r="K3" s="109" t="s">
        <v>9</v>
      </c>
      <c r="L3" s="111"/>
      <c r="M3" s="33"/>
      <c r="N3" s="34"/>
      <c r="O3" s="112" t="s">
        <v>17</v>
      </c>
      <c r="P3" s="11"/>
      <c r="Q3"/>
    </row>
    <row r="4" spans="1:133" ht="32.25" customHeight="1" thickBot="1">
      <c r="A4" s="106"/>
      <c r="B4" s="107"/>
      <c r="C4" s="108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13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490742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490742</v>
      </c>
      <c r="O5" s="30">
        <f t="shared" ref="O5:O22" si="2">(N5/O$24)</f>
        <v>175.51573676680974</v>
      </c>
      <c r="P5" s="6"/>
    </row>
    <row r="6" spans="1:133">
      <c r="A6" s="12"/>
      <c r="B6" s="42">
        <v>511</v>
      </c>
      <c r="C6" s="19" t="s">
        <v>19</v>
      </c>
      <c r="D6" s="43">
        <v>9095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9095</v>
      </c>
      <c r="O6" s="44">
        <f t="shared" si="2"/>
        <v>3.2528612303290414</v>
      </c>
      <c r="P6" s="9"/>
    </row>
    <row r="7" spans="1:133">
      <c r="A7" s="12"/>
      <c r="B7" s="42">
        <v>512</v>
      </c>
      <c r="C7" s="19" t="s">
        <v>20</v>
      </c>
      <c r="D7" s="43">
        <v>143884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143884</v>
      </c>
      <c r="O7" s="44">
        <f t="shared" si="2"/>
        <v>51.460658082975677</v>
      </c>
      <c r="P7" s="9"/>
    </row>
    <row r="8" spans="1:133">
      <c r="A8" s="12"/>
      <c r="B8" s="42">
        <v>513</v>
      </c>
      <c r="C8" s="19" t="s">
        <v>21</v>
      </c>
      <c r="D8" s="43">
        <v>199348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199348</v>
      </c>
      <c r="O8" s="44">
        <f t="shared" si="2"/>
        <v>71.297567954220312</v>
      </c>
      <c r="P8" s="9"/>
    </row>
    <row r="9" spans="1:133">
      <c r="A9" s="12"/>
      <c r="B9" s="42">
        <v>514</v>
      </c>
      <c r="C9" s="19" t="s">
        <v>22</v>
      </c>
      <c r="D9" s="43">
        <v>51791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51791</v>
      </c>
      <c r="O9" s="44">
        <f t="shared" si="2"/>
        <v>18.523247496423462</v>
      </c>
      <c r="P9" s="9"/>
    </row>
    <row r="10" spans="1:133">
      <c r="A10" s="12"/>
      <c r="B10" s="42">
        <v>519</v>
      </c>
      <c r="C10" s="19" t="s">
        <v>51</v>
      </c>
      <c r="D10" s="43">
        <v>86624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86624</v>
      </c>
      <c r="O10" s="44">
        <f t="shared" si="2"/>
        <v>30.98140200286123</v>
      </c>
      <c r="P10" s="9"/>
    </row>
    <row r="11" spans="1:133" ht="15.75">
      <c r="A11" s="26" t="s">
        <v>25</v>
      </c>
      <c r="B11" s="27"/>
      <c r="C11" s="28"/>
      <c r="D11" s="29">
        <f t="shared" ref="D11:M11" si="3">SUM(D12:D13)</f>
        <v>573690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573690</v>
      </c>
      <c r="O11" s="41">
        <f t="shared" si="2"/>
        <v>205.1824034334764</v>
      </c>
      <c r="P11" s="10"/>
    </row>
    <row r="12" spans="1:133">
      <c r="A12" s="12"/>
      <c r="B12" s="42">
        <v>522</v>
      </c>
      <c r="C12" s="19" t="s">
        <v>26</v>
      </c>
      <c r="D12" s="43">
        <v>472657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472657</v>
      </c>
      <c r="O12" s="44">
        <f t="shared" si="2"/>
        <v>169.04756795422031</v>
      </c>
      <c r="P12" s="9"/>
    </row>
    <row r="13" spans="1:133">
      <c r="A13" s="12"/>
      <c r="B13" s="42">
        <v>524</v>
      </c>
      <c r="C13" s="19" t="s">
        <v>27</v>
      </c>
      <c r="D13" s="43">
        <v>101033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101033</v>
      </c>
      <c r="O13" s="44">
        <f t="shared" si="2"/>
        <v>36.134835479256083</v>
      </c>
      <c r="P13" s="9"/>
    </row>
    <row r="14" spans="1:133" ht="15.75">
      <c r="A14" s="26" t="s">
        <v>28</v>
      </c>
      <c r="B14" s="27"/>
      <c r="C14" s="28"/>
      <c r="D14" s="29">
        <f t="shared" ref="D14:M14" si="4">SUM(D15:D16)</f>
        <v>119779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119779</v>
      </c>
      <c r="O14" s="41">
        <f t="shared" si="2"/>
        <v>42.839413447782547</v>
      </c>
      <c r="P14" s="10"/>
    </row>
    <row r="15" spans="1:133">
      <c r="A15" s="12"/>
      <c r="B15" s="42">
        <v>538</v>
      </c>
      <c r="C15" s="19" t="s">
        <v>52</v>
      </c>
      <c r="D15" s="43">
        <v>98102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98102</v>
      </c>
      <c r="O15" s="44">
        <f t="shared" si="2"/>
        <v>35.086552217453502</v>
      </c>
      <c r="P15" s="9"/>
    </row>
    <row r="16" spans="1:133">
      <c r="A16" s="12"/>
      <c r="B16" s="42">
        <v>539</v>
      </c>
      <c r="C16" s="19" t="s">
        <v>31</v>
      </c>
      <c r="D16" s="43">
        <v>21677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21677</v>
      </c>
      <c r="O16" s="44">
        <f t="shared" si="2"/>
        <v>7.7528612303290414</v>
      </c>
      <c r="P16" s="9"/>
    </row>
    <row r="17" spans="1:119" ht="15.75">
      <c r="A17" s="26" t="s">
        <v>32</v>
      </c>
      <c r="B17" s="27"/>
      <c r="C17" s="28"/>
      <c r="D17" s="29">
        <f t="shared" ref="D17:M17" si="5">SUM(D18:D18)</f>
        <v>416245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416245</v>
      </c>
      <c r="O17" s="41">
        <f t="shared" si="2"/>
        <v>148.87160228898426</v>
      </c>
      <c r="P17" s="10"/>
    </row>
    <row r="18" spans="1:119">
      <c r="A18" s="12"/>
      <c r="B18" s="42">
        <v>541</v>
      </c>
      <c r="C18" s="19" t="s">
        <v>53</v>
      </c>
      <c r="D18" s="43">
        <v>416245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416245</v>
      </c>
      <c r="O18" s="44">
        <f t="shared" si="2"/>
        <v>148.87160228898426</v>
      </c>
      <c r="P18" s="9"/>
    </row>
    <row r="19" spans="1:119" ht="15.75">
      <c r="A19" s="26" t="s">
        <v>34</v>
      </c>
      <c r="B19" s="27"/>
      <c r="C19" s="28"/>
      <c r="D19" s="29">
        <f t="shared" ref="D19:M19" si="6">SUM(D20:D21)</f>
        <v>30551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30551</v>
      </c>
      <c r="O19" s="41">
        <f t="shared" si="2"/>
        <v>10.926680972818312</v>
      </c>
      <c r="P19" s="9"/>
    </row>
    <row r="20" spans="1:119">
      <c r="A20" s="12"/>
      <c r="B20" s="42">
        <v>572</v>
      </c>
      <c r="C20" s="19" t="s">
        <v>54</v>
      </c>
      <c r="D20" s="43">
        <v>24082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24082</v>
      </c>
      <c r="O20" s="44">
        <f t="shared" si="2"/>
        <v>8.6130185979971383</v>
      </c>
      <c r="P20" s="9"/>
    </row>
    <row r="21" spans="1:119" ht="15.75" thickBot="1">
      <c r="A21" s="12"/>
      <c r="B21" s="42">
        <v>574</v>
      </c>
      <c r="C21" s="19" t="s">
        <v>36</v>
      </c>
      <c r="D21" s="43">
        <v>6469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6469</v>
      </c>
      <c r="O21" s="44">
        <f t="shared" si="2"/>
        <v>2.3136623748211731</v>
      </c>
      <c r="P21" s="9"/>
    </row>
    <row r="22" spans="1:119" ht="16.5" thickBot="1">
      <c r="A22" s="13" t="s">
        <v>10</v>
      </c>
      <c r="B22" s="21"/>
      <c r="C22" s="20"/>
      <c r="D22" s="14">
        <f>SUM(D5,D11,D14,D17,D19)</f>
        <v>1631007</v>
      </c>
      <c r="E22" s="14">
        <f t="shared" ref="E22:M22" si="7">SUM(E5,E11,E14,E17,E19)</f>
        <v>0</v>
      </c>
      <c r="F22" s="14">
        <f t="shared" si="7"/>
        <v>0</v>
      </c>
      <c r="G22" s="14">
        <f t="shared" si="7"/>
        <v>0</v>
      </c>
      <c r="H22" s="14">
        <f t="shared" si="7"/>
        <v>0</v>
      </c>
      <c r="I22" s="14">
        <f t="shared" si="7"/>
        <v>0</v>
      </c>
      <c r="J22" s="14">
        <f t="shared" si="7"/>
        <v>0</v>
      </c>
      <c r="K22" s="14">
        <f t="shared" si="7"/>
        <v>0</v>
      </c>
      <c r="L22" s="14">
        <f t="shared" si="7"/>
        <v>0</v>
      </c>
      <c r="M22" s="14">
        <f t="shared" si="7"/>
        <v>0</v>
      </c>
      <c r="N22" s="14">
        <f t="shared" si="1"/>
        <v>1631007</v>
      </c>
      <c r="O22" s="35">
        <f t="shared" si="2"/>
        <v>583.3358369098712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90" t="s">
        <v>61</v>
      </c>
      <c r="M24" s="90"/>
      <c r="N24" s="90"/>
      <c r="O24" s="39">
        <v>2796</v>
      </c>
    </row>
    <row r="25" spans="1:119">
      <c r="A25" s="91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3"/>
    </row>
    <row r="26" spans="1:119" ht="15.75" customHeight="1" thickBot="1">
      <c r="A26" s="94" t="s">
        <v>41</v>
      </c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6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32</vt:i4>
      </vt:variant>
    </vt:vector>
  </HeadingPairs>
  <TitlesOfParts>
    <vt:vector size="49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2024-07-23T19:14:24Z</cp:lastPrinted>
  <dcterms:created xsi:type="dcterms:W3CDTF">2000-08-31T21:26:31Z</dcterms:created>
  <dcterms:modified xsi:type="dcterms:W3CDTF">2024-07-24T20:51:34Z</dcterms:modified>
</cp:coreProperties>
</file>