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'2008'!$A$1:$O$79</definedName>
    <definedName name="_xlnm.Print_Area" localSheetId="14">'2009'!$A$1:$O$84</definedName>
    <definedName name="_xlnm.Print_Area" localSheetId="13">'2010'!$A$1:$O$78</definedName>
    <definedName name="_xlnm.Print_Area" localSheetId="12">'2011'!$A$1:$O$73</definedName>
    <definedName name="_xlnm.Print_Area" localSheetId="11">'2012'!$A$1:$O$73</definedName>
    <definedName name="_xlnm.Print_Area" localSheetId="10">'2013'!$A$1:$O$75</definedName>
    <definedName name="_xlnm.Print_Area" localSheetId="9">'2014'!$A$1:$O$73</definedName>
    <definedName name="_xlnm.Print_Area" localSheetId="8">'2015'!$A$1:$O$76</definedName>
    <definedName name="_xlnm.Print_Area" localSheetId="7">'2016'!$A$1:$O$71</definedName>
    <definedName name="_xlnm.Print_Area" localSheetId="6">'2017'!$A$1:$O$72</definedName>
    <definedName name="_xlnm.Print_Area" localSheetId="5">'2018'!$A$1:$O$73</definedName>
    <definedName name="_xlnm.Print_Area" localSheetId="4">'2019'!$A$1:$O$76</definedName>
    <definedName name="_xlnm.Print_Area" localSheetId="3">'2020'!$A$1:$O$78</definedName>
    <definedName name="_xlnm.Print_Area" localSheetId="2">'2021'!$A$1:$P$72</definedName>
    <definedName name="_xlnm.Print_Area" localSheetId="1">'2022'!$A$1:$P$83</definedName>
    <definedName name="_xlnm.Print_Area" localSheetId="0">'2023'!$A$1:$P$81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76" i="48" l="1"/>
  <c r="P76" i="48" s="1"/>
  <c r="O75" i="48"/>
  <c r="P75" i="48" s="1"/>
  <c r="N74" i="48"/>
  <c r="M74" i="48"/>
  <c r="L74" i="48"/>
  <c r="K74" i="48"/>
  <c r="J74" i="48"/>
  <c r="I74" i="48"/>
  <c r="H74" i="48"/>
  <c r="G74" i="48"/>
  <c r="F74" i="48"/>
  <c r="E74" i="48"/>
  <c r="D74" i="48"/>
  <c r="O73" i="48"/>
  <c r="P73" i="48" s="1"/>
  <c r="O72" i="48"/>
  <c r="P72" i="48" s="1"/>
  <c r="O71" i="48"/>
  <c r="P71" i="48" s="1"/>
  <c r="O70" i="48"/>
  <c r="P70" i="48" s="1"/>
  <c r="O69" i="48"/>
  <c r="P69" i="48" s="1"/>
  <c r="O68" i="48"/>
  <c r="P68" i="48" s="1"/>
  <c r="O67" i="48"/>
  <c r="P67" i="48" s="1"/>
  <c r="O66" i="48"/>
  <c r="P66" i="48" s="1"/>
  <c r="O65" i="48"/>
  <c r="P65" i="48" s="1"/>
  <c r="O64" i="48"/>
  <c r="P64" i="48" s="1"/>
  <c r="O63" i="48"/>
  <c r="P63" i="48" s="1"/>
  <c r="O62" i="48"/>
  <c r="P62" i="48" s="1"/>
  <c r="N61" i="48"/>
  <c r="M61" i="48"/>
  <c r="L61" i="48"/>
  <c r="K61" i="48"/>
  <c r="J61" i="48"/>
  <c r="I61" i="48"/>
  <c r="H61" i="48"/>
  <c r="G61" i="48"/>
  <c r="F61" i="48"/>
  <c r="E61" i="48"/>
  <c r="D61" i="48"/>
  <c r="O60" i="48"/>
  <c r="P60" i="48" s="1"/>
  <c r="O59" i="48"/>
  <c r="P59" i="48" s="1"/>
  <c r="O58" i="48"/>
  <c r="P58" i="48" s="1"/>
  <c r="O57" i="48"/>
  <c r="P57" i="48" s="1"/>
  <c r="N56" i="48"/>
  <c r="M56" i="48"/>
  <c r="L56" i="48"/>
  <c r="K56" i="48"/>
  <c r="J56" i="48"/>
  <c r="I56" i="48"/>
  <c r="H56" i="48"/>
  <c r="G56" i="48"/>
  <c r="F56" i="48"/>
  <c r="E56" i="48"/>
  <c r="D56" i="48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N40" i="48"/>
  <c r="M40" i="48"/>
  <c r="L40" i="48"/>
  <c r="K40" i="48"/>
  <c r="J40" i="48"/>
  <c r="I40" i="48"/>
  <c r="H40" i="48"/>
  <c r="G40" i="48"/>
  <c r="F40" i="48"/>
  <c r="E40" i="48"/>
  <c r="D40" i="48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74" i="48" l="1"/>
  <c r="P74" i="48" s="1"/>
  <c r="O61" i="48"/>
  <c r="P61" i="48" s="1"/>
  <c r="O56" i="48"/>
  <c r="P56" i="48" s="1"/>
  <c r="O40" i="48"/>
  <c r="P40" i="48" s="1"/>
  <c r="I77" i="48"/>
  <c r="O30" i="48"/>
  <c r="P30" i="48" s="1"/>
  <c r="J77" i="48"/>
  <c r="M77" i="48"/>
  <c r="L77" i="48"/>
  <c r="N77" i="48"/>
  <c r="D77" i="48"/>
  <c r="E77" i="48"/>
  <c r="F77" i="48"/>
  <c r="O16" i="48"/>
  <c r="P16" i="48" s="1"/>
  <c r="G77" i="48"/>
  <c r="H77" i="48"/>
  <c r="K77" i="48"/>
  <c r="O5" i="48"/>
  <c r="P5" i="48" s="1"/>
  <c r="O78" i="47"/>
  <c r="P78" i="47"/>
  <c r="O77" i="47"/>
  <c r="P77" i="47" s="1"/>
  <c r="O76" i="47"/>
  <c r="P76" i="47" s="1"/>
  <c r="N75" i="47"/>
  <c r="M75" i="47"/>
  <c r="L75" i="47"/>
  <c r="K75" i="47"/>
  <c r="J75" i="47"/>
  <c r="I75" i="47"/>
  <c r="H75" i="47"/>
  <c r="G75" i="47"/>
  <c r="F75" i="47"/>
  <c r="E75" i="47"/>
  <c r="D75" i="47"/>
  <c r="O74" i="47"/>
  <c r="P74" i="47" s="1"/>
  <c r="O73" i="47"/>
  <c r="P73" i="47" s="1"/>
  <c r="O72" i="47"/>
  <c r="P72" i="47"/>
  <c r="O71" i="47"/>
  <c r="P71" i="47"/>
  <c r="O70" i="47"/>
  <c r="P70" i="47"/>
  <c r="O69" i="47"/>
  <c r="P69" i="47" s="1"/>
  <c r="O68" i="47"/>
  <c r="P68" i="47" s="1"/>
  <c r="O67" i="47"/>
  <c r="P67" i="47" s="1"/>
  <c r="O66" i="47"/>
  <c r="P66" i="47"/>
  <c r="O65" i="47"/>
  <c r="P65" i="47"/>
  <c r="N64" i="47"/>
  <c r="M64" i="47"/>
  <c r="L64" i="47"/>
  <c r="K64" i="47"/>
  <c r="J64" i="47"/>
  <c r="I64" i="47"/>
  <c r="H64" i="47"/>
  <c r="G64" i="47"/>
  <c r="F64" i="47"/>
  <c r="E64" i="47"/>
  <c r="D64" i="47"/>
  <c r="O63" i="47"/>
  <c r="P63" i="47"/>
  <c r="O62" i="47"/>
  <c r="P62" i="47" s="1"/>
  <c r="O61" i="47"/>
  <c r="P61" i="47" s="1"/>
  <c r="O60" i="47"/>
  <c r="P60" i="47" s="1"/>
  <c r="O59" i="47"/>
  <c r="P59" i="47" s="1"/>
  <c r="O58" i="47"/>
  <c r="P58" i="47" s="1"/>
  <c r="N57" i="47"/>
  <c r="M57" i="47"/>
  <c r="L57" i="47"/>
  <c r="K57" i="47"/>
  <c r="J57" i="47"/>
  <c r="I57" i="47"/>
  <c r="H57" i="47"/>
  <c r="G57" i="47"/>
  <c r="F57" i="47"/>
  <c r="E57" i="47"/>
  <c r="D57" i="47"/>
  <c r="O56" i="47"/>
  <c r="P56" i="47"/>
  <c r="O55" i="47"/>
  <c r="P55" i="47" s="1"/>
  <c r="O54" i="47"/>
  <c r="P54" i="47" s="1"/>
  <c r="O53" i="47"/>
  <c r="P53" i="47" s="1"/>
  <c r="O52" i="47"/>
  <c r="P52" i="47" s="1"/>
  <c r="O51" i="47"/>
  <c r="P51" i="47"/>
  <c r="O50" i="47"/>
  <c r="P50" i="47"/>
  <c r="O49" i="47"/>
  <c r="P49" i="47" s="1"/>
  <c r="O48" i="47"/>
  <c r="P48" i="47" s="1"/>
  <c r="O47" i="47"/>
  <c r="P47" i="47" s="1"/>
  <c r="O46" i="47"/>
  <c r="P46" i="47" s="1"/>
  <c r="O45" i="47"/>
  <c r="P45" i="47"/>
  <c r="O44" i="47"/>
  <c r="P44" i="47"/>
  <c r="O43" i="47"/>
  <c r="P43" i="47"/>
  <c r="N42" i="47"/>
  <c r="M42" i="47"/>
  <c r="L42" i="47"/>
  <c r="K42" i="47"/>
  <c r="J42" i="47"/>
  <c r="I42" i="47"/>
  <c r="H42" i="47"/>
  <c r="G42" i="47"/>
  <c r="F42" i="47"/>
  <c r="E42" i="47"/>
  <c r="D42" i="47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/>
  <c r="O35" i="47"/>
  <c r="P35" i="47" s="1"/>
  <c r="O34" i="47"/>
  <c r="P34" i="47" s="1"/>
  <c r="O33" i="47"/>
  <c r="P33" i="47" s="1"/>
  <c r="O32" i="47"/>
  <c r="P32" i="47" s="1"/>
  <c r="N31" i="47"/>
  <c r="M31" i="47"/>
  <c r="L31" i="47"/>
  <c r="K31" i="47"/>
  <c r="J31" i="47"/>
  <c r="I31" i="47"/>
  <c r="H31" i="47"/>
  <c r="G31" i="47"/>
  <c r="F31" i="47"/>
  <c r="E31" i="47"/>
  <c r="D31" i="47"/>
  <c r="O30" i="47"/>
  <c r="P30" i="47"/>
  <c r="O29" i="47"/>
  <c r="P29" i="47"/>
  <c r="O28" i="47"/>
  <c r="P28" i="47" s="1"/>
  <c r="O27" i="47"/>
  <c r="P27" i="47" s="1"/>
  <c r="O26" i="47"/>
  <c r="P26" i="47" s="1"/>
  <c r="O25" i="47"/>
  <c r="P25" i="47" s="1"/>
  <c r="O24" i="47"/>
  <c r="P24" i="47"/>
  <c r="O23" i="47"/>
  <c r="P23" i="47"/>
  <c r="O22" i="47"/>
  <c r="P22" i="47"/>
  <c r="O21" i="47"/>
  <c r="P21" i="47" s="1"/>
  <c r="O20" i="47"/>
  <c r="P20" i="47" s="1"/>
  <c r="O19" i="47"/>
  <c r="P19" i="47" s="1"/>
  <c r="O18" i="47"/>
  <c r="P18" i="47"/>
  <c r="O17" i="47"/>
  <c r="P17" i="47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/>
  <c r="O14" i="47"/>
  <c r="P14" i="47" s="1"/>
  <c r="O13" i="47"/>
  <c r="P13" i="47" s="1"/>
  <c r="O12" i="47"/>
  <c r="P12" i="47" s="1"/>
  <c r="O11" i="47"/>
  <c r="P11" i="47" s="1"/>
  <c r="O10" i="47"/>
  <c r="P10" i="47"/>
  <c r="O9" i="47"/>
  <c r="P9" i="47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67" i="46"/>
  <c r="P67" i="46" s="1"/>
  <c r="O66" i="46"/>
  <c r="P66" i="46" s="1"/>
  <c r="O65" i="46"/>
  <c r="P65" i="46"/>
  <c r="N64" i="46"/>
  <c r="M64" i="46"/>
  <c r="L64" i="46"/>
  <c r="K64" i="46"/>
  <c r="J64" i="46"/>
  <c r="I64" i="46"/>
  <c r="H64" i="46"/>
  <c r="G64" i="46"/>
  <c r="F64" i="46"/>
  <c r="E64" i="46"/>
  <c r="D64" i="46"/>
  <c r="O63" i="46"/>
  <c r="P63" i="46"/>
  <c r="O62" i="46"/>
  <c r="P62" i="46" s="1"/>
  <c r="O61" i="46"/>
  <c r="P61" i="46" s="1"/>
  <c r="O60" i="46"/>
  <c r="P60" i="46" s="1"/>
  <c r="O59" i="46"/>
  <c r="P59" i="46" s="1"/>
  <c r="O58" i="46"/>
  <c r="P58" i="46" s="1"/>
  <c r="O57" i="46"/>
  <c r="P57" i="46"/>
  <c r="O56" i="46"/>
  <c r="P56" i="46" s="1"/>
  <c r="O55" i="46"/>
  <c r="P55" i="46" s="1"/>
  <c r="O54" i="46"/>
  <c r="P54" i="46" s="1"/>
  <c r="N53" i="46"/>
  <c r="M53" i="46"/>
  <c r="L53" i="46"/>
  <c r="K53" i="46"/>
  <c r="J53" i="46"/>
  <c r="I53" i="46"/>
  <c r="H53" i="46"/>
  <c r="G53" i="46"/>
  <c r="F53" i="46"/>
  <c r="E53" i="46"/>
  <c r="D53" i="46"/>
  <c r="O52" i="46"/>
  <c r="P52" i="46" s="1"/>
  <c r="O51" i="46"/>
  <c r="P51" i="46" s="1"/>
  <c r="O50" i="46"/>
  <c r="P50" i="46"/>
  <c r="O49" i="46"/>
  <c r="P49" i="46"/>
  <c r="O48" i="46"/>
  <c r="P48" i="46" s="1"/>
  <c r="N47" i="46"/>
  <c r="M47" i="46"/>
  <c r="L47" i="46"/>
  <c r="K47" i="46"/>
  <c r="J47" i="46"/>
  <c r="I47" i="46"/>
  <c r="H47" i="46"/>
  <c r="G47" i="46"/>
  <c r="F47" i="46"/>
  <c r="E47" i="46"/>
  <c r="D47" i="46"/>
  <c r="O46" i="46"/>
  <c r="P46" i="46" s="1"/>
  <c r="O45" i="46"/>
  <c r="P45" i="46" s="1"/>
  <c r="O44" i="46"/>
  <c r="P44" i="46" s="1"/>
  <c r="O43" i="46"/>
  <c r="P43" i="46" s="1"/>
  <c r="O42" i="46"/>
  <c r="P42" i="46"/>
  <c r="O41" i="46"/>
  <c r="P41" i="46" s="1"/>
  <c r="O40" i="46"/>
  <c r="P40" i="46" s="1"/>
  <c r="O39" i="46"/>
  <c r="P39" i="46" s="1"/>
  <c r="O38" i="46"/>
  <c r="P38" i="46" s="1"/>
  <c r="N37" i="46"/>
  <c r="M37" i="46"/>
  <c r="L37" i="46"/>
  <c r="K37" i="46"/>
  <c r="J37" i="46"/>
  <c r="I37" i="46"/>
  <c r="H37" i="46"/>
  <c r="G37" i="46"/>
  <c r="F37" i="46"/>
  <c r="E37" i="46"/>
  <c r="D37" i="46"/>
  <c r="O36" i="46"/>
  <c r="P36" i="46"/>
  <c r="O35" i="46"/>
  <c r="P35" i="46"/>
  <c r="O34" i="46"/>
  <c r="P34" i="46"/>
  <c r="O33" i="46"/>
  <c r="P33" i="46" s="1"/>
  <c r="O32" i="46"/>
  <c r="P32" i="46" s="1"/>
  <c r="O31" i="46"/>
  <c r="P31" i="46" s="1"/>
  <c r="O30" i="46"/>
  <c r="P30" i="46" s="1"/>
  <c r="N29" i="46"/>
  <c r="M29" i="46"/>
  <c r="L29" i="46"/>
  <c r="K29" i="46"/>
  <c r="J29" i="46"/>
  <c r="I29" i="46"/>
  <c r="H29" i="46"/>
  <c r="G29" i="46"/>
  <c r="F29" i="46"/>
  <c r="E29" i="46"/>
  <c r="D29" i="46"/>
  <c r="O28" i="46"/>
  <c r="P28" i="46" s="1"/>
  <c r="O27" i="46"/>
  <c r="P27" i="46"/>
  <c r="O26" i="46"/>
  <c r="P26" i="46" s="1"/>
  <c r="O25" i="46"/>
  <c r="P25" i="46" s="1"/>
  <c r="O24" i="46"/>
  <c r="P24" i="46" s="1"/>
  <c r="O23" i="46"/>
  <c r="P23" i="46" s="1"/>
  <c r="O22" i="46"/>
  <c r="P22" i="46" s="1"/>
  <c r="O21" i="46"/>
  <c r="P21" i="46"/>
  <c r="O20" i="46"/>
  <c r="P20" i="46" s="1"/>
  <c r="O19" i="46"/>
  <c r="P19" i="46" s="1"/>
  <c r="O18" i="46"/>
  <c r="P18" i="46" s="1"/>
  <c r="O17" i="46"/>
  <c r="P17" i="46" s="1"/>
  <c r="N16" i="46"/>
  <c r="M16" i="46"/>
  <c r="L16" i="46"/>
  <c r="K16" i="46"/>
  <c r="J16" i="46"/>
  <c r="I16" i="46"/>
  <c r="H16" i="46"/>
  <c r="G16" i="46"/>
  <c r="F16" i="46"/>
  <c r="E16" i="46"/>
  <c r="D16" i="46"/>
  <c r="O15" i="46"/>
  <c r="P15" i="46"/>
  <c r="O14" i="46"/>
  <c r="P14" i="46"/>
  <c r="O13" i="46"/>
  <c r="P13" i="46" s="1"/>
  <c r="O12" i="46"/>
  <c r="P12" i="46" s="1"/>
  <c r="O11" i="46"/>
  <c r="P11" i="46" s="1"/>
  <c r="O10" i="46"/>
  <c r="P10" i="46" s="1"/>
  <c r="O9" i="46"/>
  <c r="P9" i="46" s="1"/>
  <c r="O8" i="46"/>
  <c r="P8" i="46"/>
  <c r="O7" i="46"/>
  <c r="P7" i="46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73" i="45"/>
  <c r="O73" i="45" s="1"/>
  <c r="N72" i="45"/>
  <c r="O72" i="45" s="1"/>
  <c r="M71" i="45"/>
  <c r="L71" i="45"/>
  <c r="K71" i="45"/>
  <c r="J71" i="45"/>
  <c r="I71" i="45"/>
  <c r="H71" i="45"/>
  <c r="G71" i="45"/>
  <c r="F71" i="45"/>
  <c r="E71" i="45"/>
  <c r="D71" i="45"/>
  <c r="N70" i="45"/>
  <c r="O70" i="45" s="1"/>
  <c r="N69" i="45"/>
  <c r="O69" i="45" s="1"/>
  <c r="N68" i="45"/>
  <c r="O68" i="45" s="1"/>
  <c r="N67" i="45"/>
  <c r="O67" i="45"/>
  <c r="N66" i="45"/>
  <c r="O66" i="45" s="1"/>
  <c r="N65" i="45"/>
  <c r="O65" i="45" s="1"/>
  <c r="N64" i="45"/>
  <c r="O64" i="45" s="1"/>
  <c r="N63" i="45"/>
  <c r="O63" i="45" s="1"/>
  <c r="N62" i="45"/>
  <c r="O62" i="45" s="1"/>
  <c r="N61" i="45"/>
  <c r="O61" i="45"/>
  <c r="M60" i="45"/>
  <c r="L60" i="45"/>
  <c r="K60" i="45"/>
  <c r="J60" i="45"/>
  <c r="I60" i="45"/>
  <c r="H60" i="45"/>
  <c r="G60" i="45"/>
  <c r="F60" i="45"/>
  <c r="E60" i="45"/>
  <c r="D60" i="45"/>
  <c r="N59" i="45"/>
  <c r="O59" i="45"/>
  <c r="N58" i="45"/>
  <c r="O58" i="45" s="1"/>
  <c r="N57" i="45"/>
  <c r="O57" i="45" s="1"/>
  <c r="N56" i="45"/>
  <c r="O56" i="45" s="1"/>
  <c r="N55" i="45"/>
  <c r="O55" i="45" s="1"/>
  <c r="M54" i="45"/>
  <c r="L54" i="45"/>
  <c r="K54" i="45"/>
  <c r="J54" i="45"/>
  <c r="I54" i="45"/>
  <c r="H54" i="45"/>
  <c r="G54" i="45"/>
  <c r="F54" i="45"/>
  <c r="E54" i="45"/>
  <c r="D54" i="45"/>
  <c r="N53" i="45"/>
  <c r="O53" i="45" s="1"/>
  <c r="N52" i="45"/>
  <c r="O52" i="45" s="1"/>
  <c r="N51" i="45"/>
  <c r="O51" i="45"/>
  <c r="N50" i="45"/>
  <c r="O50" i="45" s="1"/>
  <c r="N49" i="45"/>
  <c r="O49" i="45" s="1"/>
  <c r="N48" i="45"/>
  <c r="O48" i="45" s="1"/>
  <c r="N47" i="45"/>
  <c r="O47" i="45" s="1"/>
  <c r="N46" i="45"/>
  <c r="O46" i="45" s="1"/>
  <c r="N45" i="45"/>
  <c r="O45" i="45"/>
  <c r="N44" i="45"/>
  <c r="O44" i="45" s="1"/>
  <c r="N43" i="45"/>
  <c r="O43" i="45" s="1"/>
  <c r="N42" i="45"/>
  <c r="O42" i="45" s="1"/>
  <c r="N41" i="45"/>
  <c r="O41" i="45"/>
  <c r="N40" i="45"/>
  <c r="O40" i="45" s="1"/>
  <c r="M39" i="45"/>
  <c r="L39" i="45"/>
  <c r="K39" i="45"/>
  <c r="J39" i="45"/>
  <c r="I39" i="45"/>
  <c r="H39" i="45"/>
  <c r="G39" i="45"/>
  <c r="F39" i="45"/>
  <c r="E39" i="45"/>
  <c r="D39" i="45"/>
  <c r="N38" i="45"/>
  <c r="O38" i="45" s="1"/>
  <c r="N37" i="45"/>
  <c r="O37" i="45"/>
  <c r="N36" i="45"/>
  <c r="O36" i="45" s="1"/>
  <c r="N35" i="45"/>
  <c r="O35" i="45" s="1"/>
  <c r="N34" i="45"/>
  <c r="O34" i="45" s="1"/>
  <c r="N33" i="45"/>
  <c r="O33" i="45"/>
  <c r="N32" i="45"/>
  <c r="O32" i="45" s="1"/>
  <c r="N31" i="45"/>
  <c r="O31" i="45"/>
  <c r="N30" i="45"/>
  <c r="O30" i="45" s="1"/>
  <c r="N29" i="45"/>
  <c r="O29" i="45" s="1"/>
  <c r="N28" i="45"/>
  <c r="O28" i="45" s="1"/>
  <c r="N27" i="45"/>
  <c r="O27" i="45"/>
  <c r="M26" i="45"/>
  <c r="L26" i="45"/>
  <c r="K26" i="45"/>
  <c r="J26" i="45"/>
  <c r="I26" i="45"/>
  <c r="H26" i="45"/>
  <c r="G26" i="45"/>
  <c r="F26" i="45"/>
  <c r="E26" i="45"/>
  <c r="D26" i="45"/>
  <c r="N25" i="45"/>
  <c r="O25" i="45"/>
  <c r="N24" i="45"/>
  <c r="O24" i="45" s="1"/>
  <c r="N23" i="45"/>
  <c r="O23" i="45"/>
  <c r="N22" i="45"/>
  <c r="O22" i="45" s="1"/>
  <c r="N21" i="45"/>
  <c r="O21" i="45" s="1"/>
  <c r="N20" i="45"/>
  <c r="O20" i="45" s="1"/>
  <c r="N19" i="45"/>
  <c r="O19" i="45"/>
  <c r="N18" i="45"/>
  <c r="O18" i="45" s="1"/>
  <c r="N17" i="45"/>
  <c r="O17" i="45"/>
  <c r="M16" i="45"/>
  <c r="L16" i="45"/>
  <c r="K16" i="45"/>
  <c r="J16" i="45"/>
  <c r="I16" i="45"/>
  <c r="H16" i="45"/>
  <c r="G16" i="45"/>
  <c r="F16" i="45"/>
  <c r="E16" i="45"/>
  <c r="D16" i="45"/>
  <c r="N15" i="45"/>
  <c r="O15" i="45"/>
  <c r="N14" i="45"/>
  <c r="O14" i="45" s="1"/>
  <c r="N13" i="45"/>
  <c r="O13" i="45" s="1"/>
  <c r="N12" i="45"/>
  <c r="O12" i="45" s="1"/>
  <c r="N11" i="45"/>
  <c r="O11" i="45"/>
  <c r="N10" i="45"/>
  <c r="O10" i="45" s="1"/>
  <c r="N9" i="45"/>
  <c r="O9" i="45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71" i="44"/>
  <c r="O71" i="44" s="1"/>
  <c r="N70" i="44"/>
  <c r="O70" i="44"/>
  <c r="N69" i="44"/>
  <c r="O69" i="44" s="1"/>
  <c r="M68" i="44"/>
  <c r="L68" i="44"/>
  <c r="K68" i="44"/>
  <c r="J68" i="44"/>
  <c r="I68" i="44"/>
  <c r="H68" i="44"/>
  <c r="G68" i="44"/>
  <c r="F68" i="44"/>
  <c r="E68" i="44"/>
  <c r="D68" i="44"/>
  <c r="N67" i="44"/>
  <c r="O67" i="44" s="1"/>
  <c r="N66" i="44"/>
  <c r="O66" i="44"/>
  <c r="N65" i="44"/>
  <c r="O65" i="44" s="1"/>
  <c r="N64" i="44"/>
  <c r="O64" i="44" s="1"/>
  <c r="N63" i="44"/>
  <c r="O63" i="44" s="1"/>
  <c r="N62" i="44"/>
  <c r="O62" i="44"/>
  <c r="N61" i="44"/>
  <c r="O61" i="44" s="1"/>
  <c r="N60" i="44"/>
  <c r="O60" i="44"/>
  <c r="N59" i="44"/>
  <c r="O59" i="44" s="1"/>
  <c r="N58" i="44"/>
  <c r="O58" i="44" s="1"/>
  <c r="M57" i="44"/>
  <c r="L57" i="44"/>
  <c r="K57" i="44"/>
  <c r="J57" i="44"/>
  <c r="I57" i="44"/>
  <c r="H57" i="44"/>
  <c r="G57" i="44"/>
  <c r="F57" i="44"/>
  <c r="E57" i="44"/>
  <c r="D57" i="44"/>
  <c r="N56" i="44"/>
  <c r="O56" i="44" s="1"/>
  <c r="N55" i="44"/>
  <c r="O55" i="44" s="1"/>
  <c r="N54" i="44"/>
  <c r="O54" i="44"/>
  <c r="N53" i="44"/>
  <c r="O53" i="44" s="1"/>
  <c r="M52" i="44"/>
  <c r="L52" i="44"/>
  <c r="K52" i="44"/>
  <c r="J52" i="44"/>
  <c r="I52" i="44"/>
  <c r="H52" i="44"/>
  <c r="G52" i="44"/>
  <c r="F52" i="44"/>
  <c r="E52" i="44"/>
  <c r="D52" i="44"/>
  <c r="N51" i="44"/>
  <c r="O51" i="44" s="1"/>
  <c r="N50" i="44"/>
  <c r="O50" i="44"/>
  <c r="N49" i="44"/>
  <c r="O49" i="44" s="1"/>
  <c r="N48" i="44"/>
  <c r="O48" i="44" s="1"/>
  <c r="N47" i="44"/>
  <c r="O47" i="44" s="1"/>
  <c r="N46" i="44"/>
  <c r="O46" i="44"/>
  <c r="N45" i="44"/>
  <c r="O45" i="44" s="1"/>
  <c r="N44" i="44"/>
  <c r="O44" i="44"/>
  <c r="N43" i="44"/>
  <c r="O43" i="44" s="1"/>
  <c r="N42" i="44"/>
  <c r="O42" i="44" s="1"/>
  <c r="N41" i="44"/>
  <c r="O41" i="44" s="1"/>
  <c r="M40" i="44"/>
  <c r="L40" i="44"/>
  <c r="K40" i="44"/>
  <c r="J40" i="44"/>
  <c r="I40" i="44"/>
  <c r="H40" i="44"/>
  <c r="G40" i="44"/>
  <c r="F40" i="44"/>
  <c r="E40" i="44"/>
  <c r="D40" i="44"/>
  <c r="N39" i="44"/>
  <c r="O39" i="44" s="1"/>
  <c r="N38" i="44"/>
  <c r="O38" i="44"/>
  <c r="N37" i="44"/>
  <c r="O37" i="44" s="1"/>
  <c r="N36" i="44"/>
  <c r="O36" i="44"/>
  <c r="N35" i="44"/>
  <c r="O35" i="44" s="1"/>
  <c r="N34" i="44"/>
  <c r="O34" i="44" s="1"/>
  <c r="N33" i="44"/>
  <c r="O33" i="44" s="1"/>
  <c r="N32" i="44"/>
  <c r="O32" i="44"/>
  <c r="N31" i="44"/>
  <c r="O31" i="44" s="1"/>
  <c r="N30" i="44"/>
  <c r="O30" i="44"/>
  <c r="N29" i="44"/>
  <c r="O29" i="44" s="1"/>
  <c r="N28" i="44"/>
  <c r="O28" i="44" s="1"/>
  <c r="N27" i="44"/>
  <c r="O27" i="44" s="1"/>
  <c r="M26" i="44"/>
  <c r="L26" i="44"/>
  <c r="K26" i="44"/>
  <c r="J26" i="44"/>
  <c r="I26" i="44"/>
  <c r="H26" i="44"/>
  <c r="G26" i="44"/>
  <c r="F26" i="44"/>
  <c r="E26" i="44"/>
  <c r="D26" i="44"/>
  <c r="N25" i="44"/>
  <c r="O25" i="44" s="1"/>
  <c r="N24" i="44"/>
  <c r="O24" i="44"/>
  <c r="N23" i="44"/>
  <c r="O23" i="44" s="1"/>
  <c r="N22" i="44"/>
  <c r="O22" i="44"/>
  <c r="N21" i="44"/>
  <c r="O21" i="44" s="1"/>
  <c r="N20" i="44"/>
  <c r="O20" i="44" s="1"/>
  <c r="N19" i="44"/>
  <c r="O19" i="44" s="1"/>
  <c r="N18" i="44"/>
  <c r="O18" i="44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5" i="44"/>
  <c r="O15" i="44" s="1"/>
  <c r="N14" i="44"/>
  <c r="O14" i="44"/>
  <c r="N13" i="44"/>
  <c r="O13" i="44" s="1"/>
  <c r="N12" i="44"/>
  <c r="O12" i="44" s="1"/>
  <c r="N11" i="44"/>
  <c r="O11" i="44" s="1"/>
  <c r="N10" i="44"/>
  <c r="O10" i="44"/>
  <c r="N9" i="44"/>
  <c r="O9" i="44" s="1"/>
  <c r="N8" i="44"/>
  <c r="O8" i="44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68" i="43"/>
  <c r="O68" i="43" s="1"/>
  <c r="N67" i="43"/>
  <c r="O67" i="43" s="1"/>
  <c r="N66" i="43"/>
  <c r="O66" i="43"/>
  <c r="M65" i="43"/>
  <c r="L65" i="43"/>
  <c r="K65" i="43"/>
  <c r="J65" i="43"/>
  <c r="I65" i="43"/>
  <c r="H65" i="43"/>
  <c r="G65" i="43"/>
  <c r="F65" i="43"/>
  <c r="E65" i="43"/>
  <c r="D65" i="43"/>
  <c r="N64" i="43"/>
  <c r="O64" i="43"/>
  <c r="N63" i="43"/>
  <c r="O63" i="43" s="1"/>
  <c r="N62" i="43"/>
  <c r="O62" i="43"/>
  <c r="N61" i="43"/>
  <c r="O61" i="43" s="1"/>
  <c r="N60" i="43"/>
  <c r="O60" i="43" s="1"/>
  <c r="N59" i="43"/>
  <c r="O59" i="43" s="1"/>
  <c r="N58" i="43"/>
  <c r="O58" i="43"/>
  <c r="N57" i="43"/>
  <c r="O57" i="43" s="1"/>
  <c r="M56" i="43"/>
  <c r="L56" i="43"/>
  <c r="K56" i="43"/>
  <c r="J56" i="43"/>
  <c r="I56" i="43"/>
  <c r="H56" i="43"/>
  <c r="G56" i="43"/>
  <c r="F56" i="43"/>
  <c r="E56" i="43"/>
  <c r="D56" i="43"/>
  <c r="N55" i="43"/>
  <c r="O55" i="43" s="1"/>
  <c r="N54" i="43"/>
  <c r="O54" i="43"/>
  <c r="N53" i="43"/>
  <c r="O53" i="43" s="1"/>
  <c r="N52" i="43"/>
  <c r="O52" i="43" s="1"/>
  <c r="M51" i="43"/>
  <c r="L51" i="43"/>
  <c r="K51" i="43"/>
  <c r="J51" i="43"/>
  <c r="I51" i="43"/>
  <c r="H51" i="43"/>
  <c r="G51" i="43"/>
  <c r="F51" i="43"/>
  <c r="E51" i="43"/>
  <c r="D51" i="43"/>
  <c r="N50" i="43"/>
  <c r="O50" i="43" s="1"/>
  <c r="N49" i="43"/>
  <c r="O49" i="43" s="1"/>
  <c r="N48" i="43"/>
  <c r="O48" i="43"/>
  <c r="N47" i="43"/>
  <c r="O47" i="43" s="1"/>
  <c r="N46" i="43"/>
  <c r="O46" i="43"/>
  <c r="N45" i="43"/>
  <c r="O45" i="43" s="1"/>
  <c r="N44" i="43"/>
  <c r="O44" i="43" s="1"/>
  <c r="N43" i="43"/>
  <c r="O43" i="43" s="1"/>
  <c r="N42" i="43"/>
  <c r="O42" i="43"/>
  <c r="N41" i="43"/>
  <c r="O41" i="43" s="1"/>
  <c r="N40" i="43"/>
  <c r="O40" i="43"/>
  <c r="N39" i="43"/>
  <c r="O39" i="43" s="1"/>
  <c r="N38" i="43"/>
  <c r="O38" i="43" s="1"/>
  <c r="N37" i="43"/>
  <c r="O37" i="43" s="1"/>
  <c r="M36" i="43"/>
  <c r="L36" i="43"/>
  <c r="K36" i="43"/>
  <c r="J36" i="43"/>
  <c r="I36" i="43"/>
  <c r="H36" i="43"/>
  <c r="G36" i="43"/>
  <c r="F36" i="43"/>
  <c r="E36" i="43"/>
  <c r="D36" i="43"/>
  <c r="N35" i="43"/>
  <c r="O35" i="43" s="1"/>
  <c r="N34" i="43"/>
  <c r="O34" i="43"/>
  <c r="N33" i="43"/>
  <c r="O33" i="43" s="1"/>
  <c r="N32" i="43"/>
  <c r="O32" i="43"/>
  <c r="N31" i="43"/>
  <c r="O31" i="43" s="1"/>
  <c r="N30" i="43"/>
  <c r="O30" i="43" s="1"/>
  <c r="N29" i="43"/>
  <c r="O29" i="43" s="1"/>
  <c r="N28" i="43"/>
  <c r="O28" i="43"/>
  <c r="N27" i="43"/>
  <c r="O27" i="43" s="1"/>
  <c r="N26" i="43"/>
  <c r="O26" i="43"/>
  <c r="M25" i="43"/>
  <c r="L25" i="43"/>
  <c r="K25" i="43"/>
  <c r="J25" i="43"/>
  <c r="I25" i="43"/>
  <c r="H25" i="43"/>
  <c r="G25" i="43"/>
  <c r="F25" i="43"/>
  <c r="E25" i="43"/>
  <c r="D25" i="43"/>
  <c r="N24" i="43"/>
  <c r="O24" i="43"/>
  <c r="N23" i="43"/>
  <c r="O23" i="43" s="1"/>
  <c r="N22" i="43"/>
  <c r="O22" i="43" s="1"/>
  <c r="N21" i="43"/>
  <c r="O21" i="43" s="1"/>
  <c r="N20" i="43"/>
  <c r="O20" i="43"/>
  <c r="N19" i="43"/>
  <c r="O19" i="43" s="1"/>
  <c r="N18" i="43"/>
  <c r="O18" i="43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N15" i="43"/>
  <c r="O15" i="43" s="1"/>
  <c r="N14" i="43"/>
  <c r="O14" i="43" s="1"/>
  <c r="N13" i="43"/>
  <c r="O13" i="43" s="1"/>
  <c r="N12" i="43"/>
  <c r="O12" i="43"/>
  <c r="N11" i="43"/>
  <c r="O11" i="43" s="1"/>
  <c r="N10" i="43"/>
  <c r="O10" i="43"/>
  <c r="N9" i="43"/>
  <c r="O9" i="43" s="1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67" i="42"/>
  <c r="O67" i="42"/>
  <c r="N66" i="42"/>
  <c r="O66" i="42" s="1"/>
  <c r="M65" i="42"/>
  <c r="L65" i="42"/>
  <c r="K65" i="42"/>
  <c r="J65" i="42"/>
  <c r="I65" i="42"/>
  <c r="H65" i="42"/>
  <c r="G65" i="42"/>
  <c r="F65" i="42"/>
  <c r="E65" i="42"/>
  <c r="D65" i="42"/>
  <c r="N64" i="42"/>
  <c r="O64" i="42" s="1"/>
  <c r="N63" i="42"/>
  <c r="O63" i="42"/>
  <c r="N62" i="42"/>
  <c r="O62" i="42" s="1"/>
  <c r="N61" i="42"/>
  <c r="O61" i="42" s="1"/>
  <c r="N60" i="42"/>
  <c r="O60" i="42" s="1"/>
  <c r="N59" i="42"/>
  <c r="O59" i="42"/>
  <c r="N58" i="42"/>
  <c r="O58" i="42" s="1"/>
  <c r="N57" i="42"/>
  <c r="O57" i="42"/>
  <c r="N56" i="42"/>
  <c r="O56" i="42" s="1"/>
  <c r="N55" i="42"/>
  <c r="O55" i="42" s="1"/>
  <c r="M54" i="42"/>
  <c r="L54" i="42"/>
  <c r="K54" i="42"/>
  <c r="J54" i="42"/>
  <c r="I54" i="42"/>
  <c r="H54" i="42"/>
  <c r="G54" i="42"/>
  <c r="F54" i="42"/>
  <c r="E54" i="42"/>
  <c r="D54" i="42"/>
  <c r="N53" i="42"/>
  <c r="O53" i="42" s="1"/>
  <c r="N52" i="42"/>
  <c r="O52" i="42" s="1"/>
  <c r="N51" i="42"/>
  <c r="O51" i="42"/>
  <c r="N50" i="42"/>
  <c r="O50" i="42" s="1"/>
  <c r="M49" i="42"/>
  <c r="L49" i="42"/>
  <c r="K49" i="42"/>
  <c r="J49" i="42"/>
  <c r="I49" i="42"/>
  <c r="H49" i="42"/>
  <c r="G49" i="42"/>
  <c r="F49" i="42"/>
  <c r="E49" i="42"/>
  <c r="D49" i="42"/>
  <c r="N48" i="42"/>
  <c r="O48" i="42" s="1"/>
  <c r="N47" i="42"/>
  <c r="O47" i="42"/>
  <c r="N46" i="42"/>
  <c r="O46" i="42" s="1"/>
  <c r="N45" i="42"/>
  <c r="O45" i="42" s="1"/>
  <c r="N44" i="42"/>
  <c r="O44" i="42" s="1"/>
  <c r="N43" i="42"/>
  <c r="O43" i="42"/>
  <c r="N42" i="42"/>
  <c r="O42" i="42" s="1"/>
  <c r="N41" i="42"/>
  <c r="O41" i="42"/>
  <c r="N40" i="42"/>
  <c r="O40" i="42" s="1"/>
  <c r="N39" i="42"/>
  <c r="O39" i="42" s="1"/>
  <c r="N38" i="42"/>
  <c r="O38" i="42" s="1"/>
  <c r="N37" i="42"/>
  <c r="O37" i="42"/>
  <c r="N36" i="42"/>
  <c r="O36" i="42" s="1"/>
  <c r="M35" i="42"/>
  <c r="L35" i="42"/>
  <c r="K35" i="42"/>
  <c r="J35" i="42"/>
  <c r="I35" i="42"/>
  <c r="H35" i="42"/>
  <c r="G35" i="42"/>
  <c r="F35" i="42"/>
  <c r="E35" i="42"/>
  <c r="D35" i="42"/>
  <c r="N34" i="42"/>
  <c r="O34" i="42" s="1"/>
  <c r="N33" i="42"/>
  <c r="O33" i="42"/>
  <c r="N32" i="42"/>
  <c r="O32" i="42" s="1"/>
  <c r="N31" i="42"/>
  <c r="O31" i="42" s="1"/>
  <c r="N30" i="42"/>
  <c r="O30" i="42" s="1"/>
  <c r="N29" i="42"/>
  <c r="O29" i="42" s="1"/>
  <c r="N28" i="42"/>
  <c r="O28" i="42" s="1"/>
  <c r="N27" i="42"/>
  <c r="O27" i="42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N23" i="42"/>
  <c r="O23" i="42" s="1"/>
  <c r="N22" i="42"/>
  <c r="O22" i="42" s="1"/>
  <c r="N21" i="42"/>
  <c r="O21" i="42" s="1"/>
  <c r="N20" i="42"/>
  <c r="O20" i="42" s="1"/>
  <c r="N19" i="42"/>
  <c r="O19" i="42"/>
  <c r="N18" i="42"/>
  <c r="O18" i="42" s="1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5" i="42"/>
  <c r="O15" i="42" s="1"/>
  <c r="N14" i="42"/>
  <c r="O14" i="42" s="1"/>
  <c r="N13" i="42"/>
  <c r="O13" i="42" s="1"/>
  <c r="N12" i="42"/>
  <c r="O12" i="42" s="1"/>
  <c r="N11" i="42"/>
  <c r="O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66" i="41"/>
  <c r="O66" i="41" s="1"/>
  <c r="N65" i="41"/>
  <c r="O65" i="41"/>
  <c r="M64" i="41"/>
  <c r="L64" i="41"/>
  <c r="K64" i="41"/>
  <c r="J64" i="41"/>
  <c r="I64" i="41"/>
  <c r="H64" i="41"/>
  <c r="G64" i="41"/>
  <c r="F64" i="41"/>
  <c r="E64" i="41"/>
  <c r="D64" i="41"/>
  <c r="N63" i="41"/>
  <c r="O63" i="41"/>
  <c r="N62" i="41"/>
  <c r="O62" i="41" s="1"/>
  <c r="N61" i="41"/>
  <c r="O61" i="41" s="1"/>
  <c r="N60" i="41"/>
  <c r="O60" i="41" s="1"/>
  <c r="N59" i="41"/>
  <c r="O59" i="41" s="1"/>
  <c r="N58" i="41"/>
  <c r="O58" i="41" s="1"/>
  <c r="N57" i="41"/>
  <c r="O57" i="41"/>
  <c r="N56" i="41"/>
  <c r="O56" i="41" s="1"/>
  <c r="N55" i="41"/>
  <c r="O55" i="41" s="1"/>
  <c r="M54" i="41"/>
  <c r="L54" i="41"/>
  <c r="K54" i="41"/>
  <c r="J54" i="41"/>
  <c r="I54" i="41"/>
  <c r="H54" i="41"/>
  <c r="G54" i="41"/>
  <c r="F54" i="41"/>
  <c r="E54" i="41"/>
  <c r="D54" i="41"/>
  <c r="N53" i="41"/>
  <c r="O53" i="41" s="1"/>
  <c r="N52" i="41"/>
  <c r="O52" i="41"/>
  <c r="N51" i="41"/>
  <c r="O51" i="41" s="1"/>
  <c r="M50" i="41"/>
  <c r="L50" i="41"/>
  <c r="K50" i="41"/>
  <c r="J50" i="41"/>
  <c r="I50" i="41"/>
  <c r="H50" i="41"/>
  <c r="G50" i="41"/>
  <c r="F50" i="41"/>
  <c r="E50" i="41"/>
  <c r="D50" i="41"/>
  <c r="N49" i="41"/>
  <c r="O49" i="41" s="1"/>
  <c r="N48" i="41"/>
  <c r="O48" i="41" s="1"/>
  <c r="N47" i="41"/>
  <c r="O47" i="41"/>
  <c r="N46" i="41"/>
  <c r="O46" i="41" s="1"/>
  <c r="N45" i="41"/>
  <c r="O45" i="41" s="1"/>
  <c r="N44" i="41"/>
  <c r="O44" i="41"/>
  <c r="N43" i="41"/>
  <c r="O43" i="41" s="1"/>
  <c r="N42" i="41"/>
  <c r="O42" i="41" s="1"/>
  <c r="N41" i="41"/>
  <c r="O41" i="41"/>
  <c r="N40" i="41"/>
  <c r="O40" i="41" s="1"/>
  <c r="N39" i="41"/>
  <c r="O39" i="41" s="1"/>
  <c r="N38" i="41"/>
  <c r="O38" i="41"/>
  <c r="M37" i="41"/>
  <c r="L37" i="41"/>
  <c r="K37" i="41"/>
  <c r="J37" i="41"/>
  <c r="I37" i="41"/>
  <c r="H37" i="41"/>
  <c r="G37" i="41"/>
  <c r="F37" i="41"/>
  <c r="E37" i="41"/>
  <c r="D37" i="41"/>
  <c r="N36" i="41"/>
  <c r="O36" i="41"/>
  <c r="N35" i="41"/>
  <c r="O35" i="41" s="1"/>
  <c r="N34" i="41"/>
  <c r="O34" i="41" s="1"/>
  <c r="N33" i="41"/>
  <c r="O33" i="41"/>
  <c r="N32" i="41"/>
  <c r="O32" i="41" s="1"/>
  <c r="N31" i="41"/>
  <c r="O31" i="41" s="1"/>
  <c r="N30" i="41"/>
  <c r="O30" i="41"/>
  <c r="N29" i="41"/>
  <c r="O29" i="41" s="1"/>
  <c r="N28" i="41"/>
  <c r="O28" i="41" s="1"/>
  <c r="N27" i="41"/>
  <c r="O27" i="4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N23" i="41"/>
  <c r="O23" i="41" s="1"/>
  <c r="N22" i="41"/>
  <c r="O22" i="41"/>
  <c r="N21" i="41"/>
  <c r="O21" i="41" s="1"/>
  <c r="N20" i="41"/>
  <c r="O20" i="41" s="1"/>
  <c r="N19" i="41"/>
  <c r="O19" i="41"/>
  <c r="N18" i="41"/>
  <c r="O18" i="41" s="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5" i="41"/>
  <c r="O15" i="41" s="1"/>
  <c r="N14" i="41"/>
  <c r="O14" i="41"/>
  <c r="N13" i="41"/>
  <c r="O13" i="41" s="1"/>
  <c r="N12" i="41"/>
  <c r="O12" i="41" s="1"/>
  <c r="N11" i="41"/>
  <c r="O11" i="41"/>
  <c r="N10" i="41"/>
  <c r="O10" i="41" s="1"/>
  <c r="N9" i="41"/>
  <c r="O9" i="41" s="1"/>
  <c r="N8" i="41"/>
  <c r="O8" i="4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71" i="40"/>
  <c r="O71" i="40" s="1"/>
  <c r="N70" i="40"/>
  <c r="O70" i="40"/>
  <c r="N69" i="40"/>
  <c r="O69" i="40" s="1"/>
  <c r="M68" i="40"/>
  <c r="L68" i="40"/>
  <c r="K68" i="40"/>
  <c r="J68" i="40"/>
  <c r="I68" i="40"/>
  <c r="H68" i="40"/>
  <c r="G68" i="40"/>
  <c r="F68" i="40"/>
  <c r="E68" i="40"/>
  <c r="D68" i="40"/>
  <c r="N67" i="40"/>
  <c r="O67" i="40" s="1"/>
  <c r="N66" i="40"/>
  <c r="O66" i="40" s="1"/>
  <c r="N65" i="40"/>
  <c r="O65" i="40"/>
  <c r="N64" i="40"/>
  <c r="O64" i="40" s="1"/>
  <c r="N63" i="40"/>
  <c r="O63" i="40" s="1"/>
  <c r="N62" i="40"/>
  <c r="O62" i="40"/>
  <c r="N61" i="40"/>
  <c r="O61" i="40" s="1"/>
  <c r="N60" i="40"/>
  <c r="O60" i="40" s="1"/>
  <c r="N59" i="40"/>
  <c r="O59" i="40"/>
  <c r="N58" i="40"/>
  <c r="O58" i="40" s="1"/>
  <c r="M57" i="40"/>
  <c r="L57" i="40"/>
  <c r="K57" i="40"/>
  <c r="J57" i="40"/>
  <c r="I57" i="40"/>
  <c r="H57" i="40"/>
  <c r="G57" i="40"/>
  <c r="F57" i="40"/>
  <c r="E57" i="40"/>
  <c r="D57" i="40"/>
  <c r="N56" i="40"/>
  <c r="O56" i="40" s="1"/>
  <c r="N55" i="40"/>
  <c r="O55" i="40" s="1"/>
  <c r="N54" i="40"/>
  <c r="O54" i="40"/>
  <c r="M53" i="40"/>
  <c r="L53" i="40"/>
  <c r="K53" i="40"/>
  <c r="J53" i="40"/>
  <c r="I53" i="40"/>
  <c r="H53" i="40"/>
  <c r="G53" i="40"/>
  <c r="F53" i="40"/>
  <c r="E53" i="40"/>
  <c r="D53" i="40"/>
  <c r="N52" i="40"/>
  <c r="O52" i="40"/>
  <c r="N51" i="40"/>
  <c r="O51" i="40" s="1"/>
  <c r="N50" i="40"/>
  <c r="O50" i="40" s="1"/>
  <c r="N49" i="40"/>
  <c r="O49" i="40"/>
  <c r="N48" i="40"/>
  <c r="O48" i="40" s="1"/>
  <c r="N47" i="40"/>
  <c r="O47" i="40" s="1"/>
  <c r="N46" i="40"/>
  <c r="O46" i="40"/>
  <c r="N45" i="40"/>
  <c r="O45" i="40" s="1"/>
  <c r="N44" i="40"/>
  <c r="O44" i="40" s="1"/>
  <c r="N43" i="40"/>
  <c r="O43" i="40"/>
  <c r="N42" i="40"/>
  <c r="O42" i="40" s="1"/>
  <c r="N41" i="40"/>
  <c r="O41" i="40" s="1"/>
  <c r="N40" i="40"/>
  <c r="O40" i="40"/>
  <c r="M39" i="40"/>
  <c r="L39" i="40"/>
  <c r="K39" i="40"/>
  <c r="J39" i="40"/>
  <c r="I39" i="40"/>
  <c r="H39" i="40"/>
  <c r="G39" i="40"/>
  <c r="F39" i="40"/>
  <c r="E39" i="40"/>
  <c r="D39" i="40"/>
  <c r="N38" i="40"/>
  <c r="O38" i="40"/>
  <c r="N37" i="40"/>
  <c r="O37" i="40" s="1"/>
  <c r="N36" i="40"/>
  <c r="O36" i="40" s="1"/>
  <c r="N35" i="40"/>
  <c r="O35" i="40"/>
  <c r="N34" i="40"/>
  <c r="O34" i="40" s="1"/>
  <c r="N33" i="40"/>
  <c r="O33" i="40" s="1"/>
  <c r="N32" i="40"/>
  <c r="O32" i="40"/>
  <c r="N31" i="40"/>
  <c r="O31" i="40" s="1"/>
  <c r="N30" i="40"/>
  <c r="O30" i="40" s="1"/>
  <c r="N29" i="40"/>
  <c r="O29" i="40"/>
  <c r="N28" i="40"/>
  <c r="O28" i="40" s="1"/>
  <c r="N27" i="40"/>
  <c r="O27" i="40" s="1"/>
  <c r="N26" i="40"/>
  <c r="O26" i="40"/>
  <c r="M25" i="40"/>
  <c r="L25" i="40"/>
  <c r="K25" i="40"/>
  <c r="J25" i="40"/>
  <c r="I25" i="40"/>
  <c r="H25" i="40"/>
  <c r="G25" i="40"/>
  <c r="F25" i="40"/>
  <c r="E25" i="40"/>
  <c r="D25" i="40"/>
  <c r="N24" i="40"/>
  <c r="O24" i="40"/>
  <c r="N23" i="40"/>
  <c r="O23" i="40" s="1"/>
  <c r="N22" i="40"/>
  <c r="O22" i="40" s="1"/>
  <c r="N21" i="40"/>
  <c r="O21" i="40"/>
  <c r="N20" i="40"/>
  <c r="O20" i="40" s="1"/>
  <c r="N19" i="40"/>
  <c r="O19" i="40" s="1"/>
  <c r="N18" i="40"/>
  <c r="O18" i="40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5" i="40"/>
  <c r="O15" i="40" s="1"/>
  <c r="N14" i="40"/>
  <c r="O14" i="40" s="1"/>
  <c r="N13" i="40"/>
  <c r="O13" i="40"/>
  <c r="N12" i="40"/>
  <c r="O12" i="40" s="1"/>
  <c r="N11" i="40"/>
  <c r="O11" i="40" s="1"/>
  <c r="N10" i="40"/>
  <c r="O10" i="40"/>
  <c r="N9" i="40"/>
  <c r="O9" i="40" s="1"/>
  <c r="N8" i="40"/>
  <c r="O8" i="40" s="1"/>
  <c r="N7" i="40"/>
  <c r="O7" i="40"/>
  <c r="N6" i="40"/>
  <c r="O6" i="40" s="1"/>
  <c r="M5" i="40"/>
  <c r="L5" i="40"/>
  <c r="K5" i="40"/>
  <c r="J5" i="40"/>
  <c r="I5" i="40"/>
  <c r="H5" i="40"/>
  <c r="G5" i="40"/>
  <c r="F5" i="40"/>
  <c r="E5" i="40"/>
  <c r="D5" i="40"/>
  <c r="N68" i="39"/>
  <c r="O68" i="39" s="1"/>
  <c r="N67" i="39"/>
  <c r="O67" i="39" s="1"/>
  <c r="N66" i="39"/>
  <c r="O66" i="39"/>
  <c r="M65" i="39"/>
  <c r="M69" i="39" s="1"/>
  <c r="L65" i="39"/>
  <c r="K65" i="39"/>
  <c r="J65" i="39"/>
  <c r="I65" i="39"/>
  <c r="H65" i="39"/>
  <c r="G65" i="39"/>
  <c r="F65" i="39"/>
  <c r="E65" i="39"/>
  <c r="D65" i="39"/>
  <c r="N64" i="39"/>
  <c r="O64" i="39"/>
  <c r="N63" i="39"/>
  <c r="O63" i="39" s="1"/>
  <c r="N62" i="39"/>
  <c r="O62" i="39" s="1"/>
  <c r="N61" i="39"/>
  <c r="O61" i="39" s="1"/>
  <c r="N60" i="39"/>
  <c r="O60" i="39" s="1"/>
  <c r="N59" i="39"/>
  <c r="O59" i="39" s="1"/>
  <c r="N58" i="39"/>
  <c r="O58" i="39"/>
  <c r="N57" i="39"/>
  <c r="O57" i="39" s="1"/>
  <c r="M56" i="39"/>
  <c r="L56" i="39"/>
  <c r="K56" i="39"/>
  <c r="J56" i="39"/>
  <c r="I56" i="39"/>
  <c r="H56" i="39"/>
  <c r="G56" i="39"/>
  <c r="F56" i="39"/>
  <c r="E56" i="39"/>
  <c r="D56" i="39"/>
  <c r="N55" i="39"/>
  <c r="O55" i="39" s="1"/>
  <c r="N54" i="39"/>
  <c r="O54" i="39" s="1"/>
  <c r="N53" i="39"/>
  <c r="O53" i="39" s="1"/>
  <c r="N52" i="39"/>
  <c r="O52" i="39" s="1"/>
  <c r="M51" i="39"/>
  <c r="L51" i="39"/>
  <c r="K51" i="39"/>
  <c r="J51" i="39"/>
  <c r="I51" i="39"/>
  <c r="H51" i="39"/>
  <c r="G51" i="39"/>
  <c r="F51" i="39"/>
  <c r="E51" i="39"/>
  <c r="D51" i="39"/>
  <c r="N50" i="39"/>
  <c r="O50" i="39" s="1"/>
  <c r="N49" i="39"/>
  <c r="O49" i="39" s="1"/>
  <c r="N48" i="39"/>
  <c r="O48" i="39"/>
  <c r="N47" i="39"/>
  <c r="O47" i="39" s="1"/>
  <c r="N46" i="39"/>
  <c r="O46" i="39" s="1"/>
  <c r="N45" i="39"/>
  <c r="O45" i="39" s="1"/>
  <c r="N44" i="39"/>
  <c r="O44" i="39" s="1"/>
  <c r="N43" i="39"/>
  <c r="O43" i="39" s="1"/>
  <c r="N42" i="39"/>
  <c r="O42" i="39"/>
  <c r="N41" i="39"/>
  <c r="O41" i="39" s="1"/>
  <c r="N40" i="39"/>
  <c r="O40" i="39" s="1"/>
  <c r="N39" i="39"/>
  <c r="O39" i="39" s="1"/>
  <c r="M38" i="39"/>
  <c r="L38" i="39"/>
  <c r="K38" i="39"/>
  <c r="J38" i="39"/>
  <c r="I38" i="39"/>
  <c r="I69" i="39" s="1"/>
  <c r="H38" i="39"/>
  <c r="G38" i="39"/>
  <c r="F38" i="39"/>
  <c r="E38" i="39"/>
  <c r="D38" i="39"/>
  <c r="N37" i="39"/>
  <c r="O37" i="39" s="1"/>
  <c r="N36" i="39"/>
  <c r="O36" i="39"/>
  <c r="N35" i="39"/>
  <c r="O35" i="39" s="1"/>
  <c r="N34" i="39"/>
  <c r="O34" i="39"/>
  <c r="N33" i="39"/>
  <c r="O33" i="39" s="1"/>
  <c r="N32" i="39"/>
  <c r="O32" i="39"/>
  <c r="N31" i="39"/>
  <c r="O31" i="39" s="1"/>
  <c r="N30" i="39"/>
  <c r="O30" i="39"/>
  <c r="N29" i="39"/>
  <c r="O29" i="39" s="1"/>
  <c r="N28" i="39"/>
  <c r="O28" i="39"/>
  <c r="N27" i="39"/>
  <c r="O27" i="39" s="1"/>
  <c r="N26" i="39"/>
  <c r="O26" i="39"/>
  <c r="N25" i="39"/>
  <c r="O25" i="39" s="1"/>
  <c r="M24" i="39"/>
  <c r="L24" i="39"/>
  <c r="K24" i="39"/>
  <c r="J24" i="39"/>
  <c r="J69" i="39" s="1"/>
  <c r="I24" i="39"/>
  <c r="H24" i="39"/>
  <c r="G24" i="39"/>
  <c r="F24" i="39"/>
  <c r="E24" i="39"/>
  <c r="D24" i="39"/>
  <c r="N23" i="39"/>
  <c r="O23" i="39" s="1"/>
  <c r="N22" i="39"/>
  <c r="O22" i="39"/>
  <c r="N21" i="39"/>
  <c r="O21" i="39" s="1"/>
  <c r="N20" i="39"/>
  <c r="O20" i="39"/>
  <c r="N19" i="39"/>
  <c r="O19" i="39" s="1"/>
  <c r="N18" i="39"/>
  <c r="O18" i="39"/>
  <c r="N17" i="39"/>
  <c r="O17" i="39" s="1"/>
  <c r="M16" i="39"/>
  <c r="L16" i="39"/>
  <c r="K16" i="39"/>
  <c r="J16" i="39"/>
  <c r="I16" i="39"/>
  <c r="H16" i="39"/>
  <c r="G16" i="39"/>
  <c r="F16" i="39"/>
  <c r="E16" i="39"/>
  <c r="D16" i="39"/>
  <c r="N15" i="39"/>
  <c r="O15" i="39"/>
  <c r="N14" i="39"/>
  <c r="O14" i="39" s="1"/>
  <c r="N13" i="39"/>
  <c r="O13" i="39" s="1"/>
  <c r="N12" i="39"/>
  <c r="O12" i="39" s="1"/>
  <c r="N11" i="39"/>
  <c r="O11" i="39"/>
  <c r="N10" i="39"/>
  <c r="O10" i="39" s="1"/>
  <c r="N9" i="39"/>
  <c r="O9" i="39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N5" i="39" s="1"/>
  <c r="O5" i="39" s="1"/>
  <c r="F5" i="39"/>
  <c r="E5" i="39"/>
  <c r="D5" i="39"/>
  <c r="N74" i="38"/>
  <c r="O74" i="38" s="1"/>
  <c r="N73" i="38"/>
  <c r="O73" i="38" s="1"/>
  <c r="N72" i="38"/>
  <c r="O72" i="38" s="1"/>
  <c r="M71" i="38"/>
  <c r="L71" i="38"/>
  <c r="K71" i="38"/>
  <c r="J71" i="38"/>
  <c r="I71" i="38"/>
  <c r="H71" i="38"/>
  <c r="G71" i="38"/>
  <c r="F71" i="38"/>
  <c r="E71" i="38"/>
  <c r="D71" i="38"/>
  <c r="N70" i="38"/>
  <c r="O70" i="38"/>
  <c r="N69" i="38"/>
  <c r="O69" i="38"/>
  <c r="N68" i="38"/>
  <c r="O68" i="38" s="1"/>
  <c r="N67" i="38"/>
  <c r="O67" i="38" s="1"/>
  <c r="N66" i="38"/>
  <c r="O66" i="38" s="1"/>
  <c r="N65" i="38"/>
  <c r="O65" i="38" s="1"/>
  <c r="N64" i="38"/>
  <c r="O64" i="38"/>
  <c r="N63" i="38"/>
  <c r="O63" i="38"/>
  <c r="N62" i="38"/>
  <c r="O62" i="38" s="1"/>
  <c r="N61" i="38"/>
  <c r="O61" i="38" s="1"/>
  <c r="N60" i="38"/>
  <c r="O60" i="38" s="1"/>
  <c r="N59" i="38"/>
  <c r="O59" i="38" s="1"/>
  <c r="N58" i="38"/>
  <c r="O58" i="38"/>
  <c r="M57" i="38"/>
  <c r="L57" i="38"/>
  <c r="N57" i="38" s="1"/>
  <c r="O57" i="38" s="1"/>
  <c r="K57" i="38"/>
  <c r="J57" i="38"/>
  <c r="I57" i="38"/>
  <c r="H57" i="38"/>
  <c r="G57" i="38"/>
  <c r="F57" i="38"/>
  <c r="E57" i="38"/>
  <c r="D57" i="38"/>
  <c r="N56" i="38"/>
  <c r="O56" i="38"/>
  <c r="N55" i="38"/>
  <c r="O55" i="38"/>
  <c r="N54" i="38"/>
  <c r="O54" i="38" s="1"/>
  <c r="M53" i="38"/>
  <c r="L53" i="38"/>
  <c r="K53" i="38"/>
  <c r="J53" i="38"/>
  <c r="I53" i="38"/>
  <c r="H53" i="38"/>
  <c r="G53" i="38"/>
  <c r="G75" i="38"/>
  <c r="F53" i="38"/>
  <c r="E53" i="38"/>
  <c r="D53" i="38"/>
  <c r="N53" i="38" s="1"/>
  <c r="O53" i="38" s="1"/>
  <c r="N52" i="38"/>
  <c r="O52" i="38"/>
  <c r="N51" i="38"/>
  <c r="O51" i="38"/>
  <c r="N50" i="38"/>
  <c r="O50" i="38"/>
  <c r="N49" i="38"/>
  <c r="O49" i="38" s="1"/>
  <c r="N48" i="38"/>
  <c r="O48" i="38"/>
  <c r="N47" i="38"/>
  <c r="O47" i="38"/>
  <c r="N46" i="38"/>
  <c r="O46" i="38"/>
  <c r="N45" i="38"/>
  <c r="O45" i="38" s="1"/>
  <c r="N44" i="38"/>
  <c r="O44" i="38"/>
  <c r="N43" i="38"/>
  <c r="O43" i="38" s="1"/>
  <c r="N42" i="38"/>
  <c r="O42" i="38"/>
  <c r="N41" i="38"/>
  <c r="O41" i="38"/>
  <c r="N40" i="38"/>
  <c r="O40" i="38"/>
  <c r="N39" i="38"/>
  <c r="O39" i="38" s="1"/>
  <c r="M38" i="38"/>
  <c r="L38" i="38"/>
  <c r="K38" i="38"/>
  <c r="J38" i="38"/>
  <c r="I38" i="38"/>
  <c r="H38" i="38"/>
  <c r="G38" i="38"/>
  <c r="F38" i="38"/>
  <c r="E38" i="38"/>
  <c r="D38" i="38"/>
  <c r="N37" i="38"/>
  <c r="O37" i="38"/>
  <c r="N36" i="38"/>
  <c r="O36" i="38" s="1"/>
  <c r="N35" i="38"/>
  <c r="O35" i="38"/>
  <c r="N34" i="38"/>
  <c r="O34" i="38"/>
  <c r="N33" i="38"/>
  <c r="O33" i="38"/>
  <c r="N32" i="38"/>
  <c r="O32" i="38" s="1"/>
  <c r="N31" i="38"/>
  <c r="O31" i="38"/>
  <c r="N30" i="38"/>
  <c r="O30" i="38" s="1"/>
  <c r="N29" i="38"/>
  <c r="O29" i="38"/>
  <c r="N28" i="38"/>
  <c r="O28" i="38"/>
  <c r="N27" i="38"/>
  <c r="O27" i="38"/>
  <c r="N26" i="38"/>
  <c r="O26" i="38" s="1"/>
  <c r="N25" i="38"/>
  <c r="O25" i="38"/>
  <c r="N24" i="38"/>
  <c r="O24" i="38" s="1"/>
  <c r="N23" i="38"/>
  <c r="O23" i="38"/>
  <c r="M22" i="38"/>
  <c r="L22" i="38"/>
  <c r="K22" i="38"/>
  <c r="J22" i="38"/>
  <c r="I22" i="38"/>
  <c r="H22" i="38"/>
  <c r="G22" i="38"/>
  <c r="F22" i="38"/>
  <c r="E22" i="38"/>
  <c r="D22" i="38"/>
  <c r="N21" i="38"/>
  <c r="O21" i="38"/>
  <c r="N20" i="38"/>
  <c r="O20" i="38"/>
  <c r="N19" i="38"/>
  <c r="O19" i="38"/>
  <c r="N18" i="38"/>
  <c r="O18" i="38" s="1"/>
  <c r="N17" i="38"/>
  <c r="O17" i="38"/>
  <c r="M16" i="38"/>
  <c r="L16" i="38"/>
  <c r="K16" i="38"/>
  <c r="J16" i="38"/>
  <c r="I16" i="38"/>
  <c r="H16" i="38"/>
  <c r="G16" i="38"/>
  <c r="F16" i="38"/>
  <c r="E16" i="38"/>
  <c r="N16" i="38"/>
  <c r="O16" i="38"/>
  <c r="D16" i="38"/>
  <c r="N15" i="38"/>
  <c r="O15" i="38"/>
  <c r="N14" i="38"/>
  <c r="O14" i="38"/>
  <c r="N13" i="38"/>
  <c r="O13" i="38"/>
  <c r="N12" i="38"/>
  <c r="O12" i="38" s="1"/>
  <c r="N11" i="38"/>
  <c r="O11" i="38"/>
  <c r="N10" i="38"/>
  <c r="O10" i="38" s="1"/>
  <c r="N9" i="38"/>
  <c r="O9" i="38"/>
  <c r="N8" i="38"/>
  <c r="O8" i="38"/>
  <c r="N7" i="38"/>
  <c r="O7" i="38"/>
  <c r="N6" i="38"/>
  <c r="O6" i="38" s="1"/>
  <c r="M5" i="38"/>
  <c r="L5" i="38"/>
  <c r="K5" i="38"/>
  <c r="J5" i="38"/>
  <c r="J75" i="38" s="1"/>
  <c r="I5" i="38"/>
  <c r="I75" i="38" s="1"/>
  <c r="H5" i="38"/>
  <c r="G5" i="38"/>
  <c r="F5" i="38"/>
  <c r="E5" i="38"/>
  <c r="D5" i="38"/>
  <c r="N70" i="37"/>
  <c r="O70" i="37" s="1"/>
  <c r="N69" i="37"/>
  <c r="O69" i="37"/>
  <c r="M68" i="37"/>
  <c r="L68" i="37"/>
  <c r="K68" i="37"/>
  <c r="J68" i="37"/>
  <c r="I68" i="37"/>
  <c r="H68" i="37"/>
  <c r="G68" i="37"/>
  <c r="F68" i="37"/>
  <c r="E68" i="37"/>
  <c r="D68" i="37"/>
  <c r="N67" i="37"/>
  <c r="O67" i="37"/>
  <c r="N66" i="37"/>
  <c r="O66" i="37" s="1"/>
  <c r="N65" i="37"/>
  <c r="O65" i="37"/>
  <c r="N64" i="37"/>
  <c r="O64" i="37"/>
  <c r="N63" i="37"/>
  <c r="O63" i="37"/>
  <c r="N62" i="37"/>
  <c r="O62" i="37" s="1"/>
  <c r="N61" i="37"/>
  <c r="O61" i="37"/>
  <c r="N60" i="37"/>
  <c r="O60" i="37" s="1"/>
  <c r="N59" i="37"/>
  <c r="O59" i="37"/>
  <c r="N58" i="37"/>
  <c r="O58" i="37"/>
  <c r="M57" i="37"/>
  <c r="L57" i="37"/>
  <c r="K57" i="37"/>
  <c r="J57" i="37"/>
  <c r="I57" i="37"/>
  <c r="H57" i="37"/>
  <c r="G57" i="37"/>
  <c r="F57" i="37"/>
  <c r="E57" i="37"/>
  <c r="D57" i="37"/>
  <c r="N56" i="37"/>
  <c r="O56" i="37" s="1"/>
  <c r="N55" i="37"/>
  <c r="O55" i="37"/>
  <c r="N54" i="37"/>
  <c r="O54" i="37" s="1"/>
  <c r="N53" i="37"/>
  <c r="O53" i="37"/>
  <c r="M52" i="37"/>
  <c r="L52" i="37"/>
  <c r="K52" i="37"/>
  <c r="J52" i="37"/>
  <c r="I52" i="37"/>
  <c r="H52" i="37"/>
  <c r="G52" i="37"/>
  <c r="F52" i="37"/>
  <c r="E52" i="37"/>
  <c r="D52" i="37"/>
  <c r="N51" i="37"/>
  <c r="O51" i="37"/>
  <c r="N50" i="37"/>
  <c r="O50" i="37"/>
  <c r="N49" i="37"/>
  <c r="O49" i="37"/>
  <c r="N48" i="37"/>
  <c r="O48" i="37" s="1"/>
  <c r="N47" i="37"/>
  <c r="O47" i="37"/>
  <c r="N46" i="37"/>
  <c r="O46" i="37" s="1"/>
  <c r="N45" i="37"/>
  <c r="O45" i="37"/>
  <c r="N44" i="37"/>
  <c r="O44" i="37"/>
  <c r="N43" i="37"/>
  <c r="O43" i="37"/>
  <c r="N42" i="37"/>
  <c r="O42" i="37" s="1"/>
  <c r="N41" i="37"/>
  <c r="O41" i="37"/>
  <c r="N40" i="37"/>
  <c r="O40" i="37" s="1"/>
  <c r="N39" i="37"/>
  <c r="O39" i="37"/>
  <c r="N38" i="37"/>
  <c r="O38" i="37"/>
  <c r="M37" i="37"/>
  <c r="L37" i="37"/>
  <c r="K37" i="37"/>
  <c r="J37" i="37"/>
  <c r="I37" i="37"/>
  <c r="H37" i="37"/>
  <c r="G37" i="37"/>
  <c r="F37" i="37"/>
  <c r="E37" i="37"/>
  <c r="D37" i="37"/>
  <c r="N36" i="37"/>
  <c r="O36" i="37"/>
  <c r="N35" i="37"/>
  <c r="O35" i="37" s="1"/>
  <c r="N34" i="37"/>
  <c r="O34" i="37"/>
  <c r="N33" i="37"/>
  <c r="O33" i="37" s="1"/>
  <c r="N32" i="37"/>
  <c r="O32" i="37"/>
  <c r="N31" i="37"/>
  <c r="O31" i="37"/>
  <c r="N30" i="37"/>
  <c r="O30" i="37"/>
  <c r="N29" i="37"/>
  <c r="O29" i="37" s="1"/>
  <c r="N28" i="37"/>
  <c r="O28" i="37" s="1"/>
  <c r="N27" i="37"/>
  <c r="O27" i="37"/>
  <c r="N26" i="37"/>
  <c r="O26" i="37"/>
  <c r="N25" i="37"/>
  <c r="O25" i="37" s="1"/>
  <c r="M24" i="37"/>
  <c r="L24" i="37"/>
  <c r="K24" i="37"/>
  <c r="J24" i="37"/>
  <c r="J71" i="37" s="1"/>
  <c r="I24" i="37"/>
  <c r="H24" i="37"/>
  <c r="G24" i="37"/>
  <c r="F24" i="37"/>
  <c r="E24" i="37"/>
  <c r="N24" i="37" s="1"/>
  <c r="O24" i="37" s="1"/>
  <c r="D24" i="37"/>
  <c r="N23" i="37"/>
  <c r="O23" i="37" s="1"/>
  <c r="N22" i="37"/>
  <c r="O22" i="37"/>
  <c r="N21" i="37"/>
  <c r="O21" i="37" s="1"/>
  <c r="N20" i="37"/>
  <c r="O20" i="37"/>
  <c r="N19" i="37"/>
  <c r="O19" i="37"/>
  <c r="N18" i="37"/>
  <c r="O18" i="37" s="1"/>
  <c r="N17" i="37"/>
  <c r="O17" i="37" s="1"/>
  <c r="M16" i="37"/>
  <c r="L16" i="37"/>
  <c r="K16" i="37"/>
  <c r="J16" i="37"/>
  <c r="I16" i="37"/>
  <c r="H16" i="37"/>
  <c r="G16" i="37"/>
  <c r="F16" i="37"/>
  <c r="E16" i="37"/>
  <c r="D16" i="37"/>
  <c r="N16" i="37" s="1"/>
  <c r="O16" i="37" s="1"/>
  <c r="N15" i="37"/>
  <c r="O15" i="37"/>
  <c r="N14" i="37"/>
  <c r="O14" i="37" s="1"/>
  <c r="N13" i="37"/>
  <c r="O13" i="37"/>
  <c r="N12" i="37"/>
  <c r="O12" i="37"/>
  <c r="N11" i="37"/>
  <c r="O11" i="37" s="1"/>
  <c r="N10" i="37"/>
  <c r="O10" i="37" s="1"/>
  <c r="N9" i="37"/>
  <c r="O9" i="37"/>
  <c r="N8" i="37"/>
  <c r="O8" i="37" s="1"/>
  <c r="N7" i="37"/>
  <c r="O7" i="37"/>
  <c r="N6" i="37"/>
  <c r="O6" i="37"/>
  <c r="M5" i="37"/>
  <c r="M71" i="37" s="1"/>
  <c r="L5" i="37"/>
  <c r="K5" i="37"/>
  <c r="J5" i="37"/>
  <c r="I5" i="37"/>
  <c r="I71" i="37" s="1"/>
  <c r="H5" i="37"/>
  <c r="G5" i="37"/>
  <c r="F5" i="37"/>
  <c r="E5" i="37"/>
  <c r="N5" i="37" s="1"/>
  <c r="O5" i="37" s="1"/>
  <c r="D5" i="37"/>
  <c r="N68" i="36"/>
  <c r="O68" i="36" s="1"/>
  <c r="N67" i="36"/>
  <c r="O67" i="36"/>
  <c r="M66" i="36"/>
  <c r="L66" i="36"/>
  <c r="K66" i="36"/>
  <c r="J66" i="36"/>
  <c r="I66" i="36"/>
  <c r="H66" i="36"/>
  <c r="G66" i="36"/>
  <c r="G69" i="36" s="1"/>
  <c r="F66" i="36"/>
  <c r="E66" i="36"/>
  <c r="D66" i="36"/>
  <c r="N65" i="36"/>
  <c r="O65" i="36"/>
  <c r="N64" i="36"/>
  <c r="O64" i="36" s="1"/>
  <c r="N63" i="36"/>
  <c r="O63" i="36"/>
  <c r="N62" i="36"/>
  <c r="O62" i="36"/>
  <c r="N61" i="36"/>
  <c r="O61" i="36" s="1"/>
  <c r="N60" i="36"/>
  <c r="O60" i="36" s="1"/>
  <c r="N59" i="36"/>
  <c r="O59" i="36"/>
  <c r="N58" i="36"/>
  <c r="O58" i="36" s="1"/>
  <c r="M57" i="36"/>
  <c r="L57" i="36"/>
  <c r="K57" i="36"/>
  <c r="J57" i="36"/>
  <c r="I57" i="36"/>
  <c r="H57" i="36"/>
  <c r="G57" i="36"/>
  <c r="F57" i="36"/>
  <c r="E57" i="36"/>
  <c r="D57" i="36"/>
  <c r="N57" i="36" s="1"/>
  <c r="O57" i="36" s="1"/>
  <c r="N56" i="36"/>
  <c r="O56" i="36" s="1"/>
  <c r="N55" i="36"/>
  <c r="O55" i="36"/>
  <c r="N54" i="36"/>
  <c r="O54" i="36"/>
  <c r="N53" i="36"/>
  <c r="O53" i="36"/>
  <c r="M52" i="36"/>
  <c r="L52" i="36"/>
  <c r="K52" i="36"/>
  <c r="J52" i="36"/>
  <c r="I52" i="36"/>
  <c r="H52" i="36"/>
  <c r="G52" i="36"/>
  <c r="F52" i="36"/>
  <c r="E52" i="36"/>
  <c r="D52" i="36"/>
  <c r="N52" i="36" s="1"/>
  <c r="O52" i="36" s="1"/>
  <c r="N51" i="36"/>
  <c r="O51" i="36" s="1"/>
  <c r="N50" i="36"/>
  <c r="O50" i="36" s="1"/>
  <c r="N49" i="36"/>
  <c r="O49" i="36" s="1"/>
  <c r="N48" i="36"/>
  <c r="O48" i="36"/>
  <c r="N47" i="36"/>
  <c r="O47" i="36"/>
  <c r="N46" i="36"/>
  <c r="O46" i="36"/>
  <c r="N45" i="36"/>
  <c r="O45" i="36" s="1"/>
  <c r="N44" i="36"/>
  <c r="O44" i="36" s="1"/>
  <c r="N43" i="36"/>
  <c r="O43" i="36" s="1"/>
  <c r="N42" i="36"/>
  <c r="O42" i="36"/>
  <c r="N41" i="36"/>
  <c r="O41" i="36"/>
  <c r="N40" i="36"/>
  <c r="O40" i="36"/>
  <c r="N39" i="36"/>
  <c r="O39" i="36" s="1"/>
  <c r="N38" i="36"/>
  <c r="O38" i="36" s="1"/>
  <c r="M37" i="36"/>
  <c r="M69" i="36" s="1"/>
  <c r="L37" i="36"/>
  <c r="K37" i="36"/>
  <c r="J37" i="36"/>
  <c r="I37" i="36"/>
  <c r="H37" i="36"/>
  <c r="G37" i="36"/>
  <c r="F37" i="36"/>
  <c r="E37" i="36"/>
  <c r="N37" i="36" s="1"/>
  <c r="O37" i="36" s="1"/>
  <c r="D37" i="36"/>
  <c r="N36" i="36"/>
  <c r="O36" i="36" s="1"/>
  <c r="N35" i="36"/>
  <c r="O35" i="36"/>
  <c r="N34" i="36"/>
  <c r="O34" i="36"/>
  <c r="N33" i="36"/>
  <c r="O33" i="36"/>
  <c r="N32" i="36"/>
  <c r="O32" i="36" s="1"/>
  <c r="N31" i="36"/>
  <c r="O31" i="36" s="1"/>
  <c r="N30" i="36"/>
  <c r="O30" i="36" s="1"/>
  <c r="N29" i="36"/>
  <c r="O29" i="36"/>
  <c r="N28" i="36"/>
  <c r="O28" i="36"/>
  <c r="N27" i="36"/>
  <c r="O27" i="36"/>
  <c r="N26" i="36"/>
  <c r="O26" i="36" s="1"/>
  <c r="M25" i="36"/>
  <c r="L25" i="36"/>
  <c r="K25" i="36"/>
  <c r="K69" i="36" s="1"/>
  <c r="J25" i="36"/>
  <c r="I25" i="36"/>
  <c r="H25" i="36"/>
  <c r="N25" i="36" s="1"/>
  <c r="O25" i="36" s="1"/>
  <c r="G25" i="36"/>
  <c r="F25" i="36"/>
  <c r="E25" i="36"/>
  <c r="E69" i="36"/>
  <c r="D25" i="36"/>
  <c r="N24" i="36"/>
  <c r="O24" i="36" s="1"/>
  <c r="N23" i="36"/>
  <c r="O23" i="36" s="1"/>
  <c r="N22" i="36"/>
  <c r="O22" i="36"/>
  <c r="N21" i="36"/>
  <c r="O21" i="36"/>
  <c r="N20" i="36"/>
  <c r="O20" i="36"/>
  <c r="N19" i="36"/>
  <c r="O19" i="36" s="1"/>
  <c r="N18" i="36"/>
  <c r="O18" i="36" s="1"/>
  <c r="N17" i="36"/>
  <c r="O17" i="36" s="1"/>
  <c r="M16" i="36"/>
  <c r="L16" i="36"/>
  <c r="K16" i="36"/>
  <c r="J16" i="36"/>
  <c r="I16" i="36"/>
  <c r="I69" i="36" s="1"/>
  <c r="H16" i="36"/>
  <c r="G16" i="36"/>
  <c r="F16" i="36"/>
  <c r="E16" i="36"/>
  <c r="D16" i="36"/>
  <c r="N16" i="36" s="1"/>
  <c r="O16" i="36" s="1"/>
  <c r="N15" i="36"/>
  <c r="O15" i="36" s="1"/>
  <c r="N14" i="36"/>
  <c r="O14" i="36" s="1"/>
  <c r="N13" i="36"/>
  <c r="O13" i="36"/>
  <c r="N12" i="36"/>
  <c r="O12" i="36" s="1"/>
  <c r="N11" i="36"/>
  <c r="O11" i="36"/>
  <c r="N10" i="36"/>
  <c r="O10" i="36"/>
  <c r="N9" i="36"/>
  <c r="O9" i="36" s="1"/>
  <c r="N8" i="36"/>
  <c r="O8" i="36" s="1"/>
  <c r="N7" i="36"/>
  <c r="O7" i="36"/>
  <c r="N6" i="36"/>
  <c r="O6" i="36" s="1"/>
  <c r="M5" i="36"/>
  <c r="L5" i="36"/>
  <c r="L69" i="36" s="1"/>
  <c r="K5" i="36"/>
  <c r="J5" i="36"/>
  <c r="J69" i="36" s="1"/>
  <c r="I5" i="36"/>
  <c r="H5" i="36"/>
  <c r="H69" i="36" s="1"/>
  <c r="G5" i="36"/>
  <c r="F5" i="36"/>
  <c r="F69" i="36" s="1"/>
  <c r="E5" i="36"/>
  <c r="D5" i="36"/>
  <c r="N5" i="36" s="1"/>
  <c r="O5" i="36" s="1"/>
  <c r="N68" i="35"/>
  <c r="O68" i="35" s="1"/>
  <c r="N67" i="35"/>
  <c r="O67" i="35" s="1"/>
  <c r="M66" i="35"/>
  <c r="L66" i="35"/>
  <c r="K66" i="35"/>
  <c r="J66" i="35"/>
  <c r="I66" i="35"/>
  <c r="H66" i="35"/>
  <c r="H69" i="35" s="1"/>
  <c r="G66" i="35"/>
  <c r="F66" i="35"/>
  <c r="E66" i="35"/>
  <c r="E69" i="35" s="1"/>
  <c r="D66" i="35"/>
  <c r="N65" i="35"/>
  <c r="O65" i="35"/>
  <c r="N64" i="35"/>
  <c r="O64" i="35" s="1"/>
  <c r="N63" i="35"/>
  <c r="O63" i="35"/>
  <c r="N62" i="35"/>
  <c r="O62" i="35"/>
  <c r="N61" i="35"/>
  <c r="O61" i="35" s="1"/>
  <c r="N60" i="35"/>
  <c r="O60" i="35" s="1"/>
  <c r="N59" i="35"/>
  <c r="O59" i="35"/>
  <c r="N58" i="35"/>
  <c r="O58" i="35" s="1"/>
  <c r="N57" i="35"/>
  <c r="O57" i="35"/>
  <c r="M56" i="35"/>
  <c r="L56" i="35"/>
  <c r="K56" i="35"/>
  <c r="J56" i="35"/>
  <c r="I56" i="35"/>
  <c r="H56" i="35"/>
  <c r="G56" i="35"/>
  <c r="F56" i="35"/>
  <c r="E56" i="35"/>
  <c r="D56" i="35"/>
  <c r="N56" i="35" s="1"/>
  <c r="O56" i="35" s="1"/>
  <c r="N55" i="35"/>
  <c r="O55" i="35"/>
  <c r="N54" i="35"/>
  <c r="O54" i="35" s="1"/>
  <c r="N53" i="35"/>
  <c r="O53" i="35" s="1"/>
  <c r="N52" i="35"/>
  <c r="O52" i="35"/>
  <c r="M51" i="35"/>
  <c r="L51" i="35"/>
  <c r="K51" i="35"/>
  <c r="J51" i="35"/>
  <c r="I51" i="35"/>
  <c r="H51" i="35"/>
  <c r="N51" i="35"/>
  <c r="O51" i="35" s="1"/>
  <c r="G51" i="35"/>
  <c r="F51" i="35"/>
  <c r="E51" i="35"/>
  <c r="D51" i="35"/>
  <c r="N50" i="35"/>
  <c r="O50" i="35" s="1"/>
  <c r="N49" i="35"/>
  <c r="O49" i="35"/>
  <c r="N48" i="35"/>
  <c r="O48" i="35"/>
  <c r="N47" i="35"/>
  <c r="O47" i="35" s="1"/>
  <c r="N46" i="35"/>
  <c r="O46" i="35" s="1"/>
  <c r="N45" i="35"/>
  <c r="O45" i="35"/>
  <c r="N44" i="35"/>
  <c r="O44" i="35" s="1"/>
  <c r="N43" i="35"/>
  <c r="O43" i="35"/>
  <c r="N42" i="35"/>
  <c r="O42" i="35"/>
  <c r="N41" i="35"/>
  <c r="O41" i="35" s="1"/>
  <c r="N40" i="35"/>
  <c r="O40" i="35" s="1"/>
  <c r="N39" i="35"/>
  <c r="O39" i="35"/>
  <c r="N38" i="35"/>
  <c r="O38" i="35" s="1"/>
  <c r="M37" i="35"/>
  <c r="L37" i="35"/>
  <c r="K37" i="35"/>
  <c r="J37" i="35"/>
  <c r="I37" i="35"/>
  <c r="N37" i="35" s="1"/>
  <c r="O37" i="35" s="1"/>
  <c r="H37" i="35"/>
  <c r="G37" i="35"/>
  <c r="F37" i="35"/>
  <c r="E37" i="35"/>
  <c r="D37" i="35"/>
  <c r="N36" i="35"/>
  <c r="O36" i="35"/>
  <c r="N35" i="35"/>
  <c r="O35" i="35"/>
  <c r="N34" i="35"/>
  <c r="O34" i="35" s="1"/>
  <c r="N33" i="35"/>
  <c r="O33" i="35" s="1"/>
  <c r="N32" i="35"/>
  <c r="O32" i="35"/>
  <c r="N31" i="35"/>
  <c r="O31" i="35" s="1"/>
  <c r="N30" i="35"/>
  <c r="O30" i="35"/>
  <c r="N29" i="35"/>
  <c r="O29" i="35"/>
  <c r="N28" i="35"/>
  <c r="O28" i="35" s="1"/>
  <c r="N27" i="35"/>
  <c r="O27" i="35" s="1"/>
  <c r="N26" i="35"/>
  <c r="O26" i="35"/>
  <c r="N25" i="35"/>
  <c r="O25" i="35" s="1"/>
  <c r="N24" i="35"/>
  <c r="O24" i="35"/>
  <c r="M23" i="35"/>
  <c r="L23" i="35"/>
  <c r="K23" i="35"/>
  <c r="J23" i="35"/>
  <c r="I23" i="35"/>
  <c r="H23" i="35"/>
  <c r="G23" i="35"/>
  <c r="F23" i="35"/>
  <c r="E23" i="35"/>
  <c r="D23" i="35"/>
  <c r="N23" i="35" s="1"/>
  <c r="O23" i="35" s="1"/>
  <c r="N22" i="35"/>
  <c r="O22" i="35"/>
  <c r="N21" i="35"/>
  <c r="O21" i="35" s="1"/>
  <c r="N20" i="35"/>
  <c r="O20" i="35" s="1"/>
  <c r="N19" i="35"/>
  <c r="O19" i="35"/>
  <c r="N18" i="35"/>
  <c r="O18" i="35" s="1"/>
  <c r="N17" i="35"/>
  <c r="O17" i="35"/>
  <c r="M16" i="35"/>
  <c r="L16" i="35"/>
  <c r="L69" i="35" s="1"/>
  <c r="K16" i="35"/>
  <c r="J16" i="35"/>
  <c r="I16" i="35"/>
  <c r="H16" i="35"/>
  <c r="G16" i="35"/>
  <c r="F16" i="35"/>
  <c r="E16" i="35"/>
  <c r="D16" i="35"/>
  <c r="N16" i="35" s="1"/>
  <c r="O16" i="35" s="1"/>
  <c r="N15" i="35"/>
  <c r="O15" i="35"/>
  <c r="N14" i="35"/>
  <c r="O14" i="35" s="1"/>
  <c r="N13" i="35"/>
  <c r="O13" i="35" s="1"/>
  <c r="N12" i="35"/>
  <c r="O12" i="35"/>
  <c r="N11" i="35"/>
  <c r="O11" i="35" s="1"/>
  <c r="N10" i="35"/>
  <c r="O10" i="35"/>
  <c r="N9" i="35"/>
  <c r="O9" i="35"/>
  <c r="N8" i="35"/>
  <c r="O8" i="35" s="1"/>
  <c r="N7" i="35"/>
  <c r="O7" i="35" s="1"/>
  <c r="N6" i="35"/>
  <c r="O6" i="35"/>
  <c r="M5" i="35"/>
  <c r="L5" i="35"/>
  <c r="K5" i="35"/>
  <c r="K69" i="35" s="1"/>
  <c r="J5" i="35"/>
  <c r="J69" i="35"/>
  <c r="I5" i="35"/>
  <c r="H5" i="35"/>
  <c r="G5" i="35"/>
  <c r="F5" i="35"/>
  <c r="F69" i="35" s="1"/>
  <c r="E5" i="35"/>
  <c r="D5" i="35"/>
  <c r="N73" i="34"/>
  <c r="O73" i="34"/>
  <c r="N72" i="34"/>
  <c r="O72" i="34" s="1"/>
  <c r="M71" i="34"/>
  <c r="L71" i="34"/>
  <c r="K71" i="34"/>
  <c r="J71" i="34"/>
  <c r="I71" i="34"/>
  <c r="H71" i="34"/>
  <c r="G71" i="34"/>
  <c r="F71" i="34"/>
  <c r="E71" i="34"/>
  <c r="D71" i="34"/>
  <c r="N71" i="34"/>
  <c r="O71" i="34" s="1"/>
  <c r="N70" i="34"/>
  <c r="O70" i="34" s="1"/>
  <c r="N69" i="34"/>
  <c r="O69" i="34"/>
  <c r="N68" i="34"/>
  <c r="O68" i="34" s="1"/>
  <c r="N67" i="34"/>
  <c r="O67" i="34"/>
  <c r="N66" i="34"/>
  <c r="O66" i="34"/>
  <c r="N65" i="34"/>
  <c r="O65" i="34" s="1"/>
  <c r="N64" i="34"/>
  <c r="O64" i="34" s="1"/>
  <c r="N63" i="34"/>
  <c r="O63" i="34"/>
  <c r="N62" i="34"/>
  <c r="O62" i="34" s="1"/>
  <c r="M61" i="34"/>
  <c r="L61" i="34"/>
  <c r="K61" i="34"/>
  <c r="J61" i="34"/>
  <c r="I61" i="34"/>
  <c r="H61" i="34"/>
  <c r="G61" i="34"/>
  <c r="F61" i="34"/>
  <c r="E61" i="34"/>
  <c r="D61" i="34"/>
  <c r="N61" i="34" s="1"/>
  <c r="O61" i="34" s="1"/>
  <c r="N60" i="34"/>
  <c r="O60" i="34"/>
  <c r="N59" i="34"/>
  <c r="O59" i="34"/>
  <c r="N58" i="34"/>
  <c r="O58" i="34" s="1"/>
  <c r="N57" i="34"/>
  <c r="O57" i="34" s="1"/>
  <c r="M56" i="34"/>
  <c r="L56" i="34"/>
  <c r="K56" i="34"/>
  <c r="J56" i="34"/>
  <c r="I56" i="34"/>
  <c r="H56" i="34"/>
  <c r="G56" i="34"/>
  <c r="F56" i="34"/>
  <c r="N56" i="34" s="1"/>
  <c r="O56" i="34" s="1"/>
  <c r="E56" i="34"/>
  <c r="D56" i="34"/>
  <c r="N55" i="34"/>
  <c r="O55" i="34" s="1"/>
  <c r="N54" i="34"/>
  <c r="O54" i="34"/>
  <c r="N53" i="34"/>
  <c r="O53" i="34"/>
  <c r="N52" i="34"/>
  <c r="O52" i="34" s="1"/>
  <c r="N51" i="34"/>
  <c r="O51" i="34" s="1"/>
  <c r="N50" i="34"/>
  <c r="O50" i="34"/>
  <c r="N49" i="34"/>
  <c r="O49" i="34" s="1"/>
  <c r="N48" i="34"/>
  <c r="O48" i="34"/>
  <c r="N47" i="34"/>
  <c r="O47" i="34"/>
  <c r="N46" i="34"/>
  <c r="O46" i="34" s="1"/>
  <c r="N45" i="34"/>
  <c r="O45" i="34" s="1"/>
  <c r="N44" i="34"/>
  <c r="O44" i="34"/>
  <c r="N43" i="34"/>
  <c r="O43" i="34" s="1"/>
  <c r="N42" i="34"/>
  <c r="O42" i="34"/>
  <c r="M41" i="34"/>
  <c r="L41" i="34"/>
  <c r="K41" i="34"/>
  <c r="N41" i="34" s="1"/>
  <c r="O41" i="34" s="1"/>
  <c r="J41" i="34"/>
  <c r="I41" i="34"/>
  <c r="H41" i="34"/>
  <c r="G41" i="34"/>
  <c r="F41" i="34"/>
  <c r="E41" i="34"/>
  <c r="D41" i="34"/>
  <c r="N40" i="34"/>
  <c r="O40" i="34"/>
  <c r="N39" i="34"/>
  <c r="O39" i="34" s="1"/>
  <c r="N38" i="34"/>
  <c r="O38" i="34" s="1"/>
  <c r="N37" i="34"/>
  <c r="O37" i="34"/>
  <c r="N36" i="34"/>
  <c r="O36" i="34" s="1"/>
  <c r="N35" i="34"/>
  <c r="O35" i="34"/>
  <c r="N34" i="34"/>
  <c r="O34" i="34"/>
  <c r="N33" i="34"/>
  <c r="O33" i="34" s="1"/>
  <c r="N32" i="34"/>
  <c r="O32" i="34" s="1"/>
  <c r="N31" i="34"/>
  <c r="O31" i="34"/>
  <c r="N30" i="34"/>
  <c r="O30" i="34" s="1"/>
  <c r="N29" i="34"/>
  <c r="O29" i="34"/>
  <c r="N28" i="34"/>
  <c r="O28" i="34"/>
  <c r="N27" i="34"/>
  <c r="O27" i="34" s="1"/>
  <c r="N26" i="34"/>
  <c r="O26" i="34" s="1"/>
  <c r="N25" i="34"/>
  <c r="O25" i="34"/>
  <c r="M24" i="34"/>
  <c r="L24" i="34"/>
  <c r="K24" i="34"/>
  <c r="J24" i="34"/>
  <c r="I24" i="34"/>
  <c r="H24" i="34"/>
  <c r="G24" i="34"/>
  <c r="G74" i="34" s="1"/>
  <c r="F24" i="34"/>
  <c r="E24" i="34"/>
  <c r="D24" i="34"/>
  <c r="D74" i="34" s="1"/>
  <c r="N23" i="34"/>
  <c r="O23" i="34" s="1"/>
  <c r="N22" i="34"/>
  <c r="O22" i="34"/>
  <c r="N21" i="34"/>
  <c r="O21" i="34"/>
  <c r="N20" i="34"/>
  <c r="O20" i="34" s="1"/>
  <c r="N19" i="34"/>
  <c r="O19" i="34" s="1"/>
  <c r="N18" i="34"/>
  <c r="O18" i="34"/>
  <c r="N17" i="34"/>
  <c r="O17" i="34" s="1"/>
  <c r="M16" i="34"/>
  <c r="L16" i="34"/>
  <c r="L74" i="34" s="1"/>
  <c r="K16" i="34"/>
  <c r="J16" i="34"/>
  <c r="I16" i="34"/>
  <c r="H16" i="34"/>
  <c r="G16" i="34"/>
  <c r="F16" i="34"/>
  <c r="E16" i="34"/>
  <c r="D16" i="34"/>
  <c r="N16" i="34" s="1"/>
  <c r="O16" i="34" s="1"/>
  <c r="N15" i="34"/>
  <c r="O15" i="34" s="1"/>
  <c r="N14" i="34"/>
  <c r="O14" i="34"/>
  <c r="N13" i="34"/>
  <c r="O13" i="34"/>
  <c r="N12" i="34"/>
  <c r="O12" i="34"/>
  <c r="N11" i="34"/>
  <c r="O11" i="34" s="1"/>
  <c r="N10" i="34"/>
  <c r="O10" i="34"/>
  <c r="N9" i="34"/>
  <c r="O9" i="34" s="1"/>
  <c r="N8" i="34"/>
  <c r="O8" i="34"/>
  <c r="N7" i="34"/>
  <c r="O7" i="34"/>
  <c r="N6" i="34"/>
  <c r="O6" i="34"/>
  <c r="M5" i="34"/>
  <c r="M74" i="34" s="1"/>
  <c r="L5" i="34"/>
  <c r="K5" i="34"/>
  <c r="K74" i="34" s="1"/>
  <c r="J5" i="34"/>
  <c r="J74" i="34" s="1"/>
  <c r="I5" i="34"/>
  <c r="I74" i="34" s="1"/>
  <c r="H5" i="34"/>
  <c r="H74" i="34" s="1"/>
  <c r="G5" i="34"/>
  <c r="F5" i="34"/>
  <c r="F74" i="34" s="1"/>
  <c r="E5" i="34"/>
  <c r="D5" i="34"/>
  <c r="N42" i="33"/>
  <c r="O42" i="33" s="1"/>
  <c r="N77" i="33"/>
  <c r="O77" i="33"/>
  <c r="N78" i="33"/>
  <c r="O78" i="33"/>
  <c r="N79" i="33"/>
  <c r="O79" i="33"/>
  <c r="N58" i="33"/>
  <c r="O58" i="33" s="1"/>
  <c r="N43" i="33"/>
  <c r="O43" i="33"/>
  <c r="N44" i="33"/>
  <c r="O44" i="33" s="1"/>
  <c r="N45" i="33"/>
  <c r="O45" i="33"/>
  <c r="N46" i="33"/>
  <c r="O46" i="33"/>
  <c r="N47" i="33"/>
  <c r="O47" i="33"/>
  <c r="N48" i="33"/>
  <c r="O48" i="33" s="1"/>
  <c r="N49" i="33"/>
  <c r="O49" i="33"/>
  <c r="N50" i="33"/>
  <c r="O50" i="33" s="1"/>
  <c r="N51" i="33"/>
  <c r="O51" i="33"/>
  <c r="N52" i="33"/>
  <c r="O52" i="33"/>
  <c r="N53" i="33"/>
  <c r="O53" i="33"/>
  <c r="N54" i="33"/>
  <c r="O54" i="33" s="1"/>
  <c r="N55" i="33"/>
  <c r="O55" i="33"/>
  <c r="N56" i="33"/>
  <c r="O56" i="33" s="1"/>
  <c r="N57" i="33"/>
  <c r="O57" i="33"/>
  <c r="N26" i="33"/>
  <c r="O26" i="33"/>
  <c r="N27" i="33"/>
  <c r="O27" i="33"/>
  <c r="N28" i="33"/>
  <c r="O28" i="33" s="1"/>
  <c r="N29" i="33"/>
  <c r="O29" i="33"/>
  <c r="N30" i="33"/>
  <c r="O30" i="33" s="1"/>
  <c r="N31" i="33"/>
  <c r="O31" i="33"/>
  <c r="N32" i="33"/>
  <c r="O32" i="33"/>
  <c r="N33" i="33"/>
  <c r="O33" i="33"/>
  <c r="N34" i="33"/>
  <c r="O34" i="33" s="1"/>
  <c r="N35" i="33"/>
  <c r="O35" i="33"/>
  <c r="N36" i="33"/>
  <c r="O36" i="33" s="1"/>
  <c r="N37" i="33"/>
  <c r="O37" i="33"/>
  <c r="N38" i="33"/>
  <c r="O38" i="33"/>
  <c r="N39" i="33"/>
  <c r="O39" i="33"/>
  <c r="N40" i="33"/>
  <c r="O40" i="33" s="1"/>
  <c r="N8" i="33"/>
  <c r="O8" i="33"/>
  <c r="N9" i="33"/>
  <c r="O9" i="33" s="1"/>
  <c r="E41" i="33"/>
  <c r="N41" i="33" s="1"/>
  <c r="O41" i="33" s="1"/>
  <c r="F41" i="33"/>
  <c r="G41" i="33"/>
  <c r="H41" i="33"/>
  <c r="I41" i="33"/>
  <c r="J41" i="33"/>
  <c r="K41" i="33"/>
  <c r="L41" i="33"/>
  <c r="M41" i="33"/>
  <c r="M80" i="33" s="1"/>
  <c r="D41" i="33"/>
  <c r="E25" i="33"/>
  <c r="F25" i="33"/>
  <c r="G25" i="33"/>
  <c r="H25" i="33"/>
  <c r="I25" i="33"/>
  <c r="J25" i="33"/>
  <c r="K25" i="33"/>
  <c r="L25" i="33"/>
  <c r="L80" i="33" s="1"/>
  <c r="M25" i="33"/>
  <c r="D25" i="33"/>
  <c r="N25" i="33"/>
  <c r="O25" i="33" s="1"/>
  <c r="E16" i="33"/>
  <c r="F16" i="33"/>
  <c r="G16" i="33"/>
  <c r="G80" i="33" s="1"/>
  <c r="H16" i="33"/>
  <c r="H80" i="33" s="1"/>
  <c r="I16" i="33"/>
  <c r="J16" i="33"/>
  <c r="K16" i="33"/>
  <c r="K80" i="33" s="1"/>
  <c r="L16" i="33"/>
  <c r="M16" i="33"/>
  <c r="D16" i="33"/>
  <c r="N16" i="33" s="1"/>
  <c r="O16" i="33" s="1"/>
  <c r="E5" i="33"/>
  <c r="F5" i="33"/>
  <c r="F80" i="33" s="1"/>
  <c r="G5" i="33"/>
  <c r="H5" i="33"/>
  <c r="I5" i="33"/>
  <c r="I80" i="33" s="1"/>
  <c r="J5" i="33"/>
  <c r="J80" i="33"/>
  <c r="K5" i="33"/>
  <c r="L5" i="33"/>
  <c r="M5" i="33"/>
  <c r="D5" i="33"/>
  <c r="N5" i="33" s="1"/>
  <c r="O5" i="33" s="1"/>
  <c r="E75" i="33"/>
  <c r="F75" i="33"/>
  <c r="G75" i="33"/>
  <c r="H75" i="33"/>
  <c r="I75" i="33"/>
  <c r="J75" i="33"/>
  <c r="K75" i="33"/>
  <c r="L75" i="33"/>
  <c r="M75" i="33"/>
  <c r="D75" i="33"/>
  <c r="N75" i="33" s="1"/>
  <c r="O75" i="33" s="1"/>
  <c r="N76" i="33"/>
  <c r="O76" i="33" s="1"/>
  <c r="N67" i="33"/>
  <c r="O67" i="33"/>
  <c r="N68" i="33"/>
  <c r="O68" i="33"/>
  <c r="N69" i="33"/>
  <c r="N70" i="33"/>
  <c r="O70" i="33"/>
  <c r="N71" i="33"/>
  <c r="O71" i="33"/>
  <c r="N72" i="33"/>
  <c r="O72" i="33" s="1"/>
  <c r="N73" i="33"/>
  <c r="N74" i="33"/>
  <c r="O74" i="33"/>
  <c r="N66" i="33"/>
  <c r="O66" i="33"/>
  <c r="E65" i="33"/>
  <c r="F65" i="33"/>
  <c r="G65" i="33"/>
  <c r="H65" i="33"/>
  <c r="I65" i="33"/>
  <c r="J65" i="33"/>
  <c r="K65" i="33"/>
  <c r="L65" i="33"/>
  <c r="M65" i="33"/>
  <c r="D65" i="33"/>
  <c r="N65" i="33" s="1"/>
  <c r="O65" i="33" s="1"/>
  <c r="E59" i="33"/>
  <c r="E80" i="33" s="1"/>
  <c r="F59" i="33"/>
  <c r="G59" i="33"/>
  <c r="H59" i="33"/>
  <c r="I59" i="33"/>
  <c r="J59" i="33"/>
  <c r="K59" i="33"/>
  <c r="L59" i="33"/>
  <c r="M59" i="33"/>
  <c r="D59" i="33"/>
  <c r="N59" i="33" s="1"/>
  <c r="O59" i="33" s="1"/>
  <c r="N60" i="33"/>
  <c r="O60" i="33" s="1"/>
  <c r="N61" i="33"/>
  <c r="O61" i="33" s="1"/>
  <c r="N62" i="33"/>
  <c r="O62" i="33"/>
  <c r="N63" i="33"/>
  <c r="O63" i="33" s="1"/>
  <c r="N64" i="33"/>
  <c r="O64" i="33"/>
  <c r="N21" i="33"/>
  <c r="O21" i="33"/>
  <c r="O69" i="33"/>
  <c r="O73" i="33"/>
  <c r="N18" i="33"/>
  <c r="O18" i="33" s="1"/>
  <c r="N19" i="33"/>
  <c r="O19" i="33"/>
  <c r="N20" i="33"/>
  <c r="O20" i="33" s="1"/>
  <c r="N22" i="33"/>
  <c r="O22" i="33"/>
  <c r="N23" i="33"/>
  <c r="O23" i="33"/>
  <c r="N24" i="33"/>
  <c r="O24" i="33" s="1"/>
  <c r="N7" i="33"/>
  <c r="O7" i="33" s="1"/>
  <c r="N10" i="33"/>
  <c r="O10" i="33"/>
  <c r="N11" i="33"/>
  <c r="O11" i="33" s="1"/>
  <c r="N12" i="33"/>
  <c r="O12" i="33"/>
  <c r="N13" i="33"/>
  <c r="O13" i="33"/>
  <c r="N14" i="33"/>
  <c r="O14" i="33" s="1"/>
  <c r="N15" i="33"/>
  <c r="O15" i="33" s="1"/>
  <c r="N6" i="33"/>
  <c r="O6" i="33"/>
  <c r="N17" i="33"/>
  <c r="O17" i="33" s="1"/>
  <c r="M69" i="35"/>
  <c r="K71" i="37"/>
  <c r="G71" i="37"/>
  <c r="N68" i="37"/>
  <c r="O68" i="37" s="1"/>
  <c r="N52" i="37"/>
  <c r="O52" i="37"/>
  <c r="F71" i="37"/>
  <c r="E74" i="34"/>
  <c r="H75" i="38"/>
  <c r="M75" i="38"/>
  <c r="N22" i="38"/>
  <c r="O22" i="38"/>
  <c r="N5" i="38"/>
  <c r="O5" i="38" s="1"/>
  <c r="L69" i="39"/>
  <c r="F69" i="39"/>
  <c r="H69" i="39"/>
  <c r="K69" i="39"/>
  <c r="N65" i="39"/>
  <c r="O65" i="39"/>
  <c r="N56" i="39"/>
  <c r="O56" i="39" s="1"/>
  <c r="N51" i="39"/>
  <c r="O51" i="39"/>
  <c r="D69" i="39"/>
  <c r="N24" i="39"/>
  <c r="O24" i="39" s="1"/>
  <c r="N16" i="39"/>
  <c r="O16" i="39"/>
  <c r="E69" i="39"/>
  <c r="G72" i="40"/>
  <c r="L72" i="40"/>
  <c r="K72" i="40"/>
  <c r="H72" i="40"/>
  <c r="J72" i="40"/>
  <c r="N68" i="40"/>
  <c r="O68" i="40" s="1"/>
  <c r="N57" i="40"/>
  <c r="O57" i="40"/>
  <c r="N53" i="40"/>
  <c r="O53" i="40" s="1"/>
  <c r="N39" i="40"/>
  <c r="O39" i="40"/>
  <c r="N25" i="40"/>
  <c r="O25" i="40"/>
  <c r="D72" i="40"/>
  <c r="N72" i="40" s="1"/>
  <c r="O72" i="40" s="1"/>
  <c r="N16" i="40"/>
  <c r="O16" i="40"/>
  <c r="N5" i="40"/>
  <c r="O5" i="40"/>
  <c r="D71" i="37"/>
  <c r="F75" i="38"/>
  <c r="D75" i="38"/>
  <c r="E75" i="38"/>
  <c r="G69" i="35"/>
  <c r="F72" i="40"/>
  <c r="M72" i="40"/>
  <c r="I72" i="40"/>
  <c r="E72" i="40"/>
  <c r="L67" i="41"/>
  <c r="M67" i="41"/>
  <c r="K67" i="41"/>
  <c r="H67" i="41"/>
  <c r="N50" i="41"/>
  <c r="O50" i="41" s="1"/>
  <c r="N64" i="41"/>
  <c r="O64" i="41"/>
  <c r="N54" i="41"/>
  <c r="O54" i="41" s="1"/>
  <c r="F67" i="41"/>
  <c r="G67" i="41"/>
  <c r="I67" i="41"/>
  <c r="J67" i="41"/>
  <c r="N37" i="41"/>
  <c r="O37" i="41" s="1"/>
  <c r="N25" i="41"/>
  <c r="O25" i="41" s="1"/>
  <c r="N16" i="41"/>
  <c r="O16" i="41"/>
  <c r="E67" i="41"/>
  <c r="N5" i="41"/>
  <c r="O5" i="41"/>
  <c r="D67" i="41"/>
  <c r="N67" i="41" s="1"/>
  <c r="O67" i="41" s="1"/>
  <c r="L68" i="42"/>
  <c r="M68" i="42"/>
  <c r="K68" i="42"/>
  <c r="N16" i="42"/>
  <c r="O16" i="42"/>
  <c r="I68" i="42"/>
  <c r="N49" i="42"/>
  <c r="O49" i="42" s="1"/>
  <c r="N65" i="42"/>
  <c r="O65" i="42"/>
  <c r="N54" i="42"/>
  <c r="O54" i="42"/>
  <c r="G68" i="42"/>
  <c r="N68" i="42" s="1"/>
  <c r="O68" i="42" s="1"/>
  <c r="J68" i="42"/>
  <c r="N35" i="42"/>
  <c r="O35" i="42" s="1"/>
  <c r="F68" i="42"/>
  <c r="H68" i="42"/>
  <c r="N25" i="42"/>
  <c r="O25" i="42" s="1"/>
  <c r="D68" i="42"/>
  <c r="N5" i="42"/>
  <c r="O5" i="42" s="1"/>
  <c r="E68" i="42"/>
  <c r="N25" i="43"/>
  <c r="O25" i="43" s="1"/>
  <c r="M69" i="43"/>
  <c r="L69" i="43"/>
  <c r="N65" i="43"/>
  <c r="O65" i="43" s="1"/>
  <c r="K69" i="43"/>
  <c r="J69" i="43"/>
  <c r="F69" i="43"/>
  <c r="H69" i="43"/>
  <c r="N56" i="43"/>
  <c r="O56" i="43" s="1"/>
  <c r="G69" i="43"/>
  <c r="N51" i="43"/>
  <c r="O51" i="43"/>
  <c r="I69" i="43"/>
  <c r="N36" i="43"/>
  <c r="O36" i="43" s="1"/>
  <c r="N16" i="43"/>
  <c r="O16" i="43"/>
  <c r="E69" i="43"/>
  <c r="D69" i="43"/>
  <c r="N69" i="43" s="1"/>
  <c r="O69" i="43" s="1"/>
  <c r="N5" i="43"/>
  <c r="O5" i="43" s="1"/>
  <c r="L72" i="44"/>
  <c r="M72" i="44"/>
  <c r="N52" i="44"/>
  <c r="O52" i="44" s="1"/>
  <c r="N68" i="44"/>
  <c r="O68" i="44"/>
  <c r="I72" i="44"/>
  <c r="F72" i="44"/>
  <c r="N57" i="44"/>
  <c r="O57" i="44" s="1"/>
  <c r="J72" i="44"/>
  <c r="K72" i="44"/>
  <c r="N40" i="44"/>
  <c r="O40" i="44"/>
  <c r="H72" i="44"/>
  <c r="N26" i="44"/>
  <c r="O26" i="44"/>
  <c r="G72" i="44"/>
  <c r="E72" i="44"/>
  <c r="D72" i="44"/>
  <c r="N72" i="44" s="1"/>
  <c r="O72" i="44" s="1"/>
  <c r="N16" i="44"/>
  <c r="O16" i="44" s="1"/>
  <c r="N5" i="44"/>
  <c r="O5" i="44" s="1"/>
  <c r="K74" i="45"/>
  <c r="M74" i="45"/>
  <c r="L74" i="45"/>
  <c r="G74" i="45"/>
  <c r="J74" i="45"/>
  <c r="N71" i="45"/>
  <c r="O71" i="45"/>
  <c r="F74" i="45"/>
  <c r="H74" i="45"/>
  <c r="N60" i="45"/>
  <c r="O60" i="45"/>
  <c r="N54" i="45"/>
  <c r="O54" i="45" s="1"/>
  <c r="N39" i="45"/>
  <c r="O39" i="45"/>
  <c r="I74" i="45"/>
  <c r="N26" i="45"/>
  <c r="O26" i="45"/>
  <c r="E74" i="45"/>
  <c r="N16" i="45"/>
  <c r="O16" i="45"/>
  <c r="D74" i="45"/>
  <c r="N74" i="45" s="1"/>
  <c r="O74" i="45" s="1"/>
  <c r="N5" i="45"/>
  <c r="O5" i="45"/>
  <c r="O64" i="46"/>
  <c r="P64" i="46"/>
  <c r="O53" i="46"/>
  <c r="P53" i="46"/>
  <c r="O47" i="46"/>
  <c r="P47" i="46" s="1"/>
  <c r="O37" i="46"/>
  <c r="P37" i="46" s="1"/>
  <c r="O29" i="46"/>
  <c r="P29" i="46"/>
  <c r="I68" i="46"/>
  <c r="J68" i="46"/>
  <c r="G68" i="46"/>
  <c r="K68" i="46"/>
  <c r="L68" i="46"/>
  <c r="H68" i="46"/>
  <c r="O16" i="46"/>
  <c r="P16" i="46" s="1"/>
  <c r="M68" i="46"/>
  <c r="N68" i="46"/>
  <c r="D68" i="46"/>
  <c r="E68" i="46"/>
  <c r="O68" i="46" s="1"/>
  <c r="P68" i="46" s="1"/>
  <c r="F68" i="46"/>
  <c r="O5" i="46"/>
  <c r="P5" i="46"/>
  <c r="O75" i="47"/>
  <c r="P75" i="47"/>
  <c r="O64" i="47"/>
  <c r="P64" i="47"/>
  <c r="O57" i="47"/>
  <c r="P57" i="47"/>
  <c r="O42" i="47"/>
  <c r="P42" i="47" s="1"/>
  <c r="O31" i="47"/>
  <c r="P31" i="47"/>
  <c r="F79" i="47"/>
  <c r="I79" i="47"/>
  <c r="E79" i="47"/>
  <c r="O16" i="47"/>
  <c r="P16" i="47" s="1"/>
  <c r="K79" i="47"/>
  <c r="J79" i="47"/>
  <c r="L79" i="47"/>
  <c r="G79" i="47"/>
  <c r="M79" i="47"/>
  <c r="N79" i="47"/>
  <c r="D79" i="47"/>
  <c r="O5" i="47"/>
  <c r="P5" i="47" s="1"/>
  <c r="H79" i="47"/>
  <c r="O79" i="47"/>
  <c r="P79" i="47" s="1"/>
  <c r="O77" i="48" l="1"/>
  <c r="P77" i="48" s="1"/>
  <c r="N69" i="39"/>
  <c r="O69" i="39" s="1"/>
  <c r="N74" i="34"/>
  <c r="O74" i="34" s="1"/>
  <c r="N5" i="34"/>
  <c r="O5" i="34" s="1"/>
  <c r="D80" i="33"/>
  <c r="N80" i="33" s="1"/>
  <c r="O80" i="33" s="1"/>
  <c r="N37" i="37"/>
  <c r="O37" i="37" s="1"/>
  <c r="G69" i="39"/>
  <c r="D69" i="36"/>
  <c r="N69" i="36" s="1"/>
  <c r="O69" i="36" s="1"/>
  <c r="I69" i="35"/>
  <c r="N66" i="35"/>
  <c r="O66" i="35" s="1"/>
  <c r="L71" i="37"/>
  <c r="K75" i="38"/>
  <c r="N75" i="38" s="1"/>
  <c r="O75" i="38" s="1"/>
  <c r="N66" i="36"/>
  <c r="O66" i="36" s="1"/>
  <c r="N24" i="34"/>
  <c r="O24" i="34" s="1"/>
  <c r="N57" i="37"/>
  <c r="O57" i="37" s="1"/>
  <c r="L75" i="38"/>
  <c r="N71" i="38"/>
  <c r="O71" i="38" s="1"/>
  <c r="N5" i="35"/>
  <c r="O5" i="35" s="1"/>
  <c r="E71" i="37"/>
  <c r="N38" i="38"/>
  <c r="O38" i="38" s="1"/>
  <c r="N38" i="39"/>
  <c r="O38" i="39" s="1"/>
  <c r="D69" i="35"/>
  <c r="N69" i="35" s="1"/>
  <c r="O69" i="35" s="1"/>
  <c r="H71" i="37"/>
  <c r="N71" i="37" l="1"/>
  <c r="O71" i="37" s="1"/>
</calcChain>
</file>

<file path=xl/sharedStrings.xml><?xml version="1.0" encoding="utf-8"?>
<sst xmlns="http://schemas.openxmlformats.org/spreadsheetml/2006/main" count="1413" uniqueCount="194">
  <si>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</si>
  <si>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</si>
  <si>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</si>
  <si>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</si>
  <si>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</si>
  <si>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</si>
  <si>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</si>
  <si>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</si>
  <si>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</si>
  <si>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</si>
  <si>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</si>
  <si>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Utility Service Tax - Electricity</t>
  </si>
  <si>
    <t>Utility Service Tax - Gas</t>
  </si>
  <si>
    <t>Utility Service Tax - Fuel Oil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</si>
  <si>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</si>
  <si>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</si>
  <si>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</si>
  <si>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</si>
  <si>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</si>
  <si>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</si>
  <si>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Solid Waste</t>
  </si>
  <si>
    <t>Impact Fees - Commercial - Public Safety</t>
  </si>
  <si>
    <t>Impact Fees - Residential - Culture / Recreation</t>
  </si>
  <si>
    <t>Special Assessments - Capital Improvement</t>
  </si>
  <si>
    <t>Other Permits, Fees, and Special Assessments</t>
  </si>
  <si>
    <t>Federal Grant - Public Safety</t>
  </si>
  <si>
    <t>Intergovernmental Revenue</t>
  </si>
  <si>
    <t>Federal Grant - Culture / Recreation</t>
  </si>
  <si>
    <t>Federal Grant - Transportation - Airport Development</t>
  </si>
  <si>
    <t>State Grant - Physical Environment - Stormwater Management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</si>
  <si>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</si>
  <si>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</si>
  <si>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</si>
  <si>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</si>
  <si>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</si>
  <si>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Grants from Other Local Units - General Government</t>
  </si>
  <si>
    <t>Grants from Other Local Units - Public Safety</t>
  </si>
  <si>
    <t>Grants from Other Local Units - Human Services</t>
  </si>
  <si>
    <t>Grants from Other Local Units - Culture / Recreation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</si>
  <si>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</si>
  <si>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</si>
  <si>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</si>
  <si>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</si>
  <si>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</si>
  <si>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</si>
  <si>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</si>
  <si>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</si>
  <si>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</si>
  <si>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Internal Service Fund Fees and Charges</t>
  </si>
  <si>
    <t>General Gov't (Not Court-Related) - Other General Gov't Charges and Fees</t>
  </si>
  <si>
    <t>Public Safety - Law Enforcement Services</t>
  </si>
  <si>
    <t>Public Safety - Fire Protection</t>
  </si>
  <si>
    <t>Public Safety - Emergency Management Service Fees / Charges</t>
  </si>
  <si>
    <t>Public Safety - Protective Inspection Fees</t>
  </si>
  <si>
    <t>Public Safety - Ambulance Fees</t>
  </si>
  <si>
    <t>Physical Environment - Water Utility</t>
  </si>
  <si>
    <t>Physical Environment - Garbage / Solid Waste</t>
  </si>
  <si>
    <t>Physical Environment - Sewer / Wastewater Utility</t>
  </si>
  <si>
    <t>Physical Environment - Conservation and Resource Management</t>
  </si>
  <si>
    <t>Physical Environment - Other Physical Environment Charges</t>
  </si>
  <si>
    <t>Transportation (User Fees) - Other Transportation Charges</t>
  </si>
  <si>
    <t>Economic Environment - Other Economic Environment Charges</t>
  </si>
  <si>
    <t>Culture / Recreation - Parks and Recreation</t>
  </si>
  <si>
    <t>Culture / Recreation - Special Recreation Facilities</t>
  </si>
  <si>
    <t>Culture / Recreation - Other Culture / Recreation Charges</t>
  </si>
  <si>
    <t>Total - All Account Codes</t>
  </si>
  <si>
    <t>Local Fiscal Year Ended September 30, 2009</t>
  </si>
  <si>
    <t>Court-Ordered Judgments and Fines - As Decided by Traffic Court</t>
  </si>
  <si>
    <t>Fines - Local Ordinance Violations</t>
  </si>
  <si>
    <t>Federal Fines and Forfeits</t>
  </si>
  <si>
    <t>Forfeits - Assets Seized by Law Enforcement</t>
  </si>
  <si>
    <t>Other Judgments, Fines, and Forfeits</t>
  </si>
  <si>
    <t>Interest and Other Earnings - Interest</t>
  </si>
  <si>
    <t>Interest and Other Earnings - Dividends</t>
  </si>
  <si>
    <t>Interest and Other Earnings - Net Increase (Decrease) in Fair Value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</si>
  <si>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</si>
  <si>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</si>
  <si>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</si>
  <si>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</si>
  <si>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</si>
  <si>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</si>
  <si>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</si>
  <si>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Proceeds - Debt Proceeds</t>
  </si>
  <si>
    <t>Proprietary Non-Operating Sources - Capital Contributions from Private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</si>
  <si>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</si>
  <si>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</si>
  <si>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</si>
  <si>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</si>
  <si>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</si>
  <si>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</si>
  <si>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</si>
  <si>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</si>
  <si>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</si>
  <si>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Contributions from Enterprise Operations</t>
  </si>
  <si>
    <t>Maitland Revenues Reported by Account Code and Fund Type</t>
  </si>
  <si>
    <t>Local Fiscal Year Ended September 30, 2010</t>
  </si>
  <si>
    <t>Fire Insurance Premium Tax for Firefighters' Pension</t>
  </si>
  <si>
    <t>Impact Fees - Commercial - Transportation</t>
  </si>
  <si>
    <t>State Grant - Public Safety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</si>
  <si>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</si>
  <si>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</si>
  <si>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</si>
  <si>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</si>
  <si>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</si>
  <si>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Licenses</t>
  </si>
  <si>
    <t>2012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</si>
  <si>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</si>
  <si>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</si>
  <si>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</si>
  <si>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</si>
  <si>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Impact Fees - Commercial - Culture / Recreation</t>
  </si>
  <si>
    <t>Federal Grant - Transportation - Other Transportation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</si>
  <si>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</si>
  <si>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</si>
  <si>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</si>
  <si>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State Shared Revenues - General Government - Other General Government</t>
  </si>
  <si>
    <t>General Government - Internal Service Fund Fees and Charges</t>
  </si>
  <si>
    <t>General Government - Other General Government Charges and Fees</t>
  </si>
  <si>
    <t>Transportation - Other Transportation Charges</t>
  </si>
  <si>
    <t>Interest and Other Earnings - Gain (Loss) on Sale of Investments</t>
  </si>
  <si>
    <t>Sales - Disposition of Fixed Assets</t>
  </si>
  <si>
    <t>Sales - Sale of Surplus Materials and Scrap</t>
  </si>
  <si>
    <t>2013 Municipal Population:</t>
  </si>
  <si>
    <t>Local Fiscal Year Ended September 30, 2008</t>
  </si>
  <si>
    <t>Permits and Franchise Fees</t>
  </si>
  <si>
    <t>Other Permits and Fees</t>
  </si>
  <si>
    <t>Federal Grant - Other Federal Grants</t>
  </si>
  <si>
    <t>State Grant - Transportation - Other Transportation</t>
  </si>
  <si>
    <t>State Grant - Culture / Recreation</t>
  </si>
  <si>
    <t>Impact Fees - Public Safety</t>
  </si>
  <si>
    <t>Impact Fees - Physical Environment</t>
  </si>
  <si>
    <t>Impact Fees - Transportation</t>
  </si>
  <si>
    <t>Proprietary Non-Operating Sources - Other Non-Operating Sources</t>
  </si>
  <si>
    <t>2008 Municipal Population:</t>
  </si>
  <si>
    <t>Local Fiscal Year Ended September 30, 2014</t>
  </si>
  <si>
    <t>Local Option Taxes</t>
  </si>
  <si>
    <t>General Government - Administrative Service Fees</t>
  </si>
  <si>
    <t>Proprietary Non-Operating - Capital Contributions from Private Source</t>
  </si>
  <si>
    <t>2014 Municipal Population:</t>
  </si>
  <si>
    <t>Local Fiscal Year Ended September 30, 2015</t>
  </si>
  <si>
    <t>Federal Grant - Physical Environment - Other Physical Environment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</si>
  <si>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</si>
  <si>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</si>
  <si>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</si>
  <si>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</si>
  <si>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</si>
  <si>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</si>
  <si>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Impact Fees - Residential - Transportation</t>
  </si>
  <si>
    <t>Federal Grant - Physical Environment - Garbage / Solid Waste</t>
  </si>
  <si>
    <t>State Grant - Physical Environment - Garbage / Solid Waste</t>
  </si>
  <si>
    <t>Public Safety - Other Public Safety Charges and Fees</t>
  </si>
  <si>
    <t>Culture / Recreation - Special Events</t>
  </si>
  <si>
    <t>Court-Ordered Judgments and Fines - As Decided by County Court Criminal</t>
  </si>
  <si>
    <t>2018 Municipal Population:</t>
  </si>
  <si>
    <t>Local Fiscal Year Ended September 30, 2019</t>
  </si>
  <si>
    <t>Impact Fees - Residential - Public Safety</t>
  </si>
  <si>
    <t>State Grant - Physical Environment - Water Supply System</t>
  </si>
  <si>
    <t>State Grant - Physical Environment - Other Physical Environment</t>
  </si>
  <si>
    <t>2019 Municipal Population:</t>
  </si>
  <si>
    <t>Local Fiscal Year Ended September 30, 2020</t>
  </si>
  <si>
    <t>Impact Fees - Residential - Physical Environment</t>
  </si>
  <si>
    <t>Federal Grant - Economic Environment</t>
  </si>
  <si>
    <t>Other Financial Assistance - Federal Source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</si>
  <si>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</si>
  <si>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</si>
  <si>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</si>
  <si>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</si>
  <si>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</si>
  <si>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</si>
  <si>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</si>
  <si>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</si>
  <si>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Building Permits (Buildling Permit Fees)</t>
  </si>
  <si>
    <t>Permits - Other</t>
  </si>
  <si>
    <t>Impact Fees - Commercial - Physical Environment</t>
  </si>
  <si>
    <t>Stormwater Fee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</si>
  <si>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</si>
  <si>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</si>
  <si>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</si>
  <si>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State Shared Revenues - Transportation - Fuel Tax Refunds and Credits</t>
  </si>
  <si>
    <t>2021 Municipal Population:</t>
  </si>
  <si>
    <t>Local Fiscal Year Ended September 30, 2022</t>
  </si>
  <si>
    <t>324.XXX</t>
  </si>
  <si>
    <t>Impact Fees - Total</t>
  </si>
  <si>
    <t>Other Fees and Special Assessments</t>
  </si>
  <si>
    <t>Federal Grant - American Rescue Plan Act Funds</t>
  </si>
  <si>
    <t>State Grant - Economic Environment</t>
  </si>
  <si>
    <t>State Fines and Forfeits</t>
  </si>
  <si>
    <t>Proprietary Non-Operating Sources - Capital Contributions from Other Public Source</t>
  </si>
  <si>
    <t>2022 Municipal Population:</t>
  </si>
  <si>
    <t>Local Fiscal Year Ended September 30, 2023</t>
  </si>
  <si>
    <t>Transportation - Parking Facilities</t>
  </si>
  <si>
    <t>Other Miscellaneous Revenues - Settlements</t>
  </si>
  <si>
    <t>Other Miscellaneous Revenues - Settlements - Opioid Settlement Trust Fund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</si>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</sst>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1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189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84</v>
      </c>
      <c r="B3" s="62"/>
      <c r="C3" s="63"/>
      <c r="D3" s="67" t="s">
        <v>40</v>
      </c>
      <c r="E3" s="68"/>
      <c r="F3" s="68"/>
      <c r="G3" s="68"/>
      <c r="H3" s="69"/>
      <c r="I3" s="67" t="s">
        <v>41</v>
      </c>
      <c r="J3" s="69"/>
      <c r="K3" s="67" t="s">
        <v>43</v>
      </c>
      <c r="L3" s="68"/>
      <c r="M3" s="69"/>
      <c r="N3" s="36"/>
      <c r="O3" s="37"/>
      <c r="P3" s="70" t="s">
        <v>165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85</v>
      </c>
      <c r="F4" s="34" t="s">
        <v>86</v>
      </c>
      <c r="G4" s="34" t="s">
        <v>87</v>
      </c>
      <c r="H4" s="34" t="s">
        <v>5</v>
      </c>
      <c r="I4" s="34" t="s">
        <v>6</v>
      </c>
      <c r="J4" s="35" t="s">
        <v>88</v>
      </c>
      <c r="K4" s="35" t="s">
        <v>7</v>
      </c>
      <c r="L4" s="35" t="s">
        <v>8</v>
      </c>
      <c r="M4" s="35" t="s">
        <v>166</v>
      </c>
      <c r="N4" s="35" t="s">
        <v>9</v>
      </c>
      <c r="O4" s="35" t="s">
        <v>167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168</v>
      </c>
      <c r="B5" s="26"/>
      <c r="C5" s="26"/>
      <c r="D5" s="27">
        <f t="shared" ref="D5:N5" si="0">SUM(D6:D15)</f>
        <v>19623343</v>
      </c>
      <c r="E5" s="27">
        <f t="shared" si="0"/>
        <v>3747828</v>
      </c>
      <c r="F5" s="27">
        <f t="shared" si="0"/>
        <v>823404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547644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24742219</v>
      </c>
      <c r="P5" s="33">
        <f t="shared" ref="P5:P36" si="1">(O5/P$79)</f>
        <v>1239.3417651773191</v>
      </c>
      <c r="Q5" s="6"/>
    </row>
    <row r="6" spans="1:134">
      <c r="A6" s="12"/>
      <c r="B6" s="25">
        <v>311</v>
      </c>
      <c r="C6" s="20" t="s">
        <v>2</v>
      </c>
      <c r="D6" s="46">
        <v>14663185</v>
      </c>
      <c r="E6" s="46">
        <v>3200184</v>
      </c>
      <c r="F6" s="46">
        <v>823404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18686773</v>
      </c>
      <c r="P6" s="47">
        <f t="shared" si="1"/>
        <v>936.02349228611502</v>
      </c>
      <c r="Q6" s="9"/>
    </row>
    <row r="7" spans="1:134">
      <c r="A7" s="12"/>
      <c r="B7" s="25">
        <v>312.41000000000003</v>
      </c>
      <c r="C7" s="20" t="s">
        <v>169</v>
      </c>
      <c r="D7" s="46">
        <v>615099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615099</v>
      </c>
      <c r="P7" s="47">
        <f t="shared" si="1"/>
        <v>30.810408735724305</v>
      </c>
      <c r="Q7" s="9"/>
    </row>
    <row r="8" spans="1:134">
      <c r="A8" s="12"/>
      <c r="B8" s="25">
        <v>312.51</v>
      </c>
      <c r="C8" s="20" t="s">
        <v>91</v>
      </c>
      <c r="D8" s="46">
        <v>0</v>
      </c>
      <c r="E8" s="46">
        <v>302498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302498</v>
      </c>
      <c r="L8" s="46">
        <v>0</v>
      </c>
      <c r="M8" s="46">
        <v>0</v>
      </c>
      <c r="N8" s="46">
        <v>0</v>
      </c>
      <c r="O8" s="46">
        <f t="shared" si="2"/>
        <v>604996</v>
      </c>
      <c r="P8" s="47">
        <f t="shared" si="1"/>
        <v>30.304347826086957</v>
      </c>
      <c r="Q8" s="9"/>
    </row>
    <row r="9" spans="1:134">
      <c r="A9" s="12"/>
      <c r="B9" s="25">
        <v>312.52</v>
      </c>
      <c r="C9" s="20" t="s">
        <v>107</v>
      </c>
      <c r="D9" s="46">
        <v>0</v>
      </c>
      <c r="E9" s="46">
        <v>245146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245146</v>
      </c>
      <c r="L9" s="46">
        <v>0</v>
      </c>
      <c r="M9" s="46">
        <v>0</v>
      </c>
      <c r="N9" s="46">
        <v>0</v>
      </c>
      <c r="O9" s="46">
        <f t="shared" si="2"/>
        <v>490292</v>
      </c>
      <c r="P9" s="47">
        <f t="shared" si="1"/>
        <v>24.558805850530955</v>
      </c>
      <c r="Q9" s="9"/>
    </row>
    <row r="10" spans="1:134">
      <c r="A10" s="12"/>
      <c r="B10" s="25">
        <v>314.10000000000002</v>
      </c>
      <c r="C10" s="20" t="s">
        <v>11</v>
      </c>
      <c r="D10" s="46">
        <v>2941752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2941752</v>
      </c>
      <c r="P10" s="47">
        <f t="shared" si="1"/>
        <v>147.35283510318573</v>
      </c>
      <c r="Q10" s="9"/>
    </row>
    <row r="11" spans="1:134">
      <c r="A11" s="12"/>
      <c r="B11" s="25">
        <v>314.39999999999998</v>
      </c>
      <c r="C11" s="20" t="s">
        <v>12</v>
      </c>
      <c r="D11" s="46">
        <v>12332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12332</v>
      </c>
      <c r="P11" s="47">
        <f t="shared" si="1"/>
        <v>0.61771188138649569</v>
      </c>
      <c r="Q11" s="9"/>
    </row>
    <row r="12" spans="1:134">
      <c r="A12" s="12"/>
      <c r="B12" s="25">
        <v>314.7</v>
      </c>
      <c r="C12" s="20" t="s">
        <v>13</v>
      </c>
      <c r="D12" s="46">
        <v>73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73</v>
      </c>
      <c r="P12" s="47">
        <f t="shared" si="1"/>
        <v>3.6565818473251852E-3</v>
      </c>
      <c r="Q12" s="9"/>
    </row>
    <row r="13" spans="1:134">
      <c r="A13" s="12"/>
      <c r="B13" s="25">
        <v>314.8</v>
      </c>
      <c r="C13" s="20" t="s">
        <v>14</v>
      </c>
      <c r="D13" s="46">
        <v>55593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55593</v>
      </c>
      <c r="P13" s="47">
        <f t="shared" si="1"/>
        <v>2.7846623923061511</v>
      </c>
      <c r="Q13" s="9"/>
    </row>
    <row r="14" spans="1:134">
      <c r="A14" s="12"/>
      <c r="B14" s="25">
        <v>315.10000000000002</v>
      </c>
      <c r="C14" s="20" t="s">
        <v>170</v>
      </c>
      <c r="D14" s="46">
        <v>1064723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1064723</v>
      </c>
      <c r="P14" s="47">
        <f t="shared" si="1"/>
        <v>53.332147866159083</v>
      </c>
      <c r="Q14" s="9"/>
    </row>
    <row r="15" spans="1:134">
      <c r="A15" s="12"/>
      <c r="B15" s="25">
        <v>316</v>
      </c>
      <c r="C15" s="20" t="s">
        <v>109</v>
      </c>
      <c r="D15" s="46">
        <v>270586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270586</v>
      </c>
      <c r="P15" s="47">
        <f t="shared" si="1"/>
        <v>13.553696653977159</v>
      </c>
      <c r="Q15" s="9"/>
    </row>
    <row r="16" spans="1:134" ht="15.75">
      <c r="A16" s="29" t="s">
        <v>17</v>
      </c>
      <c r="B16" s="30"/>
      <c r="C16" s="31"/>
      <c r="D16" s="32">
        <f t="shared" ref="D16:N16" si="3">SUM(D17:D29)</f>
        <v>4286045</v>
      </c>
      <c r="E16" s="32">
        <f t="shared" si="3"/>
        <v>1575603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45765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4">
        <f>SUM(D16:N16)</f>
        <v>5907413</v>
      </c>
      <c r="P16" s="45">
        <f t="shared" si="1"/>
        <v>295.90327589661388</v>
      </c>
      <c r="Q16" s="10"/>
    </row>
    <row r="17" spans="1:17">
      <c r="A17" s="12"/>
      <c r="B17" s="25">
        <v>322</v>
      </c>
      <c r="C17" s="20" t="s">
        <v>171</v>
      </c>
      <c r="D17" s="46">
        <v>1593961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1593961</v>
      </c>
      <c r="P17" s="47">
        <f t="shared" si="1"/>
        <v>79.841765177319175</v>
      </c>
      <c r="Q17" s="9"/>
    </row>
    <row r="18" spans="1:17">
      <c r="A18" s="12"/>
      <c r="B18" s="25">
        <v>323.10000000000002</v>
      </c>
      <c r="C18" s="20" t="s">
        <v>18</v>
      </c>
      <c r="D18" s="46">
        <v>2450149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9" si="4">SUM(D18:N18)</f>
        <v>2450149</v>
      </c>
      <c r="P18" s="47">
        <f t="shared" si="1"/>
        <v>122.7283610498898</v>
      </c>
      <c r="Q18" s="9"/>
    </row>
    <row r="19" spans="1:17">
      <c r="A19" s="12"/>
      <c r="B19" s="25">
        <v>323.39999999999998</v>
      </c>
      <c r="C19" s="20" t="s">
        <v>19</v>
      </c>
      <c r="D19" s="46">
        <v>12007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12007</v>
      </c>
      <c r="P19" s="47">
        <f t="shared" si="1"/>
        <v>0.60143257864155475</v>
      </c>
      <c r="Q19" s="9"/>
    </row>
    <row r="20" spans="1:17">
      <c r="A20" s="12"/>
      <c r="B20" s="25">
        <v>323.7</v>
      </c>
      <c r="C20" s="20" t="s">
        <v>20</v>
      </c>
      <c r="D20" s="46">
        <v>98253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98253</v>
      </c>
      <c r="P20" s="47">
        <f t="shared" si="1"/>
        <v>4.9215087156882387</v>
      </c>
      <c r="Q20" s="9"/>
    </row>
    <row r="21" spans="1:17">
      <c r="A21" s="12"/>
      <c r="B21" s="25">
        <v>324.11</v>
      </c>
      <c r="C21" s="20" t="s">
        <v>155</v>
      </c>
      <c r="D21" s="46">
        <v>0</v>
      </c>
      <c r="E21" s="46">
        <v>1168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1168</v>
      </c>
      <c r="P21" s="47">
        <f t="shared" si="1"/>
        <v>5.8505309557202963E-2</v>
      </c>
      <c r="Q21" s="9"/>
    </row>
    <row r="22" spans="1:17">
      <c r="A22" s="12"/>
      <c r="B22" s="25">
        <v>324.12</v>
      </c>
      <c r="C22" s="20" t="s">
        <v>21</v>
      </c>
      <c r="D22" s="46">
        <v>0</v>
      </c>
      <c r="E22" s="46">
        <v>29648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29648</v>
      </c>
      <c r="P22" s="47">
        <f t="shared" si="1"/>
        <v>1.4850731316369465</v>
      </c>
      <c r="Q22" s="9"/>
    </row>
    <row r="23" spans="1:17">
      <c r="A23" s="12"/>
      <c r="B23" s="25">
        <v>324.20999999999998</v>
      </c>
      <c r="C23" s="20" t="s">
        <v>160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19845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19845</v>
      </c>
      <c r="P23" s="47">
        <f t="shared" si="1"/>
        <v>0.99403927068723708</v>
      </c>
      <c r="Q23" s="9"/>
    </row>
    <row r="24" spans="1:17">
      <c r="A24" s="12"/>
      <c r="B24" s="25">
        <v>324.31</v>
      </c>
      <c r="C24" s="20" t="s">
        <v>147</v>
      </c>
      <c r="D24" s="46">
        <v>0</v>
      </c>
      <c r="E24" s="46">
        <v>5352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5352</v>
      </c>
      <c r="P24" s="47">
        <f t="shared" si="1"/>
        <v>0.26808254858745745</v>
      </c>
      <c r="Q24" s="9"/>
    </row>
    <row r="25" spans="1:17">
      <c r="A25" s="12"/>
      <c r="B25" s="25">
        <v>324.32</v>
      </c>
      <c r="C25" s="20" t="s">
        <v>97</v>
      </c>
      <c r="D25" s="46">
        <v>0</v>
      </c>
      <c r="E25" s="46">
        <v>43831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43831</v>
      </c>
      <c r="P25" s="47">
        <f t="shared" si="1"/>
        <v>2.1955019034261669</v>
      </c>
      <c r="Q25" s="9"/>
    </row>
    <row r="26" spans="1:17">
      <c r="A26" s="12"/>
      <c r="B26" s="25">
        <v>324.61</v>
      </c>
      <c r="C26" s="20" t="s">
        <v>22</v>
      </c>
      <c r="D26" s="46">
        <v>0</v>
      </c>
      <c r="E26" s="46">
        <v>6453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6453</v>
      </c>
      <c r="P26" s="47">
        <f t="shared" si="1"/>
        <v>0.32323181727108796</v>
      </c>
      <c r="Q26" s="9"/>
    </row>
    <row r="27" spans="1:17">
      <c r="A27" s="12"/>
      <c r="B27" s="25">
        <v>325.10000000000002</v>
      </c>
      <c r="C27" s="20" t="s">
        <v>23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25920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25920</v>
      </c>
      <c r="P27" s="47">
        <f t="shared" si="1"/>
        <v>1.2983370066119013</v>
      </c>
      <c r="Q27" s="9"/>
    </row>
    <row r="28" spans="1:17">
      <c r="A28" s="12"/>
      <c r="B28" s="25">
        <v>329.2</v>
      </c>
      <c r="C28" s="20" t="s">
        <v>174</v>
      </c>
      <c r="D28" s="46">
        <v>0</v>
      </c>
      <c r="E28" s="46">
        <v>1488651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1488651</v>
      </c>
      <c r="P28" s="47">
        <f t="shared" si="1"/>
        <v>74.566770186335404</v>
      </c>
      <c r="Q28" s="9"/>
    </row>
    <row r="29" spans="1:17">
      <c r="A29" s="12"/>
      <c r="B29" s="25">
        <v>329.5</v>
      </c>
      <c r="C29" s="20" t="s">
        <v>183</v>
      </c>
      <c r="D29" s="46">
        <v>131675</v>
      </c>
      <c r="E29" s="46">
        <v>500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132175</v>
      </c>
      <c r="P29" s="47">
        <f t="shared" si="1"/>
        <v>6.6206672009617309</v>
      </c>
      <c r="Q29" s="9"/>
    </row>
    <row r="30" spans="1:17" ht="15.75">
      <c r="A30" s="29" t="s">
        <v>175</v>
      </c>
      <c r="B30" s="30"/>
      <c r="C30" s="31"/>
      <c r="D30" s="32">
        <f t="shared" ref="D30:N30" si="5">SUM(D31:D39)</f>
        <v>5166133</v>
      </c>
      <c r="E30" s="32">
        <f t="shared" si="5"/>
        <v>0</v>
      </c>
      <c r="F30" s="32">
        <f t="shared" si="5"/>
        <v>0</v>
      </c>
      <c r="G30" s="32">
        <f t="shared" si="5"/>
        <v>0</v>
      </c>
      <c r="H30" s="32">
        <f t="shared" si="5"/>
        <v>0</v>
      </c>
      <c r="I30" s="32">
        <f t="shared" si="5"/>
        <v>0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32">
        <f t="shared" si="5"/>
        <v>0</v>
      </c>
      <c r="O30" s="44">
        <f>SUM(D30:N30)</f>
        <v>5166133</v>
      </c>
      <c r="P30" s="45">
        <f t="shared" si="1"/>
        <v>258.77244039270687</v>
      </c>
      <c r="Q30" s="10"/>
    </row>
    <row r="31" spans="1:17">
      <c r="A31" s="12"/>
      <c r="B31" s="25">
        <v>331.2</v>
      </c>
      <c r="C31" s="20" t="s">
        <v>25</v>
      </c>
      <c r="D31" s="46">
        <v>10000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10000</v>
      </c>
      <c r="P31" s="47">
        <f t="shared" si="1"/>
        <v>0.50090162292125828</v>
      </c>
      <c r="Q31" s="9"/>
    </row>
    <row r="32" spans="1:17">
      <c r="A32" s="12"/>
      <c r="B32" s="25">
        <v>331.5</v>
      </c>
      <c r="C32" s="20" t="s">
        <v>161</v>
      </c>
      <c r="D32" s="46">
        <v>25168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7" si="6">SUM(D32:N32)</f>
        <v>25168</v>
      </c>
      <c r="P32" s="47">
        <f t="shared" si="1"/>
        <v>1.2606692045682228</v>
      </c>
      <c r="Q32" s="9"/>
    </row>
    <row r="33" spans="1:17">
      <c r="A33" s="12"/>
      <c r="B33" s="25">
        <v>334.5</v>
      </c>
      <c r="C33" s="20" t="s">
        <v>185</v>
      </c>
      <c r="D33" s="46">
        <v>6995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6995</v>
      </c>
      <c r="P33" s="47">
        <f t="shared" si="1"/>
        <v>0.35038068523342014</v>
      </c>
      <c r="Q33" s="9"/>
    </row>
    <row r="34" spans="1:17">
      <c r="A34" s="12"/>
      <c r="B34" s="25">
        <v>335.125</v>
      </c>
      <c r="C34" s="20" t="s">
        <v>176</v>
      </c>
      <c r="D34" s="46">
        <v>1204022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1204022</v>
      </c>
      <c r="P34" s="47">
        <f t="shared" si="1"/>
        <v>60.309657383289924</v>
      </c>
      <c r="Q34" s="9"/>
    </row>
    <row r="35" spans="1:17">
      <c r="A35" s="12"/>
      <c r="B35" s="25">
        <v>335.15</v>
      </c>
      <c r="C35" s="20" t="s">
        <v>113</v>
      </c>
      <c r="D35" s="46">
        <v>15205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15205</v>
      </c>
      <c r="P35" s="47">
        <f t="shared" si="1"/>
        <v>0.7616209176517732</v>
      </c>
      <c r="Q35" s="9"/>
    </row>
    <row r="36" spans="1:17">
      <c r="A36" s="12"/>
      <c r="B36" s="25">
        <v>335.18</v>
      </c>
      <c r="C36" s="20" t="s">
        <v>177</v>
      </c>
      <c r="D36" s="46">
        <v>3844176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3844176</v>
      </c>
      <c r="P36" s="47">
        <f t="shared" si="1"/>
        <v>192.55539971949509</v>
      </c>
      <c r="Q36" s="9"/>
    </row>
    <row r="37" spans="1:17">
      <c r="A37" s="12"/>
      <c r="B37" s="25">
        <v>335.21</v>
      </c>
      <c r="C37" s="20" t="s">
        <v>33</v>
      </c>
      <c r="D37" s="46">
        <v>22997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22997</v>
      </c>
      <c r="P37" s="47">
        <f t="shared" ref="P37:P68" si="7">(O37/P$79)</f>
        <v>1.1519234622320176</v>
      </c>
      <c r="Q37" s="9"/>
    </row>
    <row r="38" spans="1:17">
      <c r="A38" s="12"/>
      <c r="B38" s="25">
        <v>335.45</v>
      </c>
      <c r="C38" s="20" t="s">
        <v>178</v>
      </c>
      <c r="D38" s="46">
        <v>16050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" si="8">SUM(D38:N38)</f>
        <v>16050</v>
      </c>
      <c r="P38" s="47">
        <f t="shared" si="7"/>
        <v>0.80394710478861953</v>
      </c>
      <c r="Q38" s="9"/>
    </row>
    <row r="39" spans="1:17">
      <c r="A39" s="12"/>
      <c r="B39" s="25">
        <v>338</v>
      </c>
      <c r="C39" s="20" t="s">
        <v>39</v>
      </c>
      <c r="D39" s="46">
        <v>21520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21520</v>
      </c>
      <c r="P39" s="47">
        <f t="shared" si="7"/>
        <v>1.0779402925265478</v>
      </c>
      <c r="Q39" s="9"/>
    </row>
    <row r="40" spans="1:17" ht="15.75">
      <c r="A40" s="29" t="s">
        <v>44</v>
      </c>
      <c r="B40" s="30"/>
      <c r="C40" s="31"/>
      <c r="D40" s="32">
        <f t="shared" ref="D40:N40" si="9">SUM(D41:D55)</f>
        <v>1708544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12379716</v>
      </c>
      <c r="J40" s="32">
        <f t="shared" si="9"/>
        <v>1442220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9"/>
        <v>0</v>
      </c>
      <c r="O40" s="32">
        <f>SUM(D40:N40)</f>
        <v>15530480</v>
      </c>
      <c r="P40" s="45">
        <f t="shared" si="7"/>
        <v>777.92426367461428</v>
      </c>
      <c r="Q40" s="10"/>
    </row>
    <row r="41" spans="1:17">
      <c r="A41" s="12"/>
      <c r="B41" s="25">
        <v>341.2</v>
      </c>
      <c r="C41" s="20" t="s">
        <v>116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1442220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55" si="10">SUM(D41:N41)</f>
        <v>1442220</v>
      </c>
      <c r="P41" s="47">
        <f t="shared" si="7"/>
        <v>72.241033860949713</v>
      </c>
      <c r="Q41" s="9"/>
    </row>
    <row r="42" spans="1:17">
      <c r="A42" s="12"/>
      <c r="B42" s="25">
        <v>341.3</v>
      </c>
      <c r="C42" s="20" t="s">
        <v>136</v>
      </c>
      <c r="D42" s="46">
        <v>64646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64646</v>
      </c>
      <c r="P42" s="47">
        <f t="shared" si="7"/>
        <v>3.2381286315367661</v>
      </c>
      <c r="Q42" s="9"/>
    </row>
    <row r="43" spans="1:17">
      <c r="A43" s="12"/>
      <c r="B43" s="25">
        <v>342.1</v>
      </c>
      <c r="C43" s="20" t="s">
        <v>50</v>
      </c>
      <c r="D43" s="46">
        <v>429617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429617</v>
      </c>
      <c r="P43" s="47">
        <f t="shared" si="7"/>
        <v>21.519585253456221</v>
      </c>
      <c r="Q43" s="9"/>
    </row>
    <row r="44" spans="1:17">
      <c r="A44" s="12"/>
      <c r="B44" s="25">
        <v>342.5</v>
      </c>
      <c r="C44" s="20" t="s">
        <v>53</v>
      </c>
      <c r="D44" s="46">
        <v>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8</v>
      </c>
      <c r="P44" s="47">
        <f t="shared" si="7"/>
        <v>4.0072129833700662E-4</v>
      </c>
      <c r="Q44" s="9"/>
    </row>
    <row r="45" spans="1:17">
      <c r="A45" s="12"/>
      <c r="B45" s="25">
        <v>342.6</v>
      </c>
      <c r="C45" s="20" t="s">
        <v>54</v>
      </c>
      <c r="D45" s="46">
        <v>669339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669339</v>
      </c>
      <c r="P45" s="47">
        <f t="shared" si="7"/>
        <v>33.527299138449209</v>
      </c>
      <c r="Q45" s="9"/>
    </row>
    <row r="46" spans="1:17">
      <c r="A46" s="12"/>
      <c r="B46" s="25">
        <v>342.9</v>
      </c>
      <c r="C46" s="20" t="s">
        <v>150</v>
      </c>
      <c r="D46" s="46">
        <v>3405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3405</v>
      </c>
      <c r="P46" s="47">
        <f t="shared" si="7"/>
        <v>0.17055700260468845</v>
      </c>
      <c r="Q46" s="9"/>
    </row>
    <row r="47" spans="1:17">
      <c r="A47" s="12"/>
      <c r="B47" s="25">
        <v>343.3</v>
      </c>
      <c r="C47" s="20" t="s">
        <v>55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4607297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4607297</v>
      </c>
      <c r="P47" s="47">
        <f t="shared" si="7"/>
        <v>230.78025445802444</v>
      </c>
      <c r="Q47" s="9"/>
    </row>
    <row r="48" spans="1:17">
      <c r="A48" s="12"/>
      <c r="B48" s="25">
        <v>343.4</v>
      </c>
      <c r="C48" s="20" t="s">
        <v>56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2931650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2931650</v>
      </c>
      <c r="P48" s="47">
        <f t="shared" si="7"/>
        <v>146.84682428371067</v>
      </c>
      <c r="Q48" s="9"/>
    </row>
    <row r="49" spans="1:17">
      <c r="A49" s="12"/>
      <c r="B49" s="25">
        <v>343.5</v>
      </c>
      <c r="C49" s="20" t="s">
        <v>57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4840769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4840769</v>
      </c>
      <c r="P49" s="47">
        <f t="shared" si="7"/>
        <v>242.47490482869165</v>
      </c>
      <c r="Q49" s="9"/>
    </row>
    <row r="50" spans="1:17">
      <c r="A50" s="12"/>
      <c r="B50" s="25">
        <v>344.5</v>
      </c>
      <c r="C50" s="20" t="s">
        <v>190</v>
      </c>
      <c r="D50" s="46">
        <v>9521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9521</v>
      </c>
      <c r="P50" s="47">
        <f t="shared" si="7"/>
        <v>0.47690843518332998</v>
      </c>
      <c r="Q50" s="9"/>
    </row>
    <row r="51" spans="1:17">
      <c r="A51" s="12"/>
      <c r="B51" s="25">
        <v>344.9</v>
      </c>
      <c r="C51" s="20" t="s">
        <v>118</v>
      </c>
      <c r="D51" s="46">
        <v>128776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128776</v>
      </c>
      <c r="P51" s="47">
        <f t="shared" si="7"/>
        <v>6.4504107393307955</v>
      </c>
      <c r="Q51" s="9"/>
    </row>
    <row r="52" spans="1:17">
      <c r="A52" s="12"/>
      <c r="B52" s="25">
        <v>347.2</v>
      </c>
      <c r="C52" s="20" t="s">
        <v>62</v>
      </c>
      <c r="D52" s="46">
        <v>253669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253669</v>
      </c>
      <c r="P52" s="47">
        <f t="shared" si="7"/>
        <v>12.706321378481267</v>
      </c>
      <c r="Q52" s="9"/>
    </row>
    <row r="53" spans="1:17">
      <c r="A53" s="12"/>
      <c r="B53" s="25">
        <v>347.4</v>
      </c>
      <c r="C53" s="20" t="s">
        <v>151</v>
      </c>
      <c r="D53" s="46">
        <v>39436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39436</v>
      </c>
      <c r="P53" s="47">
        <f t="shared" si="7"/>
        <v>1.9753556401522741</v>
      </c>
      <c r="Q53" s="9"/>
    </row>
    <row r="54" spans="1:17">
      <c r="A54" s="12"/>
      <c r="B54" s="25">
        <v>347.5</v>
      </c>
      <c r="C54" s="20" t="s">
        <v>63</v>
      </c>
      <c r="D54" s="46">
        <v>72848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72848</v>
      </c>
      <c r="P54" s="47">
        <f t="shared" si="7"/>
        <v>3.6489681426567824</v>
      </c>
      <c r="Q54" s="9"/>
    </row>
    <row r="55" spans="1:17">
      <c r="A55" s="12"/>
      <c r="B55" s="25">
        <v>347.9</v>
      </c>
      <c r="C55" s="20" t="s">
        <v>64</v>
      </c>
      <c r="D55" s="46">
        <v>37279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37279</v>
      </c>
      <c r="P55" s="47">
        <f t="shared" si="7"/>
        <v>1.8673111600881587</v>
      </c>
      <c r="Q55" s="9"/>
    </row>
    <row r="56" spans="1:17" ht="15.75">
      <c r="A56" s="29" t="s">
        <v>45</v>
      </c>
      <c r="B56" s="30"/>
      <c r="C56" s="31"/>
      <c r="D56" s="32">
        <f t="shared" ref="D56:N56" si="11">SUM(D57:D60)</f>
        <v>450228</v>
      </c>
      <c r="E56" s="32">
        <f t="shared" si="11"/>
        <v>0</v>
      </c>
      <c r="F56" s="32">
        <f t="shared" si="11"/>
        <v>0</v>
      </c>
      <c r="G56" s="32">
        <f t="shared" si="11"/>
        <v>0</v>
      </c>
      <c r="H56" s="32">
        <f t="shared" si="11"/>
        <v>0</v>
      </c>
      <c r="I56" s="32">
        <f t="shared" si="11"/>
        <v>0</v>
      </c>
      <c r="J56" s="32">
        <f t="shared" si="11"/>
        <v>0</v>
      </c>
      <c r="K56" s="32">
        <f t="shared" si="11"/>
        <v>0</v>
      </c>
      <c r="L56" s="32">
        <f t="shared" si="11"/>
        <v>0</v>
      </c>
      <c r="M56" s="32">
        <f t="shared" si="11"/>
        <v>0</v>
      </c>
      <c r="N56" s="32">
        <f t="shared" si="11"/>
        <v>0</v>
      </c>
      <c r="O56" s="32">
        <f>SUM(D56:N56)</f>
        <v>450228</v>
      </c>
      <c r="P56" s="45">
        <f t="shared" si="7"/>
        <v>22.551993588459226</v>
      </c>
      <c r="Q56" s="10"/>
    </row>
    <row r="57" spans="1:17">
      <c r="A57" s="13"/>
      <c r="B57" s="39">
        <v>351.1</v>
      </c>
      <c r="C57" s="21" t="s">
        <v>152</v>
      </c>
      <c r="D57" s="46">
        <v>112907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>SUM(D57:N57)</f>
        <v>112907</v>
      </c>
      <c r="P57" s="47">
        <f t="shared" si="7"/>
        <v>5.6555299539170507</v>
      </c>
      <c r="Q57" s="9"/>
    </row>
    <row r="58" spans="1:17">
      <c r="A58" s="13"/>
      <c r="B58" s="39">
        <v>351.5</v>
      </c>
      <c r="C58" s="21" t="s">
        <v>67</v>
      </c>
      <c r="D58" s="46">
        <v>12236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ref="O58:O60" si="12">SUM(D58:N58)</f>
        <v>12236</v>
      </c>
      <c r="P58" s="47">
        <f t="shared" si="7"/>
        <v>0.61290322580645162</v>
      </c>
      <c r="Q58" s="9"/>
    </row>
    <row r="59" spans="1:17">
      <c r="A59" s="13"/>
      <c r="B59" s="39">
        <v>354</v>
      </c>
      <c r="C59" s="21" t="s">
        <v>68</v>
      </c>
      <c r="D59" s="46">
        <v>281267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2"/>
        <v>281267</v>
      </c>
      <c r="P59" s="47">
        <f t="shared" si="7"/>
        <v>14.088709677419354</v>
      </c>
      <c r="Q59" s="9"/>
    </row>
    <row r="60" spans="1:17">
      <c r="A60" s="13"/>
      <c r="B60" s="39">
        <v>359</v>
      </c>
      <c r="C60" s="21" t="s">
        <v>71</v>
      </c>
      <c r="D60" s="46">
        <v>43818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2"/>
        <v>43818</v>
      </c>
      <c r="P60" s="47">
        <f t="shared" si="7"/>
        <v>2.1948507313163694</v>
      </c>
      <c r="Q60" s="9"/>
    </row>
    <row r="61" spans="1:17" ht="15.75">
      <c r="A61" s="29" t="s">
        <v>3</v>
      </c>
      <c r="B61" s="30"/>
      <c r="C61" s="31"/>
      <c r="D61" s="32">
        <f t="shared" ref="D61:N61" si="13">SUM(D62:D73)</f>
        <v>4066364</v>
      </c>
      <c r="E61" s="32">
        <f t="shared" si="13"/>
        <v>494884</v>
      </c>
      <c r="F61" s="32">
        <f t="shared" si="13"/>
        <v>26707</v>
      </c>
      <c r="G61" s="32">
        <f t="shared" si="13"/>
        <v>0</v>
      </c>
      <c r="H61" s="32">
        <f t="shared" si="13"/>
        <v>0</v>
      </c>
      <c r="I61" s="32">
        <f t="shared" si="13"/>
        <v>603473</v>
      </c>
      <c r="J61" s="32">
        <f t="shared" si="13"/>
        <v>85890</v>
      </c>
      <c r="K61" s="32">
        <f t="shared" si="13"/>
        <v>6231595</v>
      </c>
      <c r="L61" s="32">
        <f t="shared" si="13"/>
        <v>0</v>
      </c>
      <c r="M61" s="32">
        <f t="shared" si="13"/>
        <v>0</v>
      </c>
      <c r="N61" s="32">
        <f t="shared" si="13"/>
        <v>0</v>
      </c>
      <c r="O61" s="32">
        <f>SUM(D61:N61)</f>
        <v>11508913</v>
      </c>
      <c r="P61" s="45">
        <f t="shared" si="7"/>
        <v>576.48331997595676</v>
      </c>
      <c r="Q61" s="10"/>
    </row>
    <row r="62" spans="1:17">
      <c r="A62" s="12"/>
      <c r="B62" s="25">
        <v>361.1</v>
      </c>
      <c r="C62" s="20" t="s">
        <v>72</v>
      </c>
      <c r="D62" s="46">
        <v>1819420</v>
      </c>
      <c r="E62" s="46">
        <v>364604</v>
      </c>
      <c r="F62" s="46">
        <v>26707</v>
      </c>
      <c r="G62" s="46">
        <v>0</v>
      </c>
      <c r="H62" s="46">
        <v>0</v>
      </c>
      <c r="I62" s="46">
        <v>571262</v>
      </c>
      <c r="J62" s="46">
        <v>84590</v>
      </c>
      <c r="K62" s="46">
        <v>291410</v>
      </c>
      <c r="L62" s="46">
        <v>0</v>
      </c>
      <c r="M62" s="46">
        <v>0</v>
      </c>
      <c r="N62" s="46">
        <v>0</v>
      </c>
      <c r="O62" s="46">
        <f>SUM(D62:N62)</f>
        <v>3157993</v>
      </c>
      <c r="P62" s="47">
        <f t="shared" si="7"/>
        <v>158.18438188739731</v>
      </c>
      <c r="Q62" s="9"/>
    </row>
    <row r="63" spans="1:17">
      <c r="A63" s="12"/>
      <c r="B63" s="25">
        <v>361.2</v>
      </c>
      <c r="C63" s="20" t="s">
        <v>73</v>
      </c>
      <c r="D63" s="46">
        <v>130481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1030217</v>
      </c>
      <c r="L63" s="46">
        <v>0</v>
      </c>
      <c r="M63" s="46">
        <v>0</v>
      </c>
      <c r="N63" s="46">
        <v>0</v>
      </c>
      <c r="O63" s="46">
        <f t="shared" ref="O63:O76" si="14">SUM(D63:N63)</f>
        <v>1160698</v>
      </c>
      <c r="P63" s="47">
        <f t="shared" si="7"/>
        <v>58.139551192145859</v>
      </c>
      <c r="Q63" s="9"/>
    </row>
    <row r="64" spans="1:17">
      <c r="A64" s="12"/>
      <c r="B64" s="25">
        <v>361.3</v>
      </c>
      <c r="C64" s="20" t="s">
        <v>74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2776472</v>
      </c>
      <c r="L64" s="46">
        <v>0</v>
      </c>
      <c r="M64" s="46">
        <v>0</v>
      </c>
      <c r="N64" s="46">
        <v>0</v>
      </c>
      <c r="O64" s="46">
        <f t="shared" si="14"/>
        <v>2776472</v>
      </c>
      <c r="P64" s="47">
        <f t="shared" si="7"/>
        <v>139.07393307954317</v>
      </c>
      <c r="Q64" s="9"/>
    </row>
    <row r="65" spans="1:120">
      <c r="A65" s="12"/>
      <c r="B65" s="25">
        <v>361.4</v>
      </c>
      <c r="C65" s="20" t="s">
        <v>119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1210</v>
      </c>
      <c r="L65" s="46">
        <v>0</v>
      </c>
      <c r="M65" s="46">
        <v>0</v>
      </c>
      <c r="N65" s="46">
        <v>0</v>
      </c>
      <c r="O65" s="46">
        <f t="shared" si="14"/>
        <v>1210</v>
      </c>
      <c r="P65" s="47">
        <f t="shared" si="7"/>
        <v>6.0609096373472247E-2</v>
      </c>
      <c r="Q65" s="9"/>
    </row>
    <row r="66" spans="1:120">
      <c r="A66" s="12"/>
      <c r="B66" s="25">
        <v>362</v>
      </c>
      <c r="C66" s="20" t="s">
        <v>75</v>
      </c>
      <c r="D66" s="46">
        <v>65517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4"/>
        <v>65517</v>
      </c>
      <c r="P66" s="47">
        <f t="shared" si="7"/>
        <v>3.2817571628932076</v>
      </c>
      <c r="Q66" s="9"/>
    </row>
    <row r="67" spans="1:120">
      <c r="A67" s="12"/>
      <c r="B67" s="25">
        <v>364</v>
      </c>
      <c r="C67" s="20" t="s">
        <v>120</v>
      </c>
      <c r="D67" s="46">
        <v>101678</v>
      </c>
      <c r="E67" s="46">
        <v>107676</v>
      </c>
      <c r="F67" s="46">
        <v>0</v>
      </c>
      <c r="G67" s="46">
        <v>0</v>
      </c>
      <c r="H67" s="46">
        <v>0</v>
      </c>
      <c r="I67" s="46">
        <v>19436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4"/>
        <v>228790</v>
      </c>
      <c r="P67" s="47">
        <f t="shared" si="7"/>
        <v>11.460128230815467</v>
      </c>
      <c r="Q67" s="9"/>
    </row>
    <row r="68" spans="1:120">
      <c r="A68" s="12"/>
      <c r="B68" s="25">
        <v>365</v>
      </c>
      <c r="C68" s="20" t="s">
        <v>121</v>
      </c>
      <c r="D68" s="46">
        <v>2675</v>
      </c>
      <c r="E68" s="46">
        <v>0</v>
      </c>
      <c r="F68" s="46">
        <v>0</v>
      </c>
      <c r="G68" s="46">
        <v>0</v>
      </c>
      <c r="H68" s="46">
        <v>0</v>
      </c>
      <c r="I68" s="46">
        <v>328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4"/>
        <v>3003</v>
      </c>
      <c r="P68" s="47">
        <f t="shared" si="7"/>
        <v>0.15042075736325386</v>
      </c>
      <c r="Q68" s="9"/>
    </row>
    <row r="69" spans="1:120">
      <c r="A69" s="12"/>
      <c r="B69" s="25">
        <v>366</v>
      </c>
      <c r="C69" s="20" t="s">
        <v>78</v>
      </c>
      <c r="D69" s="46">
        <v>30836</v>
      </c>
      <c r="E69" s="46">
        <v>2645</v>
      </c>
      <c r="F69" s="46">
        <v>0</v>
      </c>
      <c r="G69" s="46">
        <v>0</v>
      </c>
      <c r="H69" s="46">
        <v>0</v>
      </c>
      <c r="I69" s="46">
        <v>10000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4"/>
        <v>43481</v>
      </c>
      <c r="P69" s="47">
        <f t="shared" ref="P69:P100" si="15">(O69/P$79)</f>
        <v>2.1779703466239231</v>
      </c>
      <c r="Q69" s="9"/>
    </row>
    <row r="70" spans="1:120">
      <c r="A70" s="12"/>
      <c r="B70" s="25">
        <v>368</v>
      </c>
      <c r="C70" s="20" t="s">
        <v>79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2132286</v>
      </c>
      <c r="L70" s="46">
        <v>0</v>
      </c>
      <c r="M70" s="46">
        <v>0</v>
      </c>
      <c r="N70" s="46">
        <v>0</v>
      </c>
      <c r="O70" s="46">
        <f t="shared" si="14"/>
        <v>2132286</v>
      </c>
      <c r="P70" s="47">
        <f t="shared" si="15"/>
        <v>106.80655179322781</v>
      </c>
      <c r="Q70" s="9"/>
    </row>
    <row r="71" spans="1:120">
      <c r="A71" s="12"/>
      <c r="B71" s="25">
        <v>369.3</v>
      </c>
      <c r="C71" s="20" t="s">
        <v>191</v>
      </c>
      <c r="D71" s="46">
        <v>8440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>SUM(D71:N71)</f>
        <v>8440</v>
      </c>
      <c r="P71" s="47">
        <f t="shared" si="15"/>
        <v>0.42276096974554195</v>
      </c>
      <c r="Q71" s="9"/>
    </row>
    <row r="72" spans="1:120">
      <c r="A72" s="12"/>
      <c r="B72" s="25">
        <v>369.35</v>
      </c>
      <c r="C72" s="20" t="s">
        <v>192</v>
      </c>
      <c r="D72" s="46">
        <v>9973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>SUM(D72:N72)</f>
        <v>9973</v>
      </c>
      <c r="P72" s="47">
        <f t="shared" si="15"/>
        <v>0.49954918853937086</v>
      </c>
      <c r="Q72" s="9"/>
    </row>
    <row r="73" spans="1:120">
      <c r="A73" s="12"/>
      <c r="B73" s="25">
        <v>369.9</v>
      </c>
      <c r="C73" s="20" t="s">
        <v>80</v>
      </c>
      <c r="D73" s="46">
        <v>1897344</v>
      </c>
      <c r="E73" s="46">
        <v>19959</v>
      </c>
      <c r="F73" s="46">
        <v>0</v>
      </c>
      <c r="G73" s="46">
        <v>0</v>
      </c>
      <c r="H73" s="46">
        <v>0</v>
      </c>
      <c r="I73" s="46">
        <v>2447</v>
      </c>
      <c r="J73" s="46">
        <v>1300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4"/>
        <v>1921050</v>
      </c>
      <c r="P73" s="47">
        <f t="shared" si="15"/>
        <v>96.225706271288317</v>
      </c>
      <c r="Q73" s="9"/>
    </row>
    <row r="74" spans="1:120" ht="15.75">
      <c r="A74" s="29" t="s">
        <v>46</v>
      </c>
      <c r="B74" s="30"/>
      <c r="C74" s="31"/>
      <c r="D74" s="32">
        <f t="shared" ref="D74:N74" si="16">SUM(D75:D76)</f>
        <v>449200</v>
      </c>
      <c r="E74" s="32">
        <f t="shared" si="16"/>
        <v>0</v>
      </c>
      <c r="F74" s="32">
        <f t="shared" si="16"/>
        <v>0</v>
      </c>
      <c r="G74" s="32">
        <f t="shared" si="16"/>
        <v>0</v>
      </c>
      <c r="H74" s="32">
        <f t="shared" si="16"/>
        <v>0</v>
      </c>
      <c r="I74" s="32">
        <f t="shared" si="16"/>
        <v>360000</v>
      </c>
      <c r="J74" s="32">
        <f t="shared" si="16"/>
        <v>0</v>
      </c>
      <c r="K74" s="32">
        <f t="shared" si="16"/>
        <v>0</v>
      </c>
      <c r="L74" s="32">
        <f t="shared" si="16"/>
        <v>0</v>
      </c>
      <c r="M74" s="32">
        <f t="shared" si="16"/>
        <v>0</v>
      </c>
      <c r="N74" s="32">
        <f t="shared" si="16"/>
        <v>0</v>
      </c>
      <c r="O74" s="32">
        <f t="shared" si="14"/>
        <v>809200</v>
      </c>
      <c r="P74" s="45">
        <f t="shared" si="15"/>
        <v>40.532959326788216</v>
      </c>
      <c r="Q74" s="9"/>
    </row>
    <row r="75" spans="1:120">
      <c r="A75" s="12"/>
      <c r="B75" s="25">
        <v>382</v>
      </c>
      <c r="C75" s="20" t="s">
        <v>93</v>
      </c>
      <c r="D75" s="46">
        <v>449200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4"/>
        <v>449200</v>
      </c>
      <c r="P75" s="47">
        <f t="shared" si="15"/>
        <v>22.500500901622921</v>
      </c>
      <c r="Q75" s="9"/>
    </row>
    <row r="76" spans="1:120" ht="15.75" thickBot="1">
      <c r="A76" s="12"/>
      <c r="B76" s="25">
        <v>389.7</v>
      </c>
      <c r="C76" s="20" t="s">
        <v>187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360000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4"/>
        <v>360000</v>
      </c>
      <c r="P76" s="47">
        <f t="shared" si="15"/>
        <v>18.032458425165299</v>
      </c>
      <c r="Q76" s="9"/>
    </row>
    <row r="77" spans="1:120" ht="16.5" thickBot="1">
      <c r="A77" s="14" t="s">
        <v>65</v>
      </c>
      <c r="B77" s="23"/>
      <c r="C77" s="22"/>
      <c r="D77" s="15">
        <f t="shared" ref="D77:N77" si="17">SUM(D5,D16,D30,D40,D56,D61,D74)</f>
        <v>35749857</v>
      </c>
      <c r="E77" s="15">
        <f t="shared" si="17"/>
        <v>5818315</v>
      </c>
      <c r="F77" s="15">
        <f t="shared" si="17"/>
        <v>850111</v>
      </c>
      <c r="G77" s="15">
        <f t="shared" si="17"/>
        <v>0</v>
      </c>
      <c r="H77" s="15">
        <f t="shared" si="17"/>
        <v>0</v>
      </c>
      <c r="I77" s="15">
        <f t="shared" si="17"/>
        <v>13388954</v>
      </c>
      <c r="J77" s="15">
        <f t="shared" si="17"/>
        <v>1528110</v>
      </c>
      <c r="K77" s="15">
        <f t="shared" si="17"/>
        <v>6779239</v>
      </c>
      <c r="L77" s="15">
        <f t="shared" si="17"/>
        <v>0</v>
      </c>
      <c r="M77" s="15">
        <f t="shared" si="17"/>
        <v>0</v>
      </c>
      <c r="N77" s="15">
        <f t="shared" si="17"/>
        <v>0</v>
      </c>
      <c r="O77" s="15">
        <f>SUM(D77:N77)</f>
        <v>64114586</v>
      </c>
      <c r="P77" s="38">
        <f t="shared" si="15"/>
        <v>3211.5100180324584</v>
      </c>
      <c r="Q77" s="6"/>
      <c r="R77" s="2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</row>
    <row r="78" spans="1:120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9"/>
    </row>
    <row r="79" spans="1:120">
      <c r="A79" s="40"/>
      <c r="B79" s="41"/>
      <c r="C79" s="41"/>
      <c r="D79" s="42"/>
      <c r="E79" s="42"/>
      <c r="F79" s="42"/>
      <c r="G79" s="42"/>
      <c r="H79" s="42"/>
      <c r="I79" s="42"/>
      <c r="J79" s="42"/>
      <c r="K79" s="42"/>
      <c r="L79" s="42"/>
      <c r="M79" s="48" t="s">
        <v>193</v>
      </c>
      <c r="N79" s="48"/>
      <c r="O79" s="48"/>
      <c r="P79" s="43">
        <v>19964</v>
      </c>
    </row>
    <row r="80" spans="1:120">
      <c r="A80" s="49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1"/>
    </row>
    <row r="81" spans="1:16" ht="15.75" customHeight="1" thickBot="1">
      <c r="A81" s="52" t="s">
        <v>100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4"/>
    </row>
  </sheetData>
  <mergeCells count="10">
    <mergeCell ref="M79:O79"/>
    <mergeCell ref="A80:P80"/>
    <mergeCell ref="A81:P8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84</v>
      </c>
      <c r="B3" s="62"/>
      <c r="C3" s="63"/>
      <c r="D3" s="67" t="s">
        <v>40</v>
      </c>
      <c r="E3" s="68"/>
      <c r="F3" s="68"/>
      <c r="G3" s="68"/>
      <c r="H3" s="69"/>
      <c r="I3" s="67" t="s">
        <v>41</v>
      </c>
      <c r="J3" s="69"/>
      <c r="K3" s="67" t="s">
        <v>43</v>
      </c>
      <c r="L3" s="69"/>
      <c r="M3" s="36"/>
      <c r="N3" s="37"/>
      <c r="O3" s="70" t="s">
        <v>89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85</v>
      </c>
      <c r="F4" s="34" t="s">
        <v>86</v>
      </c>
      <c r="G4" s="34" t="s">
        <v>87</v>
      </c>
      <c r="H4" s="34" t="s">
        <v>5</v>
      </c>
      <c r="I4" s="34" t="s">
        <v>6</v>
      </c>
      <c r="J4" s="35" t="s">
        <v>88</v>
      </c>
      <c r="K4" s="35" t="s">
        <v>7</v>
      </c>
      <c r="L4" s="35" t="s">
        <v>8</v>
      </c>
      <c r="M4" s="35" t="s">
        <v>9</v>
      </c>
      <c r="N4" s="35" t="s">
        <v>42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11647910</v>
      </c>
      <c r="E5" s="27">
        <f t="shared" si="0"/>
        <v>593281</v>
      </c>
      <c r="F5" s="27">
        <f t="shared" si="0"/>
        <v>915915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13157106</v>
      </c>
      <c r="O5" s="33">
        <f t="shared" ref="O5:O36" si="1">(N5/O$71)</f>
        <v>801.72481871915181</v>
      </c>
      <c r="P5" s="6"/>
    </row>
    <row r="6" spans="1:133">
      <c r="A6" s="12"/>
      <c r="B6" s="25">
        <v>311</v>
      </c>
      <c r="C6" s="20" t="s">
        <v>2</v>
      </c>
      <c r="D6" s="46">
        <v>7159364</v>
      </c>
      <c r="E6" s="46">
        <v>245390</v>
      </c>
      <c r="F6" s="46">
        <v>915915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8320669</v>
      </c>
      <c r="O6" s="47">
        <f t="shared" si="1"/>
        <v>507.01779294375723</v>
      </c>
      <c r="P6" s="9"/>
    </row>
    <row r="7" spans="1:133">
      <c r="A7" s="12"/>
      <c r="B7" s="25">
        <v>312.10000000000002</v>
      </c>
      <c r="C7" s="20" t="s">
        <v>135</v>
      </c>
      <c r="D7" s="46">
        <v>531885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531885</v>
      </c>
      <c r="O7" s="47">
        <f t="shared" si="1"/>
        <v>32.410273596977639</v>
      </c>
      <c r="P7" s="9"/>
    </row>
    <row r="8" spans="1:133">
      <c r="A8" s="12"/>
      <c r="B8" s="25">
        <v>312.51</v>
      </c>
      <c r="C8" s="20" t="s">
        <v>91</v>
      </c>
      <c r="D8" s="46">
        <v>0</v>
      </c>
      <c r="E8" s="46">
        <v>219657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219657</v>
      </c>
      <c r="O8" s="47">
        <f t="shared" si="1"/>
        <v>13.384741941380781</v>
      </c>
      <c r="P8" s="9"/>
    </row>
    <row r="9" spans="1:133">
      <c r="A9" s="12"/>
      <c r="B9" s="25">
        <v>312.52</v>
      </c>
      <c r="C9" s="20" t="s">
        <v>107</v>
      </c>
      <c r="D9" s="46">
        <v>0</v>
      </c>
      <c r="E9" s="46">
        <v>128234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128234</v>
      </c>
      <c r="O9" s="47">
        <f t="shared" si="1"/>
        <v>7.8139053074157578</v>
      </c>
      <c r="P9" s="9"/>
    </row>
    <row r="10" spans="1:133">
      <c r="A10" s="12"/>
      <c r="B10" s="25">
        <v>314.10000000000002</v>
      </c>
      <c r="C10" s="20" t="s">
        <v>11</v>
      </c>
      <c r="D10" s="46">
        <v>2277147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2277147</v>
      </c>
      <c r="O10" s="47">
        <f t="shared" si="1"/>
        <v>138.75735786972152</v>
      </c>
      <c r="P10" s="9"/>
    </row>
    <row r="11" spans="1:133">
      <c r="A11" s="12"/>
      <c r="B11" s="25">
        <v>314.39999999999998</v>
      </c>
      <c r="C11" s="20" t="s">
        <v>12</v>
      </c>
      <c r="D11" s="46">
        <v>7695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7695</v>
      </c>
      <c r="O11" s="47">
        <f t="shared" si="1"/>
        <v>0.46889281579428432</v>
      </c>
      <c r="P11" s="9"/>
    </row>
    <row r="12" spans="1:133">
      <c r="A12" s="12"/>
      <c r="B12" s="25">
        <v>314.7</v>
      </c>
      <c r="C12" s="20" t="s">
        <v>13</v>
      </c>
      <c r="D12" s="46">
        <v>245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245</v>
      </c>
      <c r="O12" s="47">
        <f t="shared" si="1"/>
        <v>1.492901102918774E-2</v>
      </c>
      <c r="P12" s="9"/>
    </row>
    <row r="13" spans="1:133">
      <c r="A13" s="12"/>
      <c r="B13" s="25">
        <v>314.8</v>
      </c>
      <c r="C13" s="20" t="s">
        <v>14</v>
      </c>
      <c r="D13" s="46">
        <v>37756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37756</v>
      </c>
      <c r="O13" s="47">
        <f t="shared" si="1"/>
        <v>2.3006520017061729</v>
      </c>
      <c r="P13" s="9"/>
    </row>
    <row r="14" spans="1:133">
      <c r="A14" s="12"/>
      <c r="B14" s="25">
        <v>315</v>
      </c>
      <c r="C14" s="20" t="s">
        <v>108</v>
      </c>
      <c r="D14" s="46">
        <v>1411408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1411408</v>
      </c>
      <c r="O14" s="47">
        <f t="shared" si="1"/>
        <v>86.003777953811465</v>
      </c>
      <c r="P14" s="9"/>
    </row>
    <row r="15" spans="1:133">
      <c r="A15" s="12"/>
      <c r="B15" s="25">
        <v>316</v>
      </c>
      <c r="C15" s="20" t="s">
        <v>109</v>
      </c>
      <c r="D15" s="46">
        <v>222410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222410</v>
      </c>
      <c r="O15" s="47">
        <f t="shared" si="1"/>
        <v>13.552495277557735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SUM(D17:D23)</f>
        <v>2844872</v>
      </c>
      <c r="E16" s="32">
        <f t="shared" si="3"/>
        <v>590368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7" si="4">SUM(D16:M16)</f>
        <v>3435240</v>
      </c>
      <c r="O16" s="45">
        <f t="shared" si="1"/>
        <v>209.32545244043629</v>
      </c>
      <c r="P16" s="10"/>
    </row>
    <row r="17" spans="1:16">
      <c r="A17" s="12"/>
      <c r="B17" s="25">
        <v>322</v>
      </c>
      <c r="C17" s="20" t="s">
        <v>0</v>
      </c>
      <c r="D17" s="46">
        <v>543248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543248</v>
      </c>
      <c r="O17" s="47">
        <f t="shared" si="1"/>
        <v>33.102675035037478</v>
      </c>
      <c r="P17" s="9"/>
    </row>
    <row r="18" spans="1:16">
      <c r="A18" s="12"/>
      <c r="B18" s="25">
        <v>323.10000000000002</v>
      </c>
      <c r="C18" s="20" t="s">
        <v>18</v>
      </c>
      <c r="D18" s="46">
        <v>2012528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2012528</v>
      </c>
      <c r="O18" s="47">
        <f t="shared" si="1"/>
        <v>122.63286819815977</v>
      </c>
      <c r="P18" s="9"/>
    </row>
    <row r="19" spans="1:16">
      <c r="A19" s="12"/>
      <c r="B19" s="25">
        <v>323.39999999999998</v>
      </c>
      <c r="C19" s="20" t="s">
        <v>19</v>
      </c>
      <c r="D19" s="46">
        <v>2555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2555</v>
      </c>
      <c r="O19" s="47">
        <f t="shared" si="1"/>
        <v>0.155688257875815</v>
      </c>
      <c r="P19" s="9"/>
    </row>
    <row r="20" spans="1:16">
      <c r="A20" s="12"/>
      <c r="B20" s="25">
        <v>324.12</v>
      </c>
      <c r="C20" s="20" t="s">
        <v>21</v>
      </c>
      <c r="D20" s="46">
        <v>0</v>
      </c>
      <c r="E20" s="46">
        <v>27808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27808</v>
      </c>
      <c r="O20" s="47">
        <f t="shared" si="1"/>
        <v>1.6944732191822558</v>
      </c>
      <c r="P20" s="9"/>
    </row>
    <row r="21" spans="1:16">
      <c r="A21" s="12"/>
      <c r="B21" s="25">
        <v>324.32</v>
      </c>
      <c r="C21" s="20" t="s">
        <v>97</v>
      </c>
      <c r="D21" s="46">
        <v>0</v>
      </c>
      <c r="E21" s="46">
        <v>59699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59699</v>
      </c>
      <c r="O21" s="47">
        <f t="shared" si="1"/>
        <v>3.6377429772713423</v>
      </c>
      <c r="P21" s="9"/>
    </row>
    <row r="22" spans="1:16">
      <c r="A22" s="12"/>
      <c r="B22" s="25">
        <v>324.62</v>
      </c>
      <c r="C22" s="20" t="s">
        <v>110</v>
      </c>
      <c r="D22" s="46">
        <v>0</v>
      </c>
      <c r="E22" s="46">
        <v>416824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416824</v>
      </c>
      <c r="O22" s="47">
        <f t="shared" si="1"/>
        <v>25.399061605021021</v>
      </c>
      <c r="P22" s="9"/>
    </row>
    <row r="23" spans="1:16">
      <c r="A23" s="12"/>
      <c r="B23" s="25">
        <v>329</v>
      </c>
      <c r="C23" s="20" t="s">
        <v>24</v>
      </c>
      <c r="D23" s="46">
        <v>286541</v>
      </c>
      <c r="E23" s="46">
        <v>86037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372578</v>
      </c>
      <c r="O23" s="47">
        <f t="shared" si="1"/>
        <v>22.702943147888611</v>
      </c>
      <c r="P23" s="9"/>
    </row>
    <row r="24" spans="1:16" ht="15.75">
      <c r="A24" s="29" t="s">
        <v>26</v>
      </c>
      <c r="B24" s="30"/>
      <c r="C24" s="31"/>
      <c r="D24" s="32">
        <f t="shared" ref="D24:M24" si="5">SUM(D25:D37)</f>
        <v>4282271</v>
      </c>
      <c r="E24" s="32">
        <f t="shared" si="5"/>
        <v>421472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4703743</v>
      </c>
      <c r="O24" s="45">
        <f t="shared" si="1"/>
        <v>286.6213515325087</v>
      </c>
      <c r="P24" s="10"/>
    </row>
    <row r="25" spans="1:16">
      <c r="A25" s="12"/>
      <c r="B25" s="25">
        <v>331.2</v>
      </c>
      <c r="C25" s="20" t="s">
        <v>25</v>
      </c>
      <c r="D25" s="46">
        <v>13843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13843</v>
      </c>
      <c r="O25" s="47">
        <f t="shared" si="1"/>
        <v>0.84351959051855463</v>
      </c>
      <c r="P25" s="9"/>
    </row>
    <row r="26" spans="1:16">
      <c r="A26" s="12"/>
      <c r="B26" s="25">
        <v>331.49</v>
      </c>
      <c r="C26" s="20" t="s">
        <v>111</v>
      </c>
      <c r="D26" s="46">
        <v>1267977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1267977</v>
      </c>
      <c r="O26" s="47">
        <f t="shared" si="1"/>
        <v>77.263847419413807</v>
      </c>
      <c r="P26" s="9"/>
    </row>
    <row r="27" spans="1:16">
      <c r="A27" s="12"/>
      <c r="B27" s="25">
        <v>334.2</v>
      </c>
      <c r="C27" s="20" t="s">
        <v>98</v>
      </c>
      <c r="D27" s="46">
        <v>3675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3675</v>
      </c>
      <c r="O27" s="47">
        <f t="shared" si="1"/>
        <v>0.22393516543781611</v>
      </c>
      <c r="P27" s="9"/>
    </row>
    <row r="28" spans="1:16">
      <c r="A28" s="12"/>
      <c r="B28" s="25">
        <v>334.49</v>
      </c>
      <c r="C28" s="20" t="s">
        <v>127</v>
      </c>
      <c r="D28" s="46">
        <v>0</v>
      </c>
      <c r="E28" s="46">
        <v>141000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141000</v>
      </c>
      <c r="O28" s="47">
        <f t="shared" si="1"/>
        <v>8.5917981841447801</v>
      </c>
      <c r="P28" s="9"/>
    </row>
    <row r="29" spans="1:16">
      <c r="A29" s="12"/>
      <c r="B29" s="25">
        <v>335.12</v>
      </c>
      <c r="C29" s="20" t="s">
        <v>112</v>
      </c>
      <c r="D29" s="46">
        <v>603324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603324</v>
      </c>
      <c r="O29" s="47">
        <f t="shared" si="1"/>
        <v>36.763390408872098</v>
      </c>
      <c r="P29" s="9"/>
    </row>
    <row r="30" spans="1:16">
      <c r="A30" s="12"/>
      <c r="B30" s="25">
        <v>335.15</v>
      </c>
      <c r="C30" s="20" t="s">
        <v>113</v>
      </c>
      <c r="D30" s="46">
        <v>6293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6293</v>
      </c>
      <c r="O30" s="47">
        <f t="shared" si="1"/>
        <v>0.38346231186399365</v>
      </c>
      <c r="P30" s="9"/>
    </row>
    <row r="31" spans="1:16">
      <c r="A31" s="12"/>
      <c r="B31" s="25">
        <v>335.18</v>
      </c>
      <c r="C31" s="20" t="s">
        <v>114</v>
      </c>
      <c r="D31" s="46">
        <v>2293369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2293369</v>
      </c>
      <c r="O31" s="47">
        <f t="shared" si="1"/>
        <v>139.74584120407044</v>
      </c>
      <c r="P31" s="9"/>
    </row>
    <row r="32" spans="1:16">
      <c r="A32" s="12"/>
      <c r="B32" s="25">
        <v>335.21</v>
      </c>
      <c r="C32" s="20" t="s">
        <v>33</v>
      </c>
      <c r="D32" s="46">
        <v>14910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14910</v>
      </c>
      <c r="O32" s="47">
        <f t="shared" si="1"/>
        <v>0.9085369569191396</v>
      </c>
      <c r="P32" s="9"/>
    </row>
    <row r="33" spans="1:16">
      <c r="A33" s="12"/>
      <c r="B33" s="25">
        <v>335.49</v>
      </c>
      <c r="C33" s="20" t="s">
        <v>34</v>
      </c>
      <c r="D33" s="46">
        <v>14075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14075</v>
      </c>
      <c r="O33" s="47">
        <f t="shared" si="1"/>
        <v>0.85765644994211199</v>
      </c>
      <c r="P33" s="9"/>
    </row>
    <row r="34" spans="1:16">
      <c r="A34" s="12"/>
      <c r="B34" s="25">
        <v>337.1</v>
      </c>
      <c r="C34" s="20" t="s">
        <v>35</v>
      </c>
      <c r="D34" s="46">
        <v>0</v>
      </c>
      <c r="E34" s="46">
        <v>280472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280472</v>
      </c>
      <c r="O34" s="47">
        <f t="shared" si="1"/>
        <v>17.090488087258546</v>
      </c>
      <c r="P34" s="9"/>
    </row>
    <row r="35" spans="1:16">
      <c r="A35" s="12"/>
      <c r="B35" s="25">
        <v>337.2</v>
      </c>
      <c r="C35" s="20" t="s">
        <v>36</v>
      </c>
      <c r="D35" s="46">
        <v>41250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41250</v>
      </c>
      <c r="O35" s="47">
        <f t="shared" si="1"/>
        <v>2.5135579794040583</v>
      </c>
      <c r="P35" s="9"/>
    </row>
    <row r="36" spans="1:16">
      <c r="A36" s="12"/>
      <c r="B36" s="25">
        <v>337.6</v>
      </c>
      <c r="C36" s="20" t="s">
        <v>37</v>
      </c>
      <c r="D36" s="46">
        <v>2100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2100</v>
      </c>
      <c r="O36" s="47">
        <f t="shared" si="1"/>
        <v>0.12796295167875205</v>
      </c>
      <c r="P36" s="9"/>
    </row>
    <row r="37" spans="1:16">
      <c r="A37" s="12"/>
      <c r="B37" s="25">
        <v>338</v>
      </c>
      <c r="C37" s="20" t="s">
        <v>39</v>
      </c>
      <c r="D37" s="46">
        <v>21455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21455</v>
      </c>
      <c r="O37" s="47">
        <f t="shared" ref="O37:O68" si="7">(N37/O$71)</f>
        <v>1.3073548229845835</v>
      </c>
      <c r="P37" s="9"/>
    </row>
    <row r="38" spans="1:16" ht="15.75">
      <c r="A38" s="29" t="s">
        <v>44</v>
      </c>
      <c r="B38" s="30"/>
      <c r="C38" s="31"/>
      <c r="D38" s="32">
        <f t="shared" ref="D38:M38" si="8">SUM(D39:D50)</f>
        <v>1415887</v>
      </c>
      <c r="E38" s="32">
        <f t="shared" si="8"/>
        <v>1151033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7181609</v>
      </c>
      <c r="J38" s="32">
        <f t="shared" si="8"/>
        <v>629973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10378502</v>
      </c>
      <c r="O38" s="45">
        <f t="shared" si="7"/>
        <v>632.4113094875388</v>
      </c>
      <c r="P38" s="10"/>
    </row>
    <row r="39" spans="1:16">
      <c r="A39" s="12"/>
      <c r="B39" s="25">
        <v>341.3</v>
      </c>
      <c r="C39" s="20" t="s">
        <v>136</v>
      </c>
      <c r="D39" s="46">
        <v>55548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629973</v>
      </c>
      <c r="K39" s="46">
        <v>0</v>
      </c>
      <c r="L39" s="46">
        <v>0</v>
      </c>
      <c r="M39" s="46">
        <v>0</v>
      </c>
      <c r="N39" s="46">
        <f t="shared" ref="N39:N50" si="9">SUM(D39:M39)</f>
        <v>685521</v>
      </c>
      <c r="O39" s="47">
        <f t="shared" si="7"/>
        <v>41.772043141795137</v>
      </c>
      <c r="P39" s="9"/>
    </row>
    <row r="40" spans="1:16">
      <c r="A40" s="12"/>
      <c r="B40" s="25">
        <v>342.1</v>
      </c>
      <c r="C40" s="20" t="s">
        <v>50</v>
      </c>
      <c r="D40" s="46">
        <v>182734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182734</v>
      </c>
      <c r="O40" s="47">
        <f t="shared" si="7"/>
        <v>11.134848577173846</v>
      </c>
      <c r="P40" s="9"/>
    </row>
    <row r="41" spans="1:16">
      <c r="A41" s="12"/>
      <c r="B41" s="25">
        <v>342.2</v>
      </c>
      <c r="C41" s="20" t="s">
        <v>51</v>
      </c>
      <c r="D41" s="46">
        <v>431304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431304</v>
      </c>
      <c r="O41" s="47">
        <f t="shared" si="7"/>
        <v>26.281396624215464</v>
      </c>
      <c r="P41" s="9"/>
    </row>
    <row r="42" spans="1:16">
      <c r="A42" s="12"/>
      <c r="B42" s="25">
        <v>342.6</v>
      </c>
      <c r="C42" s="20" t="s">
        <v>54</v>
      </c>
      <c r="D42" s="46">
        <v>513812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513812</v>
      </c>
      <c r="O42" s="47">
        <f t="shared" si="7"/>
        <v>31.309000060934739</v>
      </c>
      <c r="P42" s="9"/>
    </row>
    <row r="43" spans="1:16">
      <c r="A43" s="12"/>
      <c r="B43" s="25">
        <v>343.3</v>
      </c>
      <c r="C43" s="20" t="s">
        <v>55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2042762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2042762</v>
      </c>
      <c r="O43" s="47">
        <f t="shared" si="7"/>
        <v>124.47516909390043</v>
      </c>
      <c r="P43" s="9"/>
    </row>
    <row r="44" spans="1:16">
      <c r="A44" s="12"/>
      <c r="B44" s="25">
        <v>343.4</v>
      </c>
      <c r="C44" s="20" t="s">
        <v>56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2586425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2586425</v>
      </c>
      <c r="O44" s="47">
        <f t="shared" si="7"/>
        <v>157.60313204557917</v>
      </c>
      <c r="P44" s="9"/>
    </row>
    <row r="45" spans="1:16">
      <c r="A45" s="12"/>
      <c r="B45" s="25">
        <v>343.5</v>
      </c>
      <c r="C45" s="20" t="s">
        <v>57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2552422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2552422</v>
      </c>
      <c r="O45" s="47">
        <f t="shared" si="7"/>
        <v>155.53116811894461</v>
      </c>
      <c r="P45" s="9"/>
    </row>
    <row r="46" spans="1:16">
      <c r="A46" s="12"/>
      <c r="B46" s="25">
        <v>343.7</v>
      </c>
      <c r="C46" s="20" t="s">
        <v>58</v>
      </c>
      <c r="D46" s="46">
        <v>0</v>
      </c>
      <c r="E46" s="46">
        <v>1151033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1151033</v>
      </c>
      <c r="O46" s="47">
        <f t="shared" si="7"/>
        <v>70.13789531411858</v>
      </c>
      <c r="P46" s="9"/>
    </row>
    <row r="47" spans="1:16">
      <c r="A47" s="12"/>
      <c r="B47" s="25">
        <v>344.9</v>
      </c>
      <c r="C47" s="20" t="s">
        <v>118</v>
      </c>
      <c r="D47" s="46">
        <v>45412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45412</v>
      </c>
      <c r="O47" s="47">
        <f t="shared" si="7"/>
        <v>2.7671683626835657</v>
      </c>
      <c r="P47" s="9"/>
    </row>
    <row r="48" spans="1:16">
      <c r="A48" s="12"/>
      <c r="B48" s="25">
        <v>347.2</v>
      </c>
      <c r="C48" s="20" t="s">
        <v>62</v>
      </c>
      <c r="D48" s="46">
        <v>113192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113192</v>
      </c>
      <c r="O48" s="47">
        <f t="shared" si="7"/>
        <v>6.8973249649625252</v>
      </c>
      <c r="P48" s="9"/>
    </row>
    <row r="49" spans="1:16">
      <c r="A49" s="12"/>
      <c r="B49" s="25">
        <v>347.5</v>
      </c>
      <c r="C49" s="20" t="s">
        <v>63</v>
      </c>
      <c r="D49" s="46">
        <v>65446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65446</v>
      </c>
      <c r="O49" s="47">
        <f t="shared" si="7"/>
        <v>3.9879349216988604</v>
      </c>
      <c r="P49" s="9"/>
    </row>
    <row r="50" spans="1:16">
      <c r="A50" s="12"/>
      <c r="B50" s="25">
        <v>347.9</v>
      </c>
      <c r="C50" s="20" t="s">
        <v>64</v>
      </c>
      <c r="D50" s="46">
        <v>8439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8439</v>
      </c>
      <c r="O50" s="47">
        <f t="shared" si="7"/>
        <v>0.51422826153189938</v>
      </c>
      <c r="P50" s="9"/>
    </row>
    <row r="51" spans="1:16" ht="15.75">
      <c r="A51" s="29" t="s">
        <v>45</v>
      </c>
      <c r="B51" s="30"/>
      <c r="C51" s="31"/>
      <c r="D51" s="32">
        <f t="shared" ref="D51:M51" si="10">SUM(D52:D55)</f>
        <v>1057875</v>
      </c>
      <c r="E51" s="32">
        <f t="shared" si="10"/>
        <v>725221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ref="N51:N57" si="11">SUM(D51:M51)</f>
        <v>1783096</v>
      </c>
      <c r="O51" s="45">
        <f t="shared" si="7"/>
        <v>108.65248918408385</v>
      </c>
      <c r="P51" s="10"/>
    </row>
    <row r="52" spans="1:16">
      <c r="A52" s="13"/>
      <c r="B52" s="39">
        <v>351.5</v>
      </c>
      <c r="C52" s="21" t="s">
        <v>67</v>
      </c>
      <c r="D52" s="46">
        <v>176387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176387</v>
      </c>
      <c r="O52" s="47">
        <f t="shared" si="7"/>
        <v>10.748095789409543</v>
      </c>
      <c r="P52" s="9"/>
    </row>
    <row r="53" spans="1:16">
      <c r="A53" s="13"/>
      <c r="B53" s="39">
        <v>354</v>
      </c>
      <c r="C53" s="21" t="s">
        <v>68</v>
      </c>
      <c r="D53" s="46">
        <v>838004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838004</v>
      </c>
      <c r="O53" s="47">
        <f t="shared" si="7"/>
        <v>51.063554932667117</v>
      </c>
      <c r="P53" s="9"/>
    </row>
    <row r="54" spans="1:16">
      <c r="A54" s="13"/>
      <c r="B54" s="39">
        <v>355</v>
      </c>
      <c r="C54" s="21" t="s">
        <v>69</v>
      </c>
      <c r="D54" s="46">
        <v>39408</v>
      </c>
      <c r="E54" s="46">
        <v>725221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764629</v>
      </c>
      <c r="O54" s="47">
        <f t="shared" si="7"/>
        <v>46.592468466272621</v>
      </c>
      <c r="P54" s="9"/>
    </row>
    <row r="55" spans="1:16">
      <c r="A55" s="13"/>
      <c r="B55" s="39">
        <v>359</v>
      </c>
      <c r="C55" s="21" t="s">
        <v>71</v>
      </c>
      <c r="D55" s="46">
        <v>4076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4076</v>
      </c>
      <c r="O55" s="47">
        <f t="shared" si="7"/>
        <v>0.24836999573456828</v>
      </c>
      <c r="P55" s="9"/>
    </row>
    <row r="56" spans="1:16" ht="15.75">
      <c r="A56" s="29" t="s">
        <v>3</v>
      </c>
      <c r="B56" s="30"/>
      <c r="C56" s="31"/>
      <c r="D56" s="32">
        <f t="shared" ref="D56:M56" si="12">SUM(D57:D64)</f>
        <v>1692844</v>
      </c>
      <c r="E56" s="32">
        <f t="shared" si="12"/>
        <v>18151</v>
      </c>
      <c r="F56" s="32">
        <f t="shared" si="12"/>
        <v>1149</v>
      </c>
      <c r="G56" s="32">
        <f t="shared" si="12"/>
        <v>0</v>
      </c>
      <c r="H56" s="32">
        <f t="shared" si="12"/>
        <v>0</v>
      </c>
      <c r="I56" s="32">
        <f t="shared" si="12"/>
        <v>64712</v>
      </c>
      <c r="J56" s="32">
        <f t="shared" si="12"/>
        <v>103195</v>
      </c>
      <c r="K56" s="32">
        <f t="shared" si="12"/>
        <v>4356715</v>
      </c>
      <c r="L56" s="32">
        <f t="shared" si="12"/>
        <v>0</v>
      </c>
      <c r="M56" s="32">
        <f t="shared" si="12"/>
        <v>0</v>
      </c>
      <c r="N56" s="32">
        <f t="shared" si="11"/>
        <v>6236766</v>
      </c>
      <c r="O56" s="45">
        <f t="shared" si="7"/>
        <v>380.03570775699228</v>
      </c>
      <c r="P56" s="10"/>
    </row>
    <row r="57" spans="1:16">
      <c r="A57" s="12"/>
      <c r="B57" s="25">
        <v>361.1</v>
      </c>
      <c r="C57" s="20" t="s">
        <v>72</v>
      </c>
      <c r="D57" s="46">
        <v>57205</v>
      </c>
      <c r="E57" s="46">
        <v>12679</v>
      </c>
      <c r="F57" s="46">
        <v>1149</v>
      </c>
      <c r="G57" s="46">
        <v>0</v>
      </c>
      <c r="H57" s="46">
        <v>0</v>
      </c>
      <c r="I57" s="46">
        <v>12181</v>
      </c>
      <c r="J57" s="46">
        <v>2168</v>
      </c>
      <c r="K57" s="46">
        <v>157440</v>
      </c>
      <c r="L57" s="46">
        <v>0</v>
      </c>
      <c r="M57" s="46">
        <v>0</v>
      </c>
      <c r="N57" s="46">
        <f t="shared" si="11"/>
        <v>242822</v>
      </c>
      <c r="O57" s="47">
        <f t="shared" si="7"/>
        <v>14.796295167875206</v>
      </c>
      <c r="P57" s="9"/>
    </row>
    <row r="58" spans="1:16">
      <c r="A58" s="12"/>
      <c r="B58" s="25">
        <v>361.2</v>
      </c>
      <c r="C58" s="20" t="s">
        <v>73</v>
      </c>
      <c r="D58" s="46">
        <v>25910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534976</v>
      </c>
      <c r="L58" s="46">
        <v>0</v>
      </c>
      <c r="M58" s="46">
        <v>0</v>
      </c>
      <c r="N58" s="46">
        <f t="shared" ref="N58:N64" si="13">SUM(D58:M58)</f>
        <v>560886</v>
      </c>
      <c r="O58" s="47">
        <f t="shared" si="7"/>
        <v>34.177441959661202</v>
      </c>
      <c r="P58" s="9"/>
    </row>
    <row r="59" spans="1:16">
      <c r="A59" s="12"/>
      <c r="B59" s="25">
        <v>361.3</v>
      </c>
      <c r="C59" s="20" t="s">
        <v>74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138264</v>
      </c>
      <c r="L59" s="46">
        <v>0</v>
      </c>
      <c r="M59" s="46">
        <v>0</v>
      </c>
      <c r="N59" s="46">
        <f t="shared" si="13"/>
        <v>138264</v>
      </c>
      <c r="O59" s="47">
        <f t="shared" si="7"/>
        <v>8.4250807385290347</v>
      </c>
      <c r="P59" s="9"/>
    </row>
    <row r="60" spans="1:16">
      <c r="A60" s="12"/>
      <c r="B60" s="25">
        <v>361.4</v>
      </c>
      <c r="C60" s="20" t="s">
        <v>119</v>
      </c>
      <c r="D60" s="46">
        <v>5049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1759534</v>
      </c>
      <c r="L60" s="46">
        <v>0</v>
      </c>
      <c r="M60" s="46">
        <v>0</v>
      </c>
      <c r="N60" s="46">
        <f t="shared" si="13"/>
        <v>1764583</v>
      </c>
      <c r="O60" s="47">
        <f t="shared" si="7"/>
        <v>107.5244043629273</v>
      </c>
      <c r="P60" s="9"/>
    </row>
    <row r="61" spans="1:16">
      <c r="A61" s="12"/>
      <c r="B61" s="25">
        <v>364</v>
      </c>
      <c r="C61" s="20" t="s">
        <v>120</v>
      </c>
      <c r="D61" s="46">
        <v>59272</v>
      </c>
      <c r="E61" s="46">
        <v>0</v>
      </c>
      <c r="F61" s="46">
        <v>0</v>
      </c>
      <c r="G61" s="46">
        <v>0</v>
      </c>
      <c r="H61" s="46">
        <v>0</v>
      </c>
      <c r="I61" s="46">
        <v>2880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62152</v>
      </c>
      <c r="O61" s="47">
        <f t="shared" si="7"/>
        <v>3.7872158917799039</v>
      </c>
      <c r="P61" s="9"/>
    </row>
    <row r="62" spans="1:16">
      <c r="A62" s="12"/>
      <c r="B62" s="25">
        <v>366</v>
      </c>
      <c r="C62" s="20" t="s">
        <v>78</v>
      </c>
      <c r="D62" s="46">
        <v>39295</v>
      </c>
      <c r="E62" s="46">
        <v>150</v>
      </c>
      <c r="F62" s="46">
        <v>0</v>
      </c>
      <c r="G62" s="46">
        <v>0</v>
      </c>
      <c r="H62" s="46">
        <v>0</v>
      </c>
      <c r="I62" s="46">
        <v>10000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49445</v>
      </c>
      <c r="O62" s="47">
        <f t="shared" si="7"/>
        <v>3.0129181646456646</v>
      </c>
      <c r="P62" s="9"/>
    </row>
    <row r="63" spans="1:16">
      <c r="A63" s="12"/>
      <c r="B63" s="25">
        <v>368</v>
      </c>
      <c r="C63" s="20" t="s">
        <v>79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1766501</v>
      </c>
      <c r="L63" s="46">
        <v>0</v>
      </c>
      <c r="M63" s="46">
        <v>0</v>
      </c>
      <c r="N63" s="46">
        <f t="shared" si="13"/>
        <v>1766501</v>
      </c>
      <c r="O63" s="47">
        <f t="shared" si="7"/>
        <v>107.64127719212723</v>
      </c>
      <c r="P63" s="9"/>
    </row>
    <row r="64" spans="1:16">
      <c r="A64" s="12"/>
      <c r="B64" s="25">
        <v>369.9</v>
      </c>
      <c r="C64" s="20" t="s">
        <v>80</v>
      </c>
      <c r="D64" s="46">
        <v>1506113</v>
      </c>
      <c r="E64" s="46">
        <v>5322</v>
      </c>
      <c r="F64" s="46">
        <v>0</v>
      </c>
      <c r="G64" s="46">
        <v>0</v>
      </c>
      <c r="H64" s="46">
        <v>0</v>
      </c>
      <c r="I64" s="46">
        <v>39651</v>
      </c>
      <c r="J64" s="46">
        <v>101027</v>
      </c>
      <c r="K64" s="46">
        <v>0</v>
      </c>
      <c r="L64" s="46">
        <v>0</v>
      </c>
      <c r="M64" s="46">
        <v>0</v>
      </c>
      <c r="N64" s="46">
        <f t="shared" si="13"/>
        <v>1652113</v>
      </c>
      <c r="O64" s="47">
        <f t="shared" si="7"/>
        <v>100.67107427944671</v>
      </c>
      <c r="P64" s="9"/>
    </row>
    <row r="65" spans="1:119" ht="15.75">
      <c r="A65" s="29" t="s">
        <v>46</v>
      </c>
      <c r="B65" s="30"/>
      <c r="C65" s="31"/>
      <c r="D65" s="32">
        <f t="shared" ref="D65:M65" si="14">SUM(D66:D68)</f>
        <v>304530</v>
      </c>
      <c r="E65" s="32">
        <f t="shared" si="14"/>
        <v>0</v>
      </c>
      <c r="F65" s="32">
        <f t="shared" si="14"/>
        <v>11970000</v>
      </c>
      <c r="G65" s="32">
        <f t="shared" si="14"/>
        <v>0</v>
      </c>
      <c r="H65" s="32">
        <f t="shared" si="14"/>
        <v>0</v>
      </c>
      <c r="I65" s="32">
        <f t="shared" si="14"/>
        <v>705827</v>
      </c>
      <c r="J65" s="32">
        <f t="shared" si="14"/>
        <v>0</v>
      </c>
      <c r="K65" s="32">
        <f t="shared" si="14"/>
        <v>0</v>
      </c>
      <c r="L65" s="32">
        <f t="shared" si="14"/>
        <v>0</v>
      </c>
      <c r="M65" s="32">
        <f t="shared" si="14"/>
        <v>0</v>
      </c>
      <c r="N65" s="32">
        <f>SUM(D65:M65)</f>
        <v>12980357</v>
      </c>
      <c r="O65" s="45">
        <f t="shared" si="7"/>
        <v>790.95466455426242</v>
      </c>
      <c r="P65" s="9"/>
    </row>
    <row r="66" spans="1:119">
      <c r="A66" s="12"/>
      <c r="B66" s="25">
        <v>381</v>
      </c>
      <c r="C66" s="20" t="s">
        <v>81</v>
      </c>
      <c r="D66" s="46">
        <v>304530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304530</v>
      </c>
      <c r="O66" s="47">
        <f t="shared" si="7"/>
        <v>18.556456035585889</v>
      </c>
      <c r="P66" s="9"/>
    </row>
    <row r="67" spans="1:119">
      <c r="A67" s="12"/>
      <c r="B67" s="25">
        <v>384</v>
      </c>
      <c r="C67" s="20" t="s">
        <v>82</v>
      </c>
      <c r="D67" s="46">
        <v>0</v>
      </c>
      <c r="E67" s="46">
        <v>0</v>
      </c>
      <c r="F67" s="46">
        <v>11970000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11970000</v>
      </c>
      <c r="O67" s="47">
        <f t="shared" si="7"/>
        <v>729.38882456888678</v>
      </c>
      <c r="P67" s="9"/>
    </row>
    <row r="68" spans="1:119" ht="15.75" thickBot="1">
      <c r="A68" s="12"/>
      <c r="B68" s="25">
        <v>389.8</v>
      </c>
      <c r="C68" s="20" t="s">
        <v>137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705827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705827</v>
      </c>
      <c r="O68" s="47">
        <f t="shared" si="7"/>
        <v>43.009383949789772</v>
      </c>
      <c r="P68" s="9"/>
    </row>
    <row r="69" spans="1:119" ht="16.5" thickBot="1">
      <c r="A69" s="14" t="s">
        <v>65</v>
      </c>
      <c r="B69" s="23"/>
      <c r="C69" s="22"/>
      <c r="D69" s="15">
        <f t="shared" ref="D69:M69" si="15">SUM(D5,D16,D24,D38,D51,D56,D65)</f>
        <v>23246189</v>
      </c>
      <c r="E69" s="15">
        <f t="shared" si="15"/>
        <v>3499526</v>
      </c>
      <c r="F69" s="15">
        <f t="shared" si="15"/>
        <v>12887064</v>
      </c>
      <c r="G69" s="15">
        <f t="shared" si="15"/>
        <v>0</v>
      </c>
      <c r="H69" s="15">
        <f t="shared" si="15"/>
        <v>0</v>
      </c>
      <c r="I69" s="15">
        <f t="shared" si="15"/>
        <v>7952148</v>
      </c>
      <c r="J69" s="15">
        <f t="shared" si="15"/>
        <v>733168</v>
      </c>
      <c r="K69" s="15">
        <f t="shared" si="15"/>
        <v>4356715</v>
      </c>
      <c r="L69" s="15">
        <f t="shared" si="15"/>
        <v>0</v>
      </c>
      <c r="M69" s="15">
        <f t="shared" si="15"/>
        <v>0</v>
      </c>
      <c r="N69" s="15">
        <f>SUM(D69:M69)</f>
        <v>52674810</v>
      </c>
      <c r="O69" s="38">
        <f>(N69/O$71)</f>
        <v>3209.7257936749743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48" t="s">
        <v>138</v>
      </c>
      <c r="M71" s="48"/>
      <c r="N71" s="48"/>
      <c r="O71" s="43">
        <v>16411</v>
      </c>
    </row>
    <row r="72" spans="1:119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</row>
    <row r="73" spans="1:119" ht="15.75" customHeight="1" thickBot="1">
      <c r="A73" s="52" t="s">
        <v>100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84</v>
      </c>
      <c r="B3" s="62"/>
      <c r="C3" s="63"/>
      <c r="D3" s="67" t="s">
        <v>40</v>
      </c>
      <c r="E3" s="68"/>
      <c r="F3" s="68"/>
      <c r="G3" s="68"/>
      <c r="H3" s="69"/>
      <c r="I3" s="67" t="s">
        <v>41</v>
      </c>
      <c r="J3" s="69"/>
      <c r="K3" s="67" t="s">
        <v>43</v>
      </c>
      <c r="L3" s="69"/>
      <c r="M3" s="36"/>
      <c r="N3" s="37"/>
      <c r="O3" s="70" t="s">
        <v>89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85</v>
      </c>
      <c r="F4" s="34" t="s">
        <v>86</v>
      </c>
      <c r="G4" s="34" t="s">
        <v>87</v>
      </c>
      <c r="H4" s="34" t="s">
        <v>5</v>
      </c>
      <c r="I4" s="34" t="s">
        <v>6</v>
      </c>
      <c r="J4" s="35" t="s">
        <v>88</v>
      </c>
      <c r="K4" s="35" t="s">
        <v>7</v>
      </c>
      <c r="L4" s="35" t="s">
        <v>8</v>
      </c>
      <c r="M4" s="35" t="s">
        <v>9</v>
      </c>
      <c r="N4" s="35" t="s">
        <v>42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11399297</v>
      </c>
      <c r="E5" s="27">
        <f t="shared" si="0"/>
        <v>535567</v>
      </c>
      <c r="F5" s="27">
        <f t="shared" si="0"/>
        <v>825374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12760238</v>
      </c>
      <c r="O5" s="33">
        <f t="shared" ref="O5:O36" si="1">(N5/O$73)</f>
        <v>792.31530580565038</v>
      </c>
      <c r="P5" s="6"/>
    </row>
    <row r="6" spans="1:133">
      <c r="A6" s="12"/>
      <c r="B6" s="25">
        <v>311</v>
      </c>
      <c r="C6" s="20" t="s">
        <v>2</v>
      </c>
      <c r="D6" s="46">
        <v>7036436</v>
      </c>
      <c r="E6" s="46">
        <v>240647</v>
      </c>
      <c r="F6" s="46">
        <v>825374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8102457</v>
      </c>
      <c r="O6" s="47">
        <f t="shared" si="1"/>
        <v>503.10195591431233</v>
      </c>
      <c r="P6" s="9"/>
    </row>
    <row r="7" spans="1:133">
      <c r="A7" s="12"/>
      <c r="B7" s="25">
        <v>312.41000000000003</v>
      </c>
      <c r="C7" s="20" t="s">
        <v>10</v>
      </c>
      <c r="D7" s="46">
        <v>532378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532378</v>
      </c>
      <c r="O7" s="47">
        <f t="shared" si="1"/>
        <v>33.056690468798507</v>
      </c>
      <c r="P7" s="9"/>
    </row>
    <row r="8" spans="1:133">
      <c r="A8" s="12"/>
      <c r="B8" s="25">
        <v>312.51</v>
      </c>
      <c r="C8" s="20" t="s">
        <v>91</v>
      </c>
      <c r="D8" s="46">
        <v>0</v>
      </c>
      <c r="E8" s="46">
        <v>172974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172974</v>
      </c>
      <c r="O8" s="47">
        <f t="shared" si="1"/>
        <v>10.740391182862465</v>
      </c>
      <c r="P8" s="9"/>
    </row>
    <row r="9" spans="1:133">
      <c r="A9" s="12"/>
      <c r="B9" s="25">
        <v>312.52</v>
      </c>
      <c r="C9" s="20" t="s">
        <v>107</v>
      </c>
      <c r="D9" s="46">
        <v>0</v>
      </c>
      <c r="E9" s="46">
        <v>121946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121946</v>
      </c>
      <c r="O9" s="47">
        <f t="shared" si="1"/>
        <v>7.571934181931077</v>
      </c>
      <c r="P9" s="9"/>
    </row>
    <row r="10" spans="1:133">
      <c r="A10" s="12"/>
      <c r="B10" s="25">
        <v>314.10000000000002</v>
      </c>
      <c r="C10" s="20" t="s">
        <v>11</v>
      </c>
      <c r="D10" s="46">
        <v>2195119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2195119</v>
      </c>
      <c r="O10" s="47">
        <f t="shared" si="1"/>
        <v>136.30046569388389</v>
      </c>
      <c r="P10" s="9"/>
    </row>
    <row r="11" spans="1:133">
      <c r="A11" s="12"/>
      <c r="B11" s="25">
        <v>314.39999999999998</v>
      </c>
      <c r="C11" s="20" t="s">
        <v>12</v>
      </c>
      <c r="D11" s="46">
        <v>6612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6612</v>
      </c>
      <c r="O11" s="47">
        <f t="shared" si="1"/>
        <v>0.41055572803477181</v>
      </c>
      <c r="P11" s="9"/>
    </row>
    <row r="12" spans="1:133">
      <c r="A12" s="12"/>
      <c r="B12" s="25">
        <v>314.7</v>
      </c>
      <c r="C12" s="20" t="s">
        <v>13</v>
      </c>
      <c r="D12" s="46">
        <v>283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283</v>
      </c>
      <c r="O12" s="47">
        <f t="shared" si="1"/>
        <v>1.7572182552002484E-2</v>
      </c>
      <c r="P12" s="9"/>
    </row>
    <row r="13" spans="1:133">
      <c r="A13" s="12"/>
      <c r="B13" s="25">
        <v>314.8</v>
      </c>
      <c r="C13" s="20" t="s">
        <v>14</v>
      </c>
      <c r="D13" s="46">
        <v>29878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29878</v>
      </c>
      <c r="O13" s="47">
        <f t="shared" si="1"/>
        <v>1.8552002483700714</v>
      </c>
      <c r="P13" s="9"/>
    </row>
    <row r="14" spans="1:133">
      <c r="A14" s="12"/>
      <c r="B14" s="25">
        <v>315</v>
      </c>
      <c r="C14" s="20" t="s">
        <v>108</v>
      </c>
      <c r="D14" s="46">
        <v>1376561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1376561</v>
      </c>
      <c r="O14" s="47">
        <f t="shared" si="1"/>
        <v>85.474138466314812</v>
      </c>
      <c r="P14" s="9"/>
    </row>
    <row r="15" spans="1:133">
      <c r="A15" s="12"/>
      <c r="B15" s="25">
        <v>316</v>
      </c>
      <c r="C15" s="20" t="s">
        <v>109</v>
      </c>
      <c r="D15" s="46">
        <v>222030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222030</v>
      </c>
      <c r="O15" s="47">
        <f t="shared" si="1"/>
        <v>13.7864017385905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SUM(D17:D23)</f>
        <v>2545064</v>
      </c>
      <c r="E16" s="32">
        <f t="shared" si="3"/>
        <v>202820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7" si="4">SUM(D16:M16)</f>
        <v>2747884</v>
      </c>
      <c r="O16" s="45">
        <f t="shared" si="1"/>
        <v>170.62303632412295</v>
      </c>
      <c r="P16" s="10"/>
    </row>
    <row r="17" spans="1:16">
      <c r="A17" s="12"/>
      <c r="B17" s="25">
        <v>322</v>
      </c>
      <c r="C17" s="20" t="s">
        <v>0</v>
      </c>
      <c r="D17" s="46">
        <v>387920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387920</v>
      </c>
      <c r="O17" s="47">
        <f t="shared" si="1"/>
        <v>24.086929524992239</v>
      </c>
      <c r="P17" s="9"/>
    </row>
    <row r="18" spans="1:16">
      <c r="A18" s="12"/>
      <c r="B18" s="25">
        <v>323.10000000000002</v>
      </c>
      <c r="C18" s="20" t="s">
        <v>18</v>
      </c>
      <c r="D18" s="46">
        <v>1928829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1928829</v>
      </c>
      <c r="O18" s="47">
        <f t="shared" si="1"/>
        <v>119.76584911518162</v>
      </c>
      <c r="P18" s="9"/>
    </row>
    <row r="19" spans="1:16">
      <c r="A19" s="12"/>
      <c r="B19" s="25">
        <v>323.39999999999998</v>
      </c>
      <c r="C19" s="20" t="s">
        <v>19</v>
      </c>
      <c r="D19" s="46">
        <v>1724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1724</v>
      </c>
      <c r="O19" s="47">
        <f t="shared" si="1"/>
        <v>0.10704750077615648</v>
      </c>
      <c r="P19" s="9"/>
    </row>
    <row r="20" spans="1:16">
      <c r="A20" s="12"/>
      <c r="B20" s="25">
        <v>323.7</v>
      </c>
      <c r="C20" s="20" t="s">
        <v>20</v>
      </c>
      <c r="D20" s="46">
        <v>39421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39421</v>
      </c>
      <c r="O20" s="47">
        <f t="shared" si="1"/>
        <v>2.4477491462278795</v>
      </c>
      <c r="P20" s="9"/>
    </row>
    <row r="21" spans="1:16">
      <c r="A21" s="12"/>
      <c r="B21" s="25">
        <v>324.12</v>
      </c>
      <c r="C21" s="20" t="s">
        <v>21</v>
      </c>
      <c r="D21" s="46">
        <v>0</v>
      </c>
      <c r="E21" s="46">
        <v>557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557</v>
      </c>
      <c r="O21" s="47">
        <f t="shared" si="1"/>
        <v>3.4585532443340575E-2</v>
      </c>
      <c r="P21" s="9"/>
    </row>
    <row r="22" spans="1:16">
      <c r="A22" s="12"/>
      <c r="B22" s="25">
        <v>324.62</v>
      </c>
      <c r="C22" s="20" t="s">
        <v>110</v>
      </c>
      <c r="D22" s="46">
        <v>0</v>
      </c>
      <c r="E22" s="46">
        <v>200043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200043</v>
      </c>
      <c r="O22" s="47">
        <f t="shared" si="1"/>
        <v>12.421173548587396</v>
      </c>
      <c r="P22" s="9"/>
    </row>
    <row r="23" spans="1:16">
      <c r="A23" s="12"/>
      <c r="B23" s="25">
        <v>329</v>
      </c>
      <c r="C23" s="20" t="s">
        <v>24</v>
      </c>
      <c r="D23" s="46">
        <v>187170</v>
      </c>
      <c r="E23" s="46">
        <v>2220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189390</v>
      </c>
      <c r="O23" s="47">
        <f t="shared" si="1"/>
        <v>11.759701955914313</v>
      </c>
      <c r="P23" s="9"/>
    </row>
    <row r="24" spans="1:16" ht="15.75">
      <c r="A24" s="29" t="s">
        <v>26</v>
      </c>
      <c r="B24" s="30"/>
      <c r="C24" s="31"/>
      <c r="D24" s="32">
        <f t="shared" ref="D24:M24" si="5">SUM(D25:D36)</f>
        <v>3512728</v>
      </c>
      <c r="E24" s="32">
        <f t="shared" si="5"/>
        <v>275051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3787779</v>
      </c>
      <c r="O24" s="45">
        <f t="shared" si="1"/>
        <v>235.19273517541137</v>
      </c>
      <c r="P24" s="10"/>
    </row>
    <row r="25" spans="1:16">
      <c r="A25" s="12"/>
      <c r="B25" s="25">
        <v>331.2</v>
      </c>
      <c r="C25" s="20" t="s">
        <v>25</v>
      </c>
      <c r="D25" s="46">
        <v>150706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150706</v>
      </c>
      <c r="O25" s="47">
        <f t="shared" si="1"/>
        <v>9.3577149953430609</v>
      </c>
      <c r="P25" s="9"/>
    </row>
    <row r="26" spans="1:16">
      <c r="A26" s="12"/>
      <c r="B26" s="25">
        <v>331.49</v>
      </c>
      <c r="C26" s="20" t="s">
        <v>111</v>
      </c>
      <c r="D26" s="46">
        <v>507561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507561</v>
      </c>
      <c r="O26" s="47">
        <f t="shared" si="1"/>
        <v>31.515740453275381</v>
      </c>
      <c r="P26" s="9"/>
    </row>
    <row r="27" spans="1:16">
      <c r="A27" s="12"/>
      <c r="B27" s="25">
        <v>334.2</v>
      </c>
      <c r="C27" s="20" t="s">
        <v>98</v>
      </c>
      <c r="D27" s="46">
        <v>19266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19266</v>
      </c>
      <c r="O27" s="47">
        <f t="shared" si="1"/>
        <v>1.1962744489289041</v>
      </c>
      <c r="P27" s="9"/>
    </row>
    <row r="28" spans="1:16">
      <c r="A28" s="12"/>
      <c r="B28" s="25">
        <v>335.12</v>
      </c>
      <c r="C28" s="20" t="s">
        <v>112</v>
      </c>
      <c r="D28" s="46">
        <v>556426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556426</v>
      </c>
      <c r="O28" s="47">
        <f t="shared" si="1"/>
        <v>34.549891338093758</v>
      </c>
      <c r="P28" s="9"/>
    </row>
    <row r="29" spans="1:16">
      <c r="A29" s="12"/>
      <c r="B29" s="25">
        <v>335.15</v>
      </c>
      <c r="C29" s="20" t="s">
        <v>113</v>
      </c>
      <c r="D29" s="46">
        <v>6831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6831</v>
      </c>
      <c r="O29" s="47">
        <f t="shared" si="1"/>
        <v>0.42415398944427196</v>
      </c>
      <c r="P29" s="9"/>
    </row>
    <row r="30" spans="1:16">
      <c r="A30" s="12"/>
      <c r="B30" s="25">
        <v>335.18</v>
      </c>
      <c r="C30" s="20" t="s">
        <v>114</v>
      </c>
      <c r="D30" s="46">
        <v>2179474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2179474</v>
      </c>
      <c r="O30" s="47">
        <f t="shared" si="1"/>
        <v>135.32902825209561</v>
      </c>
      <c r="P30" s="9"/>
    </row>
    <row r="31" spans="1:16">
      <c r="A31" s="12"/>
      <c r="B31" s="25">
        <v>335.19</v>
      </c>
      <c r="C31" s="20" t="s">
        <v>115</v>
      </c>
      <c r="D31" s="46">
        <v>13693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13693</v>
      </c>
      <c r="O31" s="47">
        <f t="shared" si="1"/>
        <v>0.85023284694194345</v>
      </c>
      <c r="P31" s="9"/>
    </row>
    <row r="32" spans="1:16">
      <c r="A32" s="12"/>
      <c r="B32" s="25">
        <v>335.21</v>
      </c>
      <c r="C32" s="20" t="s">
        <v>33</v>
      </c>
      <c r="D32" s="46">
        <v>11505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11505</v>
      </c>
      <c r="O32" s="47">
        <f t="shared" si="1"/>
        <v>0.71437441788264511</v>
      </c>
      <c r="P32" s="9"/>
    </row>
    <row r="33" spans="1:16">
      <c r="A33" s="12"/>
      <c r="B33" s="25">
        <v>335.49</v>
      </c>
      <c r="C33" s="20" t="s">
        <v>34</v>
      </c>
      <c r="D33" s="46">
        <v>13040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13040</v>
      </c>
      <c r="O33" s="47">
        <f t="shared" si="1"/>
        <v>0.80968643278484942</v>
      </c>
      <c r="P33" s="9"/>
    </row>
    <row r="34" spans="1:16">
      <c r="A34" s="12"/>
      <c r="B34" s="25">
        <v>337.1</v>
      </c>
      <c r="C34" s="20" t="s">
        <v>35</v>
      </c>
      <c r="D34" s="46">
        <v>0</v>
      </c>
      <c r="E34" s="46">
        <v>275051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275051</v>
      </c>
      <c r="O34" s="47">
        <f t="shared" si="1"/>
        <v>17.078609127600124</v>
      </c>
      <c r="P34" s="9"/>
    </row>
    <row r="35" spans="1:16">
      <c r="A35" s="12"/>
      <c r="B35" s="25">
        <v>337.2</v>
      </c>
      <c r="C35" s="20" t="s">
        <v>36</v>
      </c>
      <c r="D35" s="46">
        <v>33000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33000</v>
      </c>
      <c r="O35" s="47">
        <f t="shared" si="1"/>
        <v>2.0490530891027632</v>
      </c>
      <c r="P35" s="9"/>
    </row>
    <row r="36" spans="1:16">
      <c r="A36" s="12"/>
      <c r="B36" s="25">
        <v>338</v>
      </c>
      <c r="C36" s="20" t="s">
        <v>39</v>
      </c>
      <c r="D36" s="46">
        <v>21226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21226</v>
      </c>
      <c r="O36" s="47">
        <f t="shared" si="1"/>
        <v>1.3179757839180379</v>
      </c>
      <c r="P36" s="9"/>
    </row>
    <row r="37" spans="1:16" ht="15.75">
      <c r="A37" s="29" t="s">
        <v>44</v>
      </c>
      <c r="B37" s="30"/>
      <c r="C37" s="31"/>
      <c r="D37" s="32">
        <f t="shared" ref="D37:M37" si="7">SUM(D38:D51)</f>
        <v>1365532</v>
      </c>
      <c r="E37" s="32">
        <f t="shared" si="7"/>
        <v>966525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7049598</v>
      </c>
      <c r="J37" s="32">
        <f t="shared" si="7"/>
        <v>574562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9956217</v>
      </c>
      <c r="O37" s="45">
        <f t="shared" ref="O37:O68" si="8">(N37/O$73)</f>
        <v>618.20658180689225</v>
      </c>
      <c r="P37" s="10"/>
    </row>
    <row r="38" spans="1:16">
      <c r="A38" s="12"/>
      <c r="B38" s="25">
        <v>341.2</v>
      </c>
      <c r="C38" s="20" t="s">
        <v>116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574562</v>
      </c>
      <c r="K38" s="46">
        <v>0</v>
      </c>
      <c r="L38" s="46">
        <v>0</v>
      </c>
      <c r="M38" s="46">
        <v>0</v>
      </c>
      <c r="N38" s="46">
        <f t="shared" ref="N38:N51" si="9">SUM(D38:M38)</f>
        <v>574562</v>
      </c>
      <c r="O38" s="47">
        <f t="shared" si="8"/>
        <v>35.676001241850358</v>
      </c>
      <c r="P38" s="9"/>
    </row>
    <row r="39" spans="1:16">
      <c r="A39" s="12"/>
      <c r="B39" s="25">
        <v>341.9</v>
      </c>
      <c r="C39" s="20" t="s">
        <v>117</v>
      </c>
      <c r="D39" s="46">
        <v>29947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29947</v>
      </c>
      <c r="O39" s="47">
        <f t="shared" si="8"/>
        <v>1.8594846321018317</v>
      </c>
      <c r="P39" s="9"/>
    </row>
    <row r="40" spans="1:16">
      <c r="A40" s="12"/>
      <c r="B40" s="25">
        <v>342.1</v>
      </c>
      <c r="C40" s="20" t="s">
        <v>50</v>
      </c>
      <c r="D40" s="46">
        <v>157880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157880</v>
      </c>
      <c r="O40" s="47">
        <f t="shared" si="8"/>
        <v>9.8031667184104307</v>
      </c>
      <c r="P40" s="9"/>
    </row>
    <row r="41" spans="1:16">
      <c r="A41" s="12"/>
      <c r="B41" s="25">
        <v>342.2</v>
      </c>
      <c r="C41" s="20" t="s">
        <v>51</v>
      </c>
      <c r="D41" s="46">
        <v>418919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418919</v>
      </c>
      <c r="O41" s="47">
        <f t="shared" si="8"/>
        <v>26.011735485873952</v>
      </c>
      <c r="P41" s="9"/>
    </row>
    <row r="42" spans="1:16">
      <c r="A42" s="12"/>
      <c r="B42" s="25">
        <v>342.4</v>
      </c>
      <c r="C42" s="20" t="s">
        <v>52</v>
      </c>
      <c r="D42" s="46">
        <v>6703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6703</v>
      </c>
      <c r="O42" s="47">
        <f t="shared" si="8"/>
        <v>0.41620614715926729</v>
      </c>
      <c r="P42" s="9"/>
    </row>
    <row r="43" spans="1:16">
      <c r="A43" s="12"/>
      <c r="B43" s="25">
        <v>342.5</v>
      </c>
      <c r="C43" s="20" t="s">
        <v>53</v>
      </c>
      <c r="D43" s="46">
        <v>858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858</v>
      </c>
      <c r="O43" s="47">
        <f t="shared" si="8"/>
        <v>5.3275380316671839E-2</v>
      </c>
      <c r="P43" s="9"/>
    </row>
    <row r="44" spans="1:16">
      <c r="A44" s="12"/>
      <c r="B44" s="25">
        <v>342.6</v>
      </c>
      <c r="C44" s="20" t="s">
        <v>54</v>
      </c>
      <c r="D44" s="46">
        <v>512857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512857</v>
      </c>
      <c r="O44" s="47">
        <f t="shared" si="8"/>
        <v>31.844582427817446</v>
      </c>
      <c r="P44" s="9"/>
    </row>
    <row r="45" spans="1:16">
      <c r="A45" s="12"/>
      <c r="B45" s="25">
        <v>343.3</v>
      </c>
      <c r="C45" s="20" t="s">
        <v>55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2052688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2052688</v>
      </c>
      <c r="O45" s="47">
        <f t="shared" si="8"/>
        <v>127.45656628376281</v>
      </c>
      <c r="P45" s="9"/>
    </row>
    <row r="46" spans="1:16">
      <c r="A46" s="12"/>
      <c r="B46" s="25">
        <v>343.4</v>
      </c>
      <c r="C46" s="20" t="s">
        <v>56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2390649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2390649</v>
      </c>
      <c r="O46" s="47">
        <f t="shared" si="8"/>
        <v>148.44141570940701</v>
      </c>
      <c r="P46" s="9"/>
    </row>
    <row r="47" spans="1:16">
      <c r="A47" s="12"/>
      <c r="B47" s="25">
        <v>343.5</v>
      </c>
      <c r="C47" s="20" t="s">
        <v>57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2606261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2606261</v>
      </c>
      <c r="O47" s="47">
        <f t="shared" si="8"/>
        <v>161.82930766842597</v>
      </c>
      <c r="P47" s="9"/>
    </row>
    <row r="48" spans="1:16">
      <c r="A48" s="12"/>
      <c r="B48" s="25">
        <v>343.7</v>
      </c>
      <c r="C48" s="20" t="s">
        <v>58</v>
      </c>
      <c r="D48" s="46">
        <v>0</v>
      </c>
      <c r="E48" s="46">
        <v>966525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966525</v>
      </c>
      <c r="O48" s="47">
        <f t="shared" si="8"/>
        <v>60.013970816516611</v>
      </c>
      <c r="P48" s="9"/>
    </row>
    <row r="49" spans="1:16">
      <c r="A49" s="12"/>
      <c r="B49" s="25">
        <v>343.9</v>
      </c>
      <c r="C49" s="20" t="s">
        <v>59</v>
      </c>
      <c r="D49" s="46">
        <v>665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665</v>
      </c>
      <c r="O49" s="47">
        <f t="shared" si="8"/>
        <v>4.1291524371313254E-2</v>
      </c>
      <c r="P49" s="9"/>
    </row>
    <row r="50" spans="1:16">
      <c r="A50" s="12"/>
      <c r="B50" s="25">
        <v>344.9</v>
      </c>
      <c r="C50" s="20" t="s">
        <v>118</v>
      </c>
      <c r="D50" s="46">
        <v>41324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41324</v>
      </c>
      <c r="O50" s="47">
        <f t="shared" si="8"/>
        <v>2.5659112076994721</v>
      </c>
      <c r="P50" s="9"/>
    </row>
    <row r="51" spans="1:16">
      <c r="A51" s="12"/>
      <c r="B51" s="25">
        <v>347.2</v>
      </c>
      <c r="C51" s="20" t="s">
        <v>62</v>
      </c>
      <c r="D51" s="46">
        <v>196379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196379</v>
      </c>
      <c r="O51" s="47">
        <f t="shared" si="8"/>
        <v>12.193666563179137</v>
      </c>
      <c r="P51" s="9"/>
    </row>
    <row r="52" spans="1:16" ht="15.75">
      <c r="A52" s="29" t="s">
        <v>45</v>
      </c>
      <c r="B52" s="30"/>
      <c r="C52" s="31"/>
      <c r="D52" s="32">
        <f t="shared" ref="D52:M52" si="10">SUM(D53:D56)</f>
        <v>1325430</v>
      </c>
      <c r="E52" s="32">
        <f t="shared" si="10"/>
        <v>922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0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 t="shared" ref="N52:N58" si="11">SUM(D52:M52)</f>
        <v>1326352</v>
      </c>
      <c r="O52" s="45">
        <f t="shared" si="8"/>
        <v>82.356535237503877</v>
      </c>
      <c r="P52" s="10"/>
    </row>
    <row r="53" spans="1:16">
      <c r="A53" s="13"/>
      <c r="B53" s="39">
        <v>351.5</v>
      </c>
      <c r="C53" s="21" t="s">
        <v>67</v>
      </c>
      <c r="D53" s="46">
        <v>278944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278944</v>
      </c>
      <c r="O53" s="47">
        <f t="shared" si="8"/>
        <v>17.320335299596398</v>
      </c>
      <c r="P53" s="9"/>
    </row>
    <row r="54" spans="1:16">
      <c r="A54" s="13"/>
      <c r="B54" s="39">
        <v>354</v>
      </c>
      <c r="C54" s="21" t="s">
        <v>68</v>
      </c>
      <c r="D54" s="46">
        <v>965630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965630</v>
      </c>
      <c r="O54" s="47">
        <f t="shared" si="8"/>
        <v>59.958398013039428</v>
      </c>
      <c r="P54" s="9"/>
    </row>
    <row r="55" spans="1:16">
      <c r="A55" s="13"/>
      <c r="B55" s="39">
        <v>355</v>
      </c>
      <c r="C55" s="21" t="s">
        <v>69</v>
      </c>
      <c r="D55" s="46">
        <v>0</v>
      </c>
      <c r="E55" s="46">
        <v>922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922</v>
      </c>
      <c r="O55" s="47">
        <f t="shared" si="8"/>
        <v>5.7249301459174166E-2</v>
      </c>
      <c r="P55" s="9"/>
    </row>
    <row r="56" spans="1:16">
      <c r="A56" s="13"/>
      <c r="B56" s="39">
        <v>359</v>
      </c>
      <c r="C56" s="21" t="s">
        <v>71</v>
      </c>
      <c r="D56" s="46">
        <v>80856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80856</v>
      </c>
      <c r="O56" s="47">
        <f t="shared" si="8"/>
        <v>5.0205526234088795</v>
      </c>
      <c r="P56" s="9"/>
    </row>
    <row r="57" spans="1:16" ht="15.75">
      <c r="A57" s="29" t="s">
        <v>3</v>
      </c>
      <c r="B57" s="30"/>
      <c r="C57" s="31"/>
      <c r="D57" s="32">
        <f t="shared" ref="D57:M57" si="12">SUM(D58:D67)</f>
        <v>1522571</v>
      </c>
      <c r="E57" s="32">
        <f t="shared" si="12"/>
        <v>15891</v>
      </c>
      <c r="F57" s="32">
        <f t="shared" si="12"/>
        <v>1129</v>
      </c>
      <c r="G57" s="32">
        <f t="shared" si="12"/>
        <v>0</v>
      </c>
      <c r="H57" s="32">
        <f t="shared" si="12"/>
        <v>0</v>
      </c>
      <c r="I57" s="32">
        <f t="shared" si="12"/>
        <v>7193</v>
      </c>
      <c r="J57" s="32">
        <f t="shared" si="12"/>
        <v>16591</v>
      </c>
      <c r="K57" s="32">
        <f t="shared" si="12"/>
        <v>4539080</v>
      </c>
      <c r="L57" s="32">
        <f t="shared" si="12"/>
        <v>0</v>
      </c>
      <c r="M57" s="32">
        <f t="shared" si="12"/>
        <v>0</v>
      </c>
      <c r="N57" s="32">
        <f t="shared" si="11"/>
        <v>6102455</v>
      </c>
      <c r="O57" s="45">
        <f t="shared" si="8"/>
        <v>378.91679602607888</v>
      </c>
      <c r="P57" s="10"/>
    </row>
    <row r="58" spans="1:16">
      <c r="A58" s="12"/>
      <c r="B58" s="25">
        <v>361.1</v>
      </c>
      <c r="C58" s="20" t="s">
        <v>72</v>
      </c>
      <c r="D58" s="46">
        <v>50648</v>
      </c>
      <c r="E58" s="46">
        <v>11503</v>
      </c>
      <c r="F58" s="46">
        <v>1129</v>
      </c>
      <c r="G58" s="46">
        <v>0</v>
      </c>
      <c r="H58" s="46">
        <v>0</v>
      </c>
      <c r="I58" s="46">
        <v>10538</v>
      </c>
      <c r="J58" s="46">
        <v>2043</v>
      </c>
      <c r="K58" s="46">
        <v>146184</v>
      </c>
      <c r="L58" s="46">
        <v>0</v>
      </c>
      <c r="M58" s="46">
        <v>0</v>
      </c>
      <c r="N58" s="46">
        <f t="shared" si="11"/>
        <v>222045</v>
      </c>
      <c r="O58" s="47">
        <f t="shared" si="8"/>
        <v>13.787333126358273</v>
      </c>
      <c r="P58" s="9"/>
    </row>
    <row r="59" spans="1:16">
      <c r="A59" s="12"/>
      <c r="B59" s="25">
        <v>361.2</v>
      </c>
      <c r="C59" s="20" t="s">
        <v>73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522611</v>
      </c>
      <c r="L59" s="46">
        <v>0</v>
      </c>
      <c r="M59" s="46">
        <v>0</v>
      </c>
      <c r="N59" s="46">
        <f t="shared" ref="N59:N67" si="13">SUM(D59:M59)</f>
        <v>522611</v>
      </c>
      <c r="O59" s="47">
        <f t="shared" si="8"/>
        <v>32.450232846941944</v>
      </c>
      <c r="P59" s="9"/>
    </row>
    <row r="60" spans="1:16">
      <c r="A60" s="12"/>
      <c r="B60" s="25">
        <v>361.3</v>
      </c>
      <c r="C60" s="20" t="s">
        <v>74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1891012</v>
      </c>
      <c r="L60" s="46">
        <v>0</v>
      </c>
      <c r="M60" s="46">
        <v>0</v>
      </c>
      <c r="N60" s="46">
        <f t="shared" si="13"/>
        <v>1891012</v>
      </c>
      <c r="O60" s="47">
        <f t="shared" si="8"/>
        <v>117.41769636758771</v>
      </c>
      <c r="P60" s="9"/>
    </row>
    <row r="61" spans="1:16">
      <c r="A61" s="12"/>
      <c r="B61" s="25">
        <v>361.4</v>
      </c>
      <c r="C61" s="20" t="s">
        <v>119</v>
      </c>
      <c r="D61" s="46">
        <v>-24710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43055</v>
      </c>
      <c r="L61" s="46">
        <v>0</v>
      </c>
      <c r="M61" s="46">
        <v>0</v>
      </c>
      <c r="N61" s="46">
        <f t="shared" si="13"/>
        <v>18345</v>
      </c>
      <c r="O61" s="47">
        <f t="shared" si="8"/>
        <v>1.1390872399875815</v>
      </c>
      <c r="P61" s="9"/>
    </row>
    <row r="62" spans="1:16">
      <c r="A62" s="12"/>
      <c r="B62" s="25">
        <v>362</v>
      </c>
      <c r="C62" s="20" t="s">
        <v>75</v>
      </c>
      <c r="D62" s="46">
        <v>27638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27638</v>
      </c>
      <c r="O62" s="47">
        <f t="shared" si="8"/>
        <v>1.7161130083824898</v>
      </c>
      <c r="P62" s="9"/>
    </row>
    <row r="63" spans="1:16">
      <c r="A63" s="12"/>
      <c r="B63" s="25">
        <v>364</v>
      </c>
      <c r="C63" s="20" t="s">
        <v>120</v>
      </c>
      <c r="D63" s="46">
        <v>12321</v>
      </c>
      <c r="E63" s="46">
        <v>0</v>
      </c>
      <c r="F63" s="46">
        <v>0</v>
      </c>
      <c r="G63" s="46">
        <v>0</v>
      </c>
      <c r="H63" s="46">
        <v>0</v>
      </c>
      <c r="I63" s="46">
        <v>-9850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2471</v>
      </c>
      <c r="O63" s="47">
        <f t="shared" si="8"/>
        <v>0.15343061161130084</v>
      </c>
      <c r="P63" s="9"/>
    </row>
    <row r="64" spans="1:16">
      <c r="A64" s="12"/>
      <c r="B64" s="25">
        <v>365</v>
      </c>
      <c r="C64" s="20" t="s">
        <v>121</v>
      </c>
      <c r="D64" s="46">
        <v>6777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6777</v>
      </c>
      <c r="O64" s="47">
        <f t="shared" si="8"/>
        <v>0.4208009934802856</v>
      </c>
      <c r="P64" s="9"/>
    </row>
    <row r="65" spans="1:119">
      <c r="A65" s="12"/>
      <c r="B65" s="25">
        <v>366</v>
      </c>
      <c r="C65" s="20" t="s">
        <v>78</v>
      </c>
      <c r="D65" s="46">
        <v>99665</v>
      </c>
      <c r="E65" s="46">
        <v>70</v>
      </c>
      <c r="F65" s="46">
        <v>0</v>
      </c>
      <c r="G65" s="46">
        <v>0</v>
      </c>
      <c r="H65" s="46">
        <v>0</v>
      </c>
      <c r="I65" s="46">
        <v>0</v>
      </c>
      <c r="J65" s="46">
        <v>14548</v>
      </c>
      <c r="K65" s="46">
        <v>0</v>
      </c>
      <c r="L65" s="46">
        <v>0</v>
      </c>
      <c r="M65" s="46">
        <v>0</v>
      </c>
      <c r="N65" s="46">
        <f t="shared" si="13"/>
        <v>114283</v>
      </c>
      <c r="O65" s="47">
        <f t="shared" si="8"/>
        <v>7.0961192176342749</v>
      </c>
      <c r="P65" s="9"/>
    </row>
    <row r="66" spans="1:119">
      <c r="A66" s="12"/>
      <c r="B66" s="25">
        <v>368</v>
      </c>
      <c r="C66" s="20" t="s">
        <v>79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1936218</v>
      </c>
      <c r="L66" s="46">
        <v>0</v>
      </c>
      <c r="M66" s="46">
        <v>0</v>
      </c>
      <c r="N66" s="46">
        <f t="shared" si="13"/>
        <v>1936218</v>
      </c>
      <c r="O66" s="47">
        <f t="shared" si="8"/>
        <v>120.22465072958708</v>
      </c>
      <c r="P66" s="9"/>
    </row>
    <row r="67" spans="1:119">
      <c r="A67" s="12"/>
      <c r="B67" s="25">
        <v>369.9</v>
      </c>
      <c r="C67" s="20" t="s">
        <v>80</v>
      </c>
      <c r="D67" s="46">
        <v>1350232</v>
      </c>
      <c r="E67" s="46">
        <v>4318</v>
      </c>
      <c r="F67" s="46">
        <v>0</v>
      </c>
      <c r="G67" s="46">
        <v>0</v>
      </c>
      <c r="H67" s="46">
        <v>0</v>
      </c>
      <c r="I67" s="46">
        <v>6505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1361055</v>
      </c>
      <c r="O67" s="47">
        <f t="shared" si="8"/>
        <v>84.511331884507911</v>
      </c>
      <c r="P67" s="9"/>
    </row>
    <row r="68" spans="1:119" ht="15.75">
      <c r="A68" s="29" t="s">
        <v>46</v>
      </c>
      <c r="B68" s="30"/>
      <c r="C68" s="31"/>
      <c r="D68" s="32">
        <f t="shared" ref="D68:M68" si="14">SUM(D69:D70)</f>
        <v>318610</v>
      </c>
      <c r="E68" s="32">
        <f t="shared" si="14"/>
        <v>0</v>
      </c>
      <c r="F68" s="32">
        <f t="shared" si="14"/>
        <v>0</v>
      </c>
      <c r="G68" s="32">
        <f t="shared" si="14"/>
        <v>0</v>
      </c>
      <c r="H68" s="32">
        <f t="shared" si="14"/>
        <v>0</v>
      </c>
      <c r="I68" s="32">
        <f t="shared" si="14"/>
        <v>0</v>
      </c>
      <c r="J68" s="32">
        <f t="shared" si="14"/>
        <v>0</v>
      </c>
      <c r="K68" s="32">
        <f t="shared" si="14"/>
        <v>0</v>
      </c>
      <c r="L68" s="32">
        <f t="shared" si="14"/>
        <v>0</v>
      </c>
      <c r="M68" s="32">
        <f t="shared" si="14"/>
        <v>0</v>
      </c>
      <c r="N68" s="32">
        <f>SUM(D68:M68)</f>
        <v>318610</v>
      </c>
      <c r="O68" s="45">
        <f t="shared" si="8"/>
        <v>19.78329711269792</v>
      </c>
      <c r="P68" s="9"/>
    </row>
    <row r="69" spans="1:119">
      <c r="A69" s="12"/>
      <c r="B69" s="25">
        <v>381</v>
      </c>
      <c r="C69" s="20" t="s">
        <v>81</v>
      </c>
      <c r="D69" s="46">
        <v>14080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14080</v>
      </c>
      <c r="O69" s="47">
        <f>(N69/O$73)</f>
        <v>0.87426265135051229</v>
      </c>
      <c r="P69" s="9"/>
    </row>
    <row r="70" spans="1:119" ht="15.75" thickBot="1">
      <c r="A70" s="12"/>
      <c r="B70" s="25">
        <v>382</v>
      </c>
      <c r="C70" s="20" t="s">
        <v>93</v>
      </c>
      <c r="D70" s="46">
        <v>304530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304530</v>
      </c>
      <c r="O70" s="47">
        <f>(N70/O$73)</f>
        <v>18.909034461347407</v>
      </c>
      <c r="P70" s="9"/>
    </row>
    <row r="71" spans="1:119" ht="16.5" thickBot="1">
      <c r="A71" s="14" t="s">
        <v>65</v>
      </c>
      <c r="B71" s="23"/>
      <c r="C71" s="22"/>
      <c r="D71" s="15">
        <f t="shared" ref="D71:M71" si="15">SUM(D5,D16,D24,D37,D52,D57,D68)</f>
        <v>21989232</v>
      </c>
      <c r="E71" s="15">
        <f t="shared" si="15"/>
        <v>1996776</v>
      </c>
      <c r="F71" s="15">
        <f t="shared" si="15"/>
        <v>826503</v>
      </c>
      <c r="G71" s="15">
        <f t="shared" si="15"/>
        <v>0</v>
      </c>
      <c r="H71" s="15">
        <f t="shared" si="15"/>
        <v>0</v>
      </c>
      <c r="I71" s="15">
        <f t="shared" si="15"/>
        <v>7056791</v>
      </c>
      <c r="J71" s="15">
        <f t="shared" si="15"/>
        <v>591153</v>
      </c>
      <c r="K71" s="15">
        <f t="shared" si="15"/>
        <v>4539080</v>
      </c>
      <c r="L71" s="15">
        <f t="shared" si="15"/>
        <v>0</v>
      </c>
      <c r="M71" s="15">
        <f t="shared" si="15"/>
        <v>0</v>
      </c>
      <c r="N71" s="15">
        <f>SUM(D71:M71)</f>
        <v>36999535</v>
      </c>
      <c r="O71" s="38">
        <f>(N71/O$73)</f>
        <v>2297.3942874883578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48" t="s">
        <v>122</v>
      </c>
      <c r="M73" s="48"/>
      <c r="N73" s="48"/>
      <c r="O73" s="43">
        <v>16105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customHeight="1" thickBot="1">
      <c r="A75" s="52" t="s">
        <v>100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84</v>
      </c>
      <c r="B3" s="62"/>
      <c r="C3" s="63"/>
      <c r="D3" s="67" t="s">
        <v>40</v>
      </c>
      <c r="E3" s="68"/>
      <c r="F3" s="68"/>
      <c r="G3" s="68"/>
      <c r="H3" s="69"/>
      <c r="I3" s="67" t="s">
        <v>41</v>
      </c>
      <c r="J3" s="69"/>
      <c r="K3" s="67" t="s">
        <v>43</v>
      </c>
      <c r="L3" s="69"/>
      <c r="M3" s="36"/>
      <c r="N3" s="37"/>
      <c r="O3" s="70" t="s">
        <v>89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85</v>
      </c>
      <c r="F4" s="34" t="s">
        <v>86</v>
      </c>
      <c r="G4" s="34" t="s">
        <v>87</v>
      </c>
      <c r="H4" s="34" t="s">
        <v>5</v>
      </c>
      <c r="I4" s="34" t="s">
        <v>6</v>
      </c>
      <c r="J4" s="35" t="s">
        <v>88</v>
      </c>
      <c r="K4" s="35" t="s">
        <v>7</v>
      </c>
      <c r="L4" s="35" t="s">
        <v>8</v>
      </c>
      <c r="M4" s="35" t="s">
        <v>9</v>
      </c>
      <c r="N4" s="35" t="s">
        <v>42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11626359</v>
      </c>
      <c r="E5" s="27">
        <f t="shared" si="0"/>
        <v>554966</v>
      </c>
      <c r="F5" s="27">
        <f t="shared" si="0"/>
        <v>971975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13153300</v>
      </c>
      <c r="O5" s="33">
        <f t="shared" ref="O5:O36" si="1">(N5/O$71)</f>
        <v>826.679655584187</v>
      </c>
      <c r="P5" s="6"/>
    </row>
    <row r="6" spans="1:133">
      <c r="A6" s="12"/>
      <c r="B6" s="25">
        <v>311</v>
      </c>
      <c r="C6" s="20" t="s">
        <v>2</v>
      </c>
      <c r="D6" s="46">
        <v>7307651</v>
      </c>
      <c r="E6" s="46">
        <v>239492</v>
      </c>
      <c r="F6" s="46">
        <v>971975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8519118</v>
      </c>
      <c r="O6" s="47">
        <f t="shared" si="1"/>
        <v>535.42316636289354</v>
      </c>
      <c r="P6" s="9"/>
    </row>
    <row r="7" spans="1:133">
      <c r="A7" s="12"/>
      <c r="B7" s="25">
        <v>312.41000000000003</v>
      </c>
      <c r="C7" s="20" t="s">
        <v>10</v>
      </c>
      <c r="D7" s="46">
        <v>538464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538464</v>
      </c>
      <c r="O7" s="47">
        <f t="shared" si="1"/>
        <v>33.842247501728366</v>
      </c>
      <c r="P7" s="9"/>
    </row>
    <row r="8" spans="1:133">
      <c r="A8" s="12"/>
      <c r="B8" s="25">
        <v>312.51</v>
      </c>
      <c r="C8" s="20" t="s">
        <v>96</v>
      </c>
      <c r="D8" s="46">
        <v>0</v>
      </c>
      <c r="E8" s="46">
        <v>190614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190614</v>
      </c>
      <c r="O8" s="47">
        <f t="shared" si="1"/>
        <v>11.980013826912199</v>
      </c>
      <c r="P8" s="9"/>
    </row>
    <row r="9" spans="1:133">
      <c r="A9" s="12"/>
      <c r="B9" s="25">
        <v>312.52</v>
      </c>
      <c r="C9" s="20" t="s">
        <v>92</v>
      </c>
      <c r="D9" s="46">
        <v>0</v>
      </c>
      <c r="E9" s="46">
        <v>124860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124860</v>
      </c>
      <c r="O9" s="47">
        <f t="shared" si="1"/>
        <v>7.8474011690025769</v>
      </c>
      <c r="P9" s="9"/>
    </row>
    <row r="10" spans="1:133">
      <c r="A10" s="12"/>
      <c r="B10" s="25">
        <v>314.10000000000002</v>
      </c>
      <c r="C10" s="20" t="s">
        <v>11</v>
      </c>
      <c r="D10" s="46">
        <v>2085118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2085118</v>
      </c>
      <c r="O10" s="47">
        <f t="shared" si="1"/>
        <v>131.04883413990322</v>
      </c>
      <c r="P10" s="9"/>
    </row>
    <row r="11" spans="1:133">
      <c r="A11" s="12"/>
      <c r="B11" s="25">
        <v>314.39999999999998</v>
      </c>
      <c r="C11" s="20" t="s">
        <v>12</v>
      </c>
      <c r="D11" s="46">
        <v>6833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6833</v>
      </c>
      <c r="O11" s="47">
        <f t="shared" si="1"/>
        <v>0.42945132298409905</v>
      </c>
      <c r="P11" s="9"/>
    </row>
    <row r="12" spans="1:133">
      <c r="A12" s="12"/>
      <c r="B12" s="25">
        <v>314.7</v>
      </c>
      <c r="C12" s="20" t="s">
        <v>13</v>
      </c>
      <c r="D12" s="46">
        <v>290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290</v>
      </c>
      <c r="O12" s="47">
        <f t="shared" si="1"/>
        <v>1.8226384262459934E-2</v>
      </c>
      <c r="P12" s="9"/>
    </row>
    <row r="13" spans="1:133">
      <c r="A13" s="12"/>
      <c r="B13" s="25">
        <v>314.8</v>
      </c>
      <c r="C13" s="20" t="s">
        <v>14</v>
      </c>
      <c r="D13" s="46">
        <v>26157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26157</v>
      </c>
      <c r="O13" s="47">
        <f t="shared" si="1"/>
        <v>1.6439570108729809</v>
      </c>
      <c r="P13" s="9"/>
    </row>
    <row r="14" spans="1:133">
      <c r="A14" s="12"/>
      <c r="B14" s="25">
        <v>315</v>
      </c>
      <c r="C14" s="20" t="s">
        <v>15</v>
      </c>
      <c r="D14" s="46">
        <v>1444762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1444762</v>
      </c>
      <c r="O14" s="47">
        <f t="shared" si="1"/>
        <v>90.802715102759095</v>
      </c>
      <c r="P14" s="9"/>
    </row>
    <row r="15" spans="1:133">
      <c r="A15" s="12"/>
      <c r="B15" s="25">
        <v>316</v>
      </c>
      <c r="C15" s="20" t="s">
        <v>16</v>
      </c>
      <c r="D15" s="46">
        <v>217084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217084</v>
      </c>
      <c r="O15" s="47">
        <f t="shared" si="1"/>
        <v>13.643642762868456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SUM(D17:D24)</f>
        <v>2408669</v>
      </c>
      <c r="E16" s="32">
        <f t="shared" si="3"/>
        <v>2668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2867735</v>
      </c>
      <c r="L16" s="32">
        <f t="shared" si="3"/>
        <v>0</v>
      </c>
      <c r="M16" s="32">
        <f t="shared" si="3"/>
        <v>0</v>
      </c>
      <c r="N16" s="44">
        <f>SUM(D16:M16)</f>
        <v>5279072</v>
      </c>
      <c r="O16" s="45">
        <f t="shared" si="1"/>
        <v>331.78756834894097</v>
      </c>
      <c r="P16" s="10"/>
    </row>
    <row r="17" spans="1:16">
      <c r="A17" s="12"/>
      <c r="B17" s="25">
        <v>322</v>
      </c>
      <c r="C17" s="20" t="s">
        <v>0</v>
      </c>
      <c r="D17" s="46">
        <v>202279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202279</v>
      </c>
      <c r="O17" s="47">
        <f t="shared" si="1"/>
        <v>12.713154421469424</v>
      </c>
      <c r="P17" s="9"/>
    </row>
    <row r="18" spans="1:16">
      <c r="A18" s="12"/>
      <c r="B18" s="25">
        <v>323.10000000000002</v>
      </c>
      <c r="C18" s="20" t="s">
        <v>18</v>
      </c>
      <c r="D18" s="46">
        <v>2051239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2051239</v>
      </c>
      <c r="O18" s="47">
        <f t="shared" si="1"/>
        <v>128.91955251084156</v>
      </c>
      <c r="P18" s="9"/>
    </row>
    <row r="19" spans="1:16">
      <c r="A19" s="12"/>
      <c r="B19" s="25">
        <v>323.39999999999998</v>
      </c>
      <c r="C19" s="20" t="s">
        <v>19</v>
      </c>
      <c r="D19" s="46">
        <v>2739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2739</v>
      </c>
      <c r="O19" s="47">
        <f t="shared" si="1"/>
        <v>0.17214505687888881</v>
      </c>
      <c r="P19" s="9"/>
    </row>
    <row r="20" spans="1:16">
      <c r="A20" s="12"/>
      <c r="B20" s="25">
        <v>323.7</v>
      </c>
      <c r="C20" s="20" t="s">
        <v>20</v>
      </c>
      <c r="D20" s="46">
        <v>39901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39901</v>
      </c>
      <c r="O20" s="47">
        <f t="shared" si="1"/>
        <v>2.5077619257117716</v>
      </c>
      <c r="P20" s="9"/>
    </row>
    <row r="21" spans="1:16">
      <c r="A21" s="12"/>
      <c r="B21" s="25">
        <v>324.12</v>
      </c>
      <c r="C21" s="20" t="s">
        <v>21</v>
      </c>
      <c r="D21" s="46">
        <v>0</v>
      </c>
      <c r="E21" s="46">
        <v>38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38</v>
      </c>
      <c r="O21" s="47">
        <f t="shared" si="1"/>
        <v>2.3882848343913018E-3</v>
      </c>
      <c r="P21" s="9"/>
    </row>
    <row r="22" spans="1:16">
      <c r="A22" s="12"/>
      <c r="B22" s="25">
        <v>324.32</v>
      </c>
      <c r="C22" s="20" t="s">
        <v>97</v>
      </c>
      <c r="D22" s="46">
        <v>0</v>
      </c>
      <c r="E22" s="46">
        <v>2630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2630</v>
      </c>
      <c r="O22" s="47">
        <f t="shared" si="1"/>
        <v>0.1652944503802401</v>
      </c>
      <c r="P22" s="9"/>
    </row>
    <row r="23" spans="1:16">
      <c r="A23" s="12"/>
      <c r="B23" s="25">
        <v>329</v>
      </c>
      <c r="C23" s="20" t="s">
        <v>24</v>
      </c>
      <c r="D23" s="46">
        <v>112669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112669</v>
      </c>
      <c r="O23" s="47">
        <f t="shared" si="1"/>
        <v>7.0812016843693044</v>
      </c>
      <c r="P23" s="9"/>
    </row>
    <row r="24" spans="1:16">
      <c r="A24" s="12"/>
      <c r="B24" s="25">
        <v>367</v>
      </c>
      <c r="C24" s="20" t="s">
        <v>104</v>
      </c>
      <c r="D24" s="46">
        <v>-158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2867735</v>
      </c>
      <c r="L24" s="46">
        <v>0</v>
      </c>
      <c r="M24" s="46">
        <v>0</v>
      </c>
      <c r="N24" s="46">
        <f t="shared" si="4"/>
        <v>2867577</v>
      </c>
      <c r="O24" s="47">
        <f t="shared" si="1"/>
        <v>180.22607001445542</v>
      </c>
      <c r="P24" s="9"/>
    </row>
    <row r="25" spans="1:16" ht="15.75">
      <c r="A25" s="29" t="s">
        <v>26</v>
      </c>
      <c r="B25" s="30"/>
      <c r="C25" s="31"/>
      <c r="D25" s="32">
        <f t="shared" ref="D25:M25" si="5">SUM(D26:D36)</f>
        <v>2999318</v>
      </c>
      <c r="E25" s="32">
        <f t="shared" si="5"/>
        <v>273731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3273049</v>
      </c>
      <c r="O25" s="45">
        <f t="shared" si="1"/>
        <v>205.70982339262144</v>
      </c>
      <c r="P25" s="10"/>
    </row>
    <row r="26" spans="1:16">
      <c r="A26" s="12"/>
      <c r="B26" s="25">
        <v>331.2</v>
      </c>
      <c r="C26" s="20" t="s">
        <v>25</v>
      </c>
      <c r="D26" s="46">
        <v>133569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133569</v>
      </c>
      <c r="O26" s="47">
        <f t="shared" si="1"/>
        <v>8.3947583432845203</v>
      </c>
      <c r="P26" s="9"/>
    </row>
    <row r="27" spans="1:16">
      <c r="A27" s="12"/>
      <c r="B27" s="25">
        <v>331.41</v>
      </c>
      <c r="C27" s="20" t="s">
        <v>28</v>
      </c>
      <c r="D27" s="46">
        <v>209528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209528</v>
      </c>
      <c r="O27" s="47">
        <f t="shared" si="1"/>
        <v>13.168751178430018</v>
      </c>
      <c r="P27" s="9"/>
    </row>
    <row r="28" spans="1:16">
      <c r="A28" s="12"/>
      <c r="B28" s="25">
        <v>335.12</v>
      </c>
      <c r="C28" s="20" t="s">
        <v>30</v>
      </c>
      <c r="D28" s="46">
        <v>523082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523082</v>
      </c>
      <c r="O28" s="47">
        <f t="shared" si="1"/>
        <v>32.875494940607126</v>
      </c>
      <c r="P28" s="9"/>
    </row>
    <row r="29" spans="1:16">
      <c r="A29" s="12"/>
      <c r="B29" s="25">
        <v>335.15</v>
      </c>
      <c r="C29" s="20" t="s">
        <v>31</v>
      </c>
      <c r="D29" s="46">
        <v>6803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6803</v>
      </c>
      <c r="O29" s="47">
        <f t="shared" si="1"/>
        <v>0.427565834956948</v>
      </c>
      <c r="P29" s="9"/>
    </row>
    <row r="30" spans="1:16">
      <c r="A30" s="12"/>
      <c r="B30" s="25">
        <v>335.18</v>
      </c>
      <c r="C30" s="20" t="s">
        <v>32</v>
      </c>
      <c r="D30" s="46">
        <v>2042292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2042292</v>
      </c>
      <c r="O30" s="47">
        <f t="shared" si="1"/>
        <v>128.35723713154422</v>
      </c>
      <c r="P30" s="9"/>
    </row>
    <row r="31" spans="1:16">
      <c r="A31" s="12"/>
      <c r="B31" s="25">
        <v>335.19</v>
      </c>
      <c r="C31" s="20" t="s">
        <v>47</v>
      </c>
      <c r="D31" s="46">
        <v>6383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6383</v>
      </c>
      <c r="O31" s="47">
        <f t="shared" si="1"/>
        <v>0.40116900257683363</v>
      </c>
      <c r="P31" s="9"/>
    </row>
    <row r="32" spans="1:16">
      <c r="A32" s="12"/>
      <c r="B32" s="25">
        <v>335.21</v>
      </c>
      <c r="C32" s="20" t="s">
        <v>33</v>
      </c>
      <c r="D32" s="46">
        <v>11757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11757</v>
      </c>
      <c r="O32" s="47">
        <f t="shared" si="1"/>
        <v>0.73892275784048767</v>
      </c>
      <c r="P32" s="9"/>
    </row>
    <row r="33" spans="1:16">
      <c r="A33" s="12"/>
      <c r="B33" s="25">
        <v>335.49</v>
      </c>
      <c r="C33" s="20" t="s">
        <v>34</v>
      </c>
      <c r="D33" s="46">
        <v>12776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12776</v>
      </c>
      <c r="O33" s="47">
        <f t="shared" si="1"/>
        <v>0.80296650116271762</v>
      </c>
      <c r="P33" s="9"/>
    </row>
    <row r="34" spans="1:16">
      <c r="A34" s="12"/>
      <c r="B34" s="25">
        <v>337.1</v>
      </c>
      <c r="C34" s="20" t="s">
        <v>35</v>
      </c>
      <c r="D34" s="46">
        <v>0</v>
      </c>
      <c r="E34" s="46">
        <v>273731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273731</v>
      </c>
      <c r="O34" s="47">
        <f t="shared" si="1"/>
        <v>17.203884105335931</v>
      </c>
      <c r="P34" s="9"/>
    </row>
    <row r="35" spans="1:16">
      <c r="A35" s="12"/>
      <c r="B35" s="25">
        <v>337.2</v>
      </c>
      <c r="C35" s="20" t="s">
        <v>36</v>
      </c>
      <c r="D35" s="46">
        <v>33000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33000</v>
      </c>
      <c r="O35" s="47">
        <f t="shared" si="1"/>
        <v>2.0740368298661305</v>
      </c>
      <c r="P35" s="9"/>
    </row>
    <row r="36" spans="1:16">
      <c r="A36" s="12"/>
      <c r="B36" s="25">
        <v>338</v>
      </c>
      <c r="C36" s="20" t="s">
        <v>39</v>
      </c>
      <c r="D36" s="46">
        <v>20128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20128</v>
      </c>
      <c r="O36" s="47">
        <f t="shared" si="1"/>
        <v>1.2650367670165295</v>
      </c>
      <c r="P36" s="9"/>
    </row>
    <row r="37" spans="1:16" ht="15.75">
      <c r="A37" s="29" t="s">
        <v>44</v>
      </c>
      <c r="B37" s="30"/>
      <c r="C37" s="31"/>
      <c r="D37" s="32">
        <f t="shared" ref="D37:M37" si="7">SUM(D38:D51)</f>
        <v>1287348</v>
      </c>
      <c r="E37" s="32">
        <f t="shared" si="7"/>
        <v>977305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7141815</v>
      </c>
      <c r="J37" s="32">
        <f t="shared" si="7"/>
        <v>668346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10074814</v>
      </c>
      <c r="O37" s="45">
        <f t="shared" ref="O37:O68" si="8">(N37/O$71)</f>
        <v>633.19803909245172</v>
      </c>
      <c r="P37" s="10"/>
    </row>
    <row r="38" spans="1:16">
      <c r="A38" s="12"/>
      <c r="B38" s="25">
        <v>341.2</v>
      </c>
      <c r="C38" s="20" t="s">
        <v>48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668346</v>
      </c>
      <c r="K38" s="46">
        <v>0</v>
      </c>
      <c r="L38" s="46">
        <v>0</v>
      </c>
      <c r="M38" s="46">
        <v>0</v>
      </c>
      <c r="N38" s="46">
        <f t="shared" ref="N38:N51" si="9">SUM(D38:M38)</f>
        <v>668346</v>
      </c>
      <c r="O38" s="47">
        <f t="shared" si="8"/>
        <v>42.005279366476024</v>
      </c>
      <c r="P38" s="9"/>
    </row>
    <row r="39" spans="1:16">
      <c r="A39" s="12"/>
      <c r="B39" s="25">
        <v>341.9</v>
      </c>
      <c r="C39" s="20" t="s">
        <v>49</v>
      </c>
      <c r="D39" s="46">
        <v>22203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22203</v>
      </c>
      <c r="O39" s="47">
        <f t="shared" si="8"/>
        <v>1.3954496888944756</v>
      </c>
      <c r="P39" s="9"/>
    </row>
    <row r="40" spans="1:16">
      <c r="A40" s="12"/>
      <c r="B40" s="25">
        <v>342.1</v>
      </c>
      <c r="C40" s="20" t="s">
        <v>50</v>
      </c>
      <c r="D40" s="46">
        <v>166486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166486</v>
      </c>
      <c r="O40" s="47">
        <f t="shared" si="8"/>
        <v>10.463578656275534</v>
      </c>
      <c r="P40" s="9"/>
    </row>
    <row r="41" spans="1:16">
      <c r="A41" s="12"/>
      <c r="B41" s="25">
        <v>342.2</v>
      </c>
      <c r="C41" s="20" t="s">
        <v>51</v>
      </c>
      <c r="D41" s="46">
        <v>423274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423274</v>
      </c>
      <c r="O41" s="47">
        <f t="shared" si="8"/>
        <v>26.602601973477469</v>
      </c>
      <c r="P41" s="9"/>
    </row>
    <row r="42" spans="1:16">
      <c r="A42" s="12"/>
      <c r="B42" s="25">
        <v>342.4</v>
      </c>
      <c r="C42" s="20" t="s">
        <v>52</v>
      </c>
      <c r="D42" s="46">
        <v>6723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6723</v>
      </c>
      <c r="O42" s="47">
        <f t="shared" si="8"/>
        <v>0.42253786688454531</v>
      </c>
      <c r="P42" s="9"/>
    </row>
    <row r="43" spans="1:16">
      <c r="A43" s="12"/>
      <c r="B43" s="25">
        <v>342.5</v>
      </c>
      <c r="C43" s="20" t="s">
        <v>53</v>
      </c>
      <c r="D43" s="46">
        <v>24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24</v>
      </c>
      <c r="O43" s="47">
        <f t="shared" si="8"/>
        <v>1.508390421720822E-3</v>
      </c>
      <c r="P43" s="9"/>
    </row>
    <row r="44" spans="1:16">
      <c r="A44" s="12"/>
      <c r="B44" s="25">
        <v>342.6</v>
      </c>
      <c r="C44" s="20" t="s">
        <v>54</v>
      </c>
      <c r="D44" s="46">
        <v>430731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430731</v>
      </c>
      <c r="O44" s="47">
        <f t="shared" si="8"/>
        <v>27.071271447426309</v>
      </c>
      <c r="P44" s="9"/>
    </row>
    <row r="45" spans="1:16">
      <c r="A45" s="12"/>
      <c r="B45" s="25">
        <v>343.3</v>
      </c>
      <c r="C45" s="20" t="s">
        <v>55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2143285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2143285</v>
      </c>
      <c r="O45" s="47">
        <f t="shared" si="8"/>
        <v>134.70460687574635</v>
      </c>
      <c r="P45" s="9"/>
    </row>
    <row r="46" spans="1:16">
      <c r="A46" s="12"/>
      <c r="B46" s="25">
        <v>343.4</v>
      </c>
      <c r="C46" s="20" t="s">
        <v>56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2396529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2396529</v>
      </c>
      <c r="O46" s="47">
        <f t="shared" si="8"/>
        <v>150.62089120734083</v>
      </c>
      <c r="P46" s="9"/>
    </row>
    <row r="47" spans="1:16">
      <c r="A47" s="12"/>
      <c r="B47" s="25">
        <v>343.5</v>
      </c>
      <c r="C47" s="20" t="s">
        <v>57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2602001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2602001</v>
      </c>
      <c r="O47" s="47">
        <f t="shared" si="8"/>
        <v>163.53472440450003</v>
      </c>
      <c r="P47" s="9"/>
    </row>
    <row r="48" spans="1:16">
      <c r="A48" s="12"/>
      <c r="B48" s="25">
        <v>343.7</v>
      </c>
      <c r="C48" s="20" t="s">
        <v>58</v>
      </c>
      <c r="D48" s="46">
        <v>0</v>
      </c>
      <c r="E48" s="46">
        <v>977305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977305</v>
      </c>
      <c r="O48" s="47">
        <f t="shared" si="8"/>
        <v>61.423229212494498</v>
      </c>
      <c r="P48" s="9"/>
    </row>
    <row r="49" spans="1:16">
      <c r="A49" s="12"/>
      <c r="B49" s="25">
        <v>343.9</v>
      </c>
      <c r="C49" s="20" t="s">
        <v>59</v>
      </c>
      <c r="D49" s="46">
        <v>55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55</v>
      </c>
      <c r="O49" s="47">
        <f t="shared" si="8"/>
        <v>3.4567280497768841E-3</v>
      </c>
      <c r="P49" s="9"/>
    </row>
    <row r="50" spans="1:16">
      <c r="A50" s="12"/>
      <c r="B50" s="25">
        <v>344.9</v>
      </c>
      <c r="C50" s="20" t="s">
        <v>60</v>
      </c>
      <c r="D50" s="46">
        <v>38541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38541</v>
      </c>
      <c r="O50" s="47">
        <f t="shared" si="8"/>
        <v>2.4222864684809253</v>
      </c>
      <c r="P50" s="9"/>
    </row>
    <row r="51" spans="1:16">
      <c r="A51" s="12"/>
      <c r="B51" s="25">
        <v>347.2</v>
      </c>
      <c r="C51" s="20" t="s">
        <v>62</v>
      </c>
      <c r="D51" s="46">
        <v>199311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199311</v>
      </c>
      <c r="O51" s="47">
        <f t="shared" si="8"/>
        <v>12.526616805983283</v>
      </c>
      <c r="P51" s="9"/>
    </row>
    <row r="52" spans="1:16" ht="15.75">
      <c r="A52" s="29" t="s">
        <v>45</v>
      </c>
      <c r="B52" s="30"/>
      <c r="C52" s="31"/>
      <c r="D52" s="32">
        <f t="shared" ref="D52:M52" si="10">SUM(D53:D56)</f>
        <v>1515442</v>
      </c>
      <c r="E52" s="32">
        <f t="shared" si="10"/>
        <v>164958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0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 t="shared" ref="N52:N58" si="11">SUM(D52:M52)</f>
        <v>1680400</v>
      </c>
      <c r="O52" s="45">
        <f t="shared" si="8"/>
        <v>105.61246936081956</v>
      </c>
      <c r="P52" s="10"/>
    </row>
    <row r="53" spans="1:16">
      <c r="A53" s="13"/>
      <c r="B53" s="39">
        <v>351.5</v>
      </c>
      <c r="C53" s="21" t="s">
        <v>67</v>
      </c>
      <c r="D53" s="46">
        <v>258716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258716</v>
      </c>
      <c r="O53" s="47">
        <f t="shared" si="8"/>
        <v>16.260197347746843</v>
      </c>
      <c r="P53" s="9"/>
    </row>
    <row r="54" spans="1:16">
      <c r="A54" s="13"/>
      <c r="B54" s="39">
        <v>354</v>
      </c>
      <c r="C54" s="21" t="s">
        <v>68</v>
      </c>
      <c r="D54" s="46">
        <v>1177995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1177995</v>
      </c>
      <c r="O54" s="47">
        <f t="shared" si="8"/>
        <v>74.036515618125819</v>
      </c>
      <c r="P54" s="9"/>
    </row>
    <row r="55" spans="1:16">
      <c r="A55" s="13"/>
      <c r="B55" s="39">
        <v>355</v>
      </c>
      <c r="C55" s="21" t="s">
        <v>69</v>
      </c>
      <c r="D55" s="46">
        <v>0</v>
      </c>
      <c r="E55" s="46">
        <v>164958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164958</v>
      </c>
      <c r="O55" s="47">
        <f t="shared" si="8"/>
        <v>10.367544466092641</v>
      </c>
      <c r="P55" s="9"/>
    </row>
    <row r="56" spans="1:16">
      <c r="A56" s="13"/>
      <c r="B56" s="39">
        <v>359</v>
      </c>
      <c r="C56" s="21" t="s">
        <v>71</v>
      </c>
      <c r="D56" s="46">
        <v>78731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78731</v>
      </c>
      <c r="O56" s="47">
        <f t="shared" si="8"/>
        <v>4.9482119288542519</v>
      </c>
      <c r="P56" s="9"/>
    </row>
    <row r="57" spans="1:16" ht="15.75">
      <c r="A57" s="29" t="s">
        <v>3</v>
      </c>
      <c r="B57" s="30"/>
      <c r="C57" s="31"/>
      <c r="D57" s="32">
        <f t="shared" ref="D57:M57" si="12">SUM(D58:D65)</f>
        <v>1550850</v>
      </c>
      <c r="E57" s="32">
        <f t="shared" si="12"/>
        <v>56197</v>
      </c>
      <c r="F57" s="32">
        <f t="shared" si="12"/>
        <v>1182</v>
      </c>
      <c r="G57" s="32">
        <f t="shared" si="12"/>
        <v>5270</v>
      </c>
      <c r="H57" s="32">
        <f t="shared" si="12"/>
        <v>0</v>
      </c>
      <c r="I57" s="32">
        <f t="shared" si="12"/>
        <v>34404</v>
      </c>
      <c r="J57" s="32">
        <f t="shared" si="12"/>
        <v>22224</v>
      </c>
      <c r="K57" s="32">
        <f t="shared" si="12"/>
        <v>2280436</v>
      </c>
      <c r="L57" s="32">
        <f t="shared" si="12"/>
        <v>0</v>
      </c>
      <c r="M57" s="32">
        <f t="shared" si="12"/>
        <v>0</v>
      </c>
      <c r="N57" s="32">
        <f t="shared" si="11"/>
        <v>3950563</v>
      </c>
      <c r="O57" s="45">
        <f t="shared" si="8"/>
        <v>248.29130790019482</v>
      </c>
      <c r="P57" s="10"/>
    </row>
    <row r="58" spans="1:16">
      <c r="A58" s="12"/>
      <c r="B58" s="25">
        <v>361.1</v>
      </c>
      <c r="C58" s="20" t="s">
        <v>72</v>
      </c>
      <c r="D58" s="46">
        <v>65860</v>
      </c>
      <c r="E58" s="46">
        <v>19625</v>
      </c>
      <c r="F58" s="46">
        <v>1182</v>
      </c>
      <c r="G58" s="46">
        <v>4851</v>
      </c>
      <c r="H58" s="46">
        <v>0</v>
      </c>
      <c r="I58" s="46">
        <v>17927</v>
      </c>
      <c r="J58" s="46">
        <v>2033</v>
      </c>
      <c r="K58" s="46">
        <v>210340</v>
      </c>
      <c r="L58" s="46">
        <v>0</v>
      </c>
      <c r="M58" s="46">
        <v>0</v>
      </c>
      <c r="N58" s="46">
        <f t="shared" si="11"/>
        <v>321818</v>
      </c>
      <c r="O58" s="47">
        <f t="shared" si="8"/>
        <v>20.226132864056314</v>
      </c>
      <c r="P58" s="9"/>
    </row>
    <row r="59" spans="1:16">
      <c r="A59" s="12"/>
      <c r="B59" s="25">
        <v>361.2</v>
      </c>
      <c r="C59" s="20" t="s">
        <v>73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347632</v>
      </c>
      <c r="L59" s="46">
        <v>0</v>
      </c>
      <c r="M59" s="46">
        <v>0</v>
      </c>
      <c r="N59" s="46">
        <f t="shared" ref="N59:N65" si="13">SUM(D59:M59)</f>
        <v>347632</v>
      </c>
      <c r="O59" s="47">
        <f t="shared" si="8"/>
        <v>21.848532461818866</v>
      </c>
      <c r="P59" s="9"/>
    </row>
    <row r="60" spans="1:16">
      <c r="A60" s="12"/>
      <c r="B60" s="25">
        <v>362</v>
      </c>
      <c r="C60" s="20" t="s">
        <v>75</v>
      </c>
      <c r="D60" s="46">
        <v>27679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27679</v>
      </c>
      <c r="O60" s="47">
        <f t="shared" si="8"/>
        <v>1.7396141034504431</v>
      </c>
      <c r="P60" s="9"/>
    </row>
    <row r="61" spans="1:16">
      <c r="A61" s="12"/>
      <c r="B61" s="25">
        <v>364</v>
      </c>
      <c r="C61" s="20" t="s">
        <v>76</v>
      </c>
      <c r="D61" s="46">
        <v>22158</v>
      </c>
      <c r="E61" s="46">
        <v>0</v>
      </c>
      <c r="F61" s="46">
        <v>0</v>
      </c>
      <c r="G61" s="46">
        <v>0</v>
      </c>
      <c r="H61" s="46">
        <v>0</v>
      </c>
      <c r="I61" s="46">
        <v>2735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24893</v>
      </c>
      <c r="O61" s="47">
        <f t="shared" si="8"/>
        <v>1.5645151153290178</v>
      </c>
      <c r="P61" s="9"/>
    </row>
    <row r="62" spans="1:16">
      <c r="A62" s="12"/>
      <c r="B62" s="25">
        <v>365</v>
      </c>
      <c r="C62" s="20" t="s">
        <v>77</v>
      </c>
      <c r="D62" s="46">
        <v>2184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2184</v>
      </c>
      <c r="O62" s="47">
        <f t="shared" si="8"/>
        <v>0.13726352837659481</v>
      </c>
      <c r="P62" s="9"/>
    </row>
    <row r="63" spans="1:16">
      <c r="A63" s="12"/>
      <c r="B63" s="25">
        <v>366</v>
      </c>
      <c r="C63" s="20" t="s">
        <v>78</v>
      </c>
      <c r="D63" s="46">
        <v>157087</v>
      </c>
      <c r="E63" s="46">
        <v>0</v>
      </c>
      <c r="F63" s="46">
        <v>0</v>
      </c>
      <c r="G63" s="46">
        <v>0</v>
      </c>
      <c r="H63" s="46">
        <v>0</v>
      </c>
      <c r="I63" s="46">
        <v>4710</v>
      </c>
      <c r="J63" s="46">
        <v>20191</v>
      </c>
      <c r="K63" s="46">
        <v>0</v>
      </c>
      <c r="L63" s="46">
        <v>0</v>
      </c>
      <c r="M63" s="46">
        <v>0</v>
      </c>
      <c r="N63" s="46">
        <f t="shared" si="13"/>
        <v>181988</v>
      </c>
      <c r="O63" s="47">
        <f t="shared" si="8"/>
        <v>11.437873169505373</v>
      </c>
      <c r="P63" s="9"/>
    </row>
    <row r="64" spans="1:16">
      <c r="A64" s="12"/>
      <c r="B64" s="25">
        <v>368</v>
      </c>
      <c r="C64" s="20" t="s">
        <v>79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1722464</v>
      </c>
      <c r="L64" s="46">
        <v>0</v>
      </c>
      <c r="M64" s="46">
        <v>0</v>
      </c>
      <c r="N64" s="46">
        <f t="shared" si="13"/>
        <v>1722464</v>
      </c>
      <c r="O64" s="47">
        <f t="shared" si="8"/>
        <v>108.25617497328892</v>
      </c>
      <c r="P64" s="9"/>
    </row>
    <row r="65" spans="1:119">
      <c r="A65" s="12"/>
      <c r="B65" s="25">
        <v>369.9</v>
      </c>
      <c r="C65" s="20" t="s">
        <v>80</v>
      </c>
      <c r="D65" s="46">
        <v>1275882</v>
      </c>
      <c r="E65" s="46">
        <v>36572</v>
      </c>
      <c r="F65" s="46">
        <v>0</v>
      </c>
      <c r="G65" s="46">
        <v>419</v>
      </c>
      <c r="H65" s="46">
        <v>0</v>
      </c>
      <c r="I65" s="46">
        <v>9032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1321905</v>
      </c>
      <c r="O65" s="47">
        <f t="shared" si="8"/>
        <v>83.081201684369304</v>
      </c>
      <c r="P65" s="9"/>
    </row>
    <row r="66" spans="1:119" ht="15.75">
      <c r="A66" s="29" t="s">
        <v>46</v>
      </c>
      <c r="B66" s="30"/>
      <c r="C66" s="31"/>
      <c r="D66" s="32">
        <f t="shared" ref="D66:M66" si="14">SUM(D67:D68)</f>
        <v>371741</v>
      </c>
      <c r="E66" s="32">
        <f t="shared" si="14"/>
        <v>0</v>
      </c>
      <c r="F66" s="32">
        <f t="shared" si="14"/>
        <v>0</v>
      </c>
      <c r="G66" s="32">
        <f t="shared" si="14"/>
        <v>1725000</v>
      </c>
      <c r="H66" s="32">
        <f t="shared" si="14"/>
        <v>0</v>
      </c>
      <c r="I66" s="32">
        <f t="shared" si="14"/>
        <v>0</v>
      </c>
      <c r="J66" s="32">
        <f t="shared" si="14"/>
        <v>0</v>
      </c>
      <c r="K66" s="32">
        <f t="shared" si="14"/>
        <v>0</v>
      </c>
      <c r="L66" s="32">
        <f t="shared" si="14"/>
        <v>0</v>
      </c>
      <c r="M66" s="32">
        <f t="shared" si="14"/>
        <v>0</v>
      </c>
      <c r="N66" s="32">
        <f>SUM(D66:M66)</f>
        <v>2096741</v>
      </c>
      <c r="O66" s="45">
        <f t="shared" si="8"/>
        <v>131.77933505122243</v>
      </c>
      <c r="P66" s="9"/>
    </row>
    <row r="67" spans="1:119">
      <c r="A67" s="12"/>
      <c r="B67" s="25">
        <v>381</v>
      </c>
      <c r="C67" s="20" t="s">
        <v>81</v>
      </c>
      <c r="D67" s="46">
        <v>76080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76080</v>
      </c>
      <c r="O67" s="47">
        <f t="shared" si="8"/>
        <v>4.7815976368550057</v>
      </c>
      <c r="P67" s="9"/>
    </row>
    <row r="68" spans="1:119" ht="15.75" thickBot="1">
      <c r="A68" s="12"/>
      <c r="B68" s="25">
        <v>382</v>
      </c>
      <c r="C68" s="20" t="s">
        <v>93</v>
      </c>
      <c r="D68" s="46">
        <v>295661</v>
      </c>
      <c r="E68" s="46">
        <v>0</v>
      </c>
      <c r="F68" s="46">
        <v>0</v>
      </c>
      <c r="G68" s="46">
        <v>1725000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2020661</v>
      </c>
      <c r="O68" s="47">
        <f t="shared" si="8"/>
        <v>126.99773741436742</v>
      </c>
      <c r="P68" s="9"/>
    </row>
    <row r="69" spans="1:119" ht="16.5" thickBot="1">
      <c r="A69" s="14" t="s">
        <v>65</v>
      </c>
      <c r="B69" s="23"/>
      <c r="C69" s="22"/>
      <c r="D69" s="15">
        <f t="shared" ref="D69:M69" si="15">SUM(D5,D16,D25,D37,D52,D57,D66)</f>
        <v>21759727</v>
      </c>
      <c r="E69" s="15">
        <f t="shared" si="15"/>
        <v>2029825</v>
      </c>
      <c r="F69" s="15">
        <f t="shared" si="15"/>
        <v>973157</v>
      </c>
      <c r="G69" s="15">
        <f t="shared" si="15"/>
        <v>1730270</v>
      </c>
      <c r="H69" s="15">
        <f t="shared" si="15"/>
        <v>0</v>
      </c>
      <c r="I69" s="15">
        <f t="shared" si="15"/>
        <v>7176219</v>
      </c>
      <c r="J69" s="15">
        <f t="shared" si="15"/>
        <v>690570</v>
      </c>
      <c r="K69" s="15">
        <f t="shared" si="15"/>
        <v>5148171</v>
      </c>
      <c r="L69" s="15">
        <f t="shared" si="15"/>
        <v>0</v>
      </c>
      <c r="M69" s="15">
        <f t="shared" si="15"/>
        <v>0</v>
      </c>
      <c r="N69" s="15">
        <f>SUM(D69:M69)</f>
        <v>39507939</v>
      </c>
      <c r="O69" s="38">
        <f>(N69/O$71)</f>
        <v>2483.0581987304381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48" t="s">
        <v>105</v>
      </c>
      <c r="M71" s="48"/>
      <c r="N71" s="48"/>
      <c r="O71" s="43">
        <v>15911</v>
      </c>
    </row>
    <row r="72" spans="1:119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</row>
    <row r="73" spans="1:119" ht="15.75" customHeight="1" thickBot="1">
      <c r="A73" s="52" t="s">
        <v>100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84</v>
      </c>
      <c r="B3" s="62"/>
      <c r="C3" s="63"/>
      <c r="D3" s="67" t="s">
        <v>40</v>
      </c>
      <c r="E3" s="68"/>
      <c r="F3" s="68"/>
      <c r="G3" s="68"/>
      <c r="H3" s="69"/>
      <c r="I3" s="67" t="s">
        <v>41</v>
      </c>
      <c r="J3" s="69"/>
      <c r="K3" s="67" t="s">
        <v>43</v>
      </c>
      <c r="L3" s="69"/>
      <c r="M3" s="36"/>
      <c r="N3" s="37"/>
      <c r="O3" s="70" t="s">
        <v>89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85</v>
      </c>
      <c r="F4" s="34" t="s">
        <v>86</v>
      </c>
      <c r="G4" s="34" t="s">
        <v>87</v>
      </c>
      <c r="H4" s="34" t="s">
        <v>5</v>
      </c>
      <c r="I4" s="34" t="s">
        <v>6</v>
      </c>
      <c r="J4" s="35" t="s">
        <v>88</v>
      </c>
      <c r="K4" s="35" t="s">
        <v>7</v>
      </c>
      <c r="L4" s="35" t="s">
        <v>8</v>
      </c>
      <c r="M4" s="35" t="s">
        <v>9</v>
      </c>
      <c r="N4" s="35" t="s">
        <v>42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11868283</v>
      </c>
      <c r="E5" s="27">
        <f t="shared" si="0"/>
        <v>523619</v>
      </c>
      <c r="F5" s="27">
        <f t="shared" si="0"/>
        <v>982686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13374588</v>
      </c>
      <c r="O5" s="33">
        <f t="shared" ref="O5:O36" si="1">(N5/O$71)</f>
        <v>846.06452429149795</v>
      </c>
      <c r="P5" s="6"/>
    </row>
    <row r="6" spans="1:133">
      <c r="A6" s="12"/>
      <c r="B6" s="25">
        <v>311</v>
      </c>
      <c r="C6" s="20" t="s">
        <v>2</v>
      </c>
      <c r="D6" s="46">
        <v>7435278</v>
      </c>
      <c r="E6" s="46">
        <v>193466</v>
      </c>
      <c r="F6" s="46">
        <v>982686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8611430</v>
      </c>
      <c r="O6" s="47">
        <f t="shared" si="1"/>
        <v>544.75139170040484</v>
      </c>
      <c r="P6" s="9"/>
    </row>
    <row r="7" spans="1:133">
      <c r="A7" s="12"/>
      <c r="B7" s="25">
        <v>312.41000000000003</v>
      </c>
      <c r="C7" s="20" t="s">
        <v>10</v>
      </c>
      <c r="D7" s="46">
        <v>529319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529319</v>
      </c>
      <c r="O7" s="47">
        <f t="shared" si="1"/>
        <v>33.484248481781378</v>
      </c>
      <c r="P7" s="9"/>
    </row>
    <row r="8" spans="1:133">
      <c r="A8" s="12"/>
      <c r="B8" s="25">
        <v>312.51</v>
      </c>
      <c r="C8" s="20" t="s">
        <v>96</v>
      </c>
      <c r="D8" s="46">
        <v>0</v>
      </c>
      <c r="E8" s="46">
        <v>209950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209950</v>
      </c>
      <c r="O8" s="47">
        <f t="shared" si="1"/>
        <v>13.28125</v>
      </c>
      <c r="P8" s="9"/>
    </row>
    <row r="9" spans="1:133">
      <c r="A9" s="12"/>
      <c r="B9" s="25">
        <v>312.52</v>
      </c>
      <c r="C9" s="20" t="s">
        <v>92</v>
      </c>
      <c r="D9" s="46">
        <v>0</v>
      </c>
      <c r="E9" s="46">
        <v>120203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120203</v>
      </c>
      <c r="O9" s="47">
        <f t="shared" si="1"/>
        <v>7.6039347165991904</v>
      </c>
      <c r="P9" s="9"/>
    </row>
    <row r="10" spans="1:133">
      <c r="A10" s="12"/>
      <c r="B10" s="25">
        <v>314.10000000000002</v>
      </c>
      <c r="C10" s="20" t="s">
        <v>11</v>
      </c>
      <c r="D10" s="46">
        <v>2245265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2245265</v>
      </c>
      <c r="O10" s="47">
        <f t="shared" si="1"/>
        <v>142.03346406882591</v>
      </c>
      <c r="P10" s="9"/>
    </row>
    <row r="11" spans="1:133">
      <c r="A11" s="12"/>
      <c r="B11" s="25">
        <v>314.39999999999998</v>
      </c>
      <c r="C11" s="20" t="s">
        <v>12</v>
      </c>
      <c r="D11" s="46">
        <v>7317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7317</v>
      </c>
      <c r="O11" s="47">
        <f t="shared" si="1"/>
        <v>0.46286690283400811</v>
      </c>
      <c r="P11" s="9"/>
    </row>
    <row r="12" spans="1:133">
      <c r="A12" s="12"/>
      <c r="B12" s="25">
        <v>314.7</v>
      </c>
      <c r="C12" s="20" t="s">
        <v>13</v>
      </c>
      <c r="D12" s="46">
        <v>654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654</v>
      </c>
      <c r="O12" s="47">
        <f t="shared" si="1"/>
        <v>4.1371457489878541E-2</v>
      </c>
      <c r="P12" s="9"/>
    </row>
    <row r="13" spans="1:133">
      <c r="A13" s="12"/>
      <c r="B13" s="25">
        <v>314.8</v>
      </c>
      <c r="C13" s="20" t="s">
        <v>14</v>
      </c>
      <c r="D13" s="46">
        <v>24672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24672</v>
      </c>
      <c r="O13" s="47">
        <f t="shared" si="1"/>
        <v>1.5607287449392713</v>
      </c>
      <c r="P13" s="9"/>
    </row>
    <row r="14" spans="1:133">
      <c r="A14" s="12"/>
      <c r="B14" s="25">
        <v>315</v>
      </c>
      <c r="C14" s="20" t="s">
        <v>15</v>
      </c>
      <c r="D14" s="46">
        <v>1408427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1408427</v>
      </c>
      <c r="O14" s="47">
        <f t="shared" si="1"/>
        <v>89.095837550607285</v>
      </c>
      <c r="P14" s="9"/>
    </row>
    <row r="15" spans="1:133">
      <c r="A15" s="12"/>
      <c r="B15" s="25">
        <v>316</v>
      </c>
      <c r="C15" s="20" t="s">
        <v>16</v>
      </c>
      <c r="D15" s="46">
        <v>217351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217351</v>
      </c>
      <c r="O15" s="47">
        <f t="shared" si="1"/>
        <v>13.749430668016194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SUM(D17:D22)</f>
        <v>2526496</v>
      </c>
      <c r="E16" s="32">
        <f t="shared" si="3"/>
        <v>11395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6" si="4">SUM(D16:M16)</f>
        <v>2537891</v>
      </c>
      <c r="O16" s="45">
        <f t="shared" si="1"/>
        <v>160.5447241902834</v>
      </c>
      <c r="P16" s="10"/>
    </row>
    <row r="17" spans="1:16">
      <c r="A17" s="12"/>
      <c r="B17" s="25">
        <v>322</v>
      </c>
      <c r="C17" s="20" t="s">
        <v>0</v>
      </c>
      <c r="D17" s="46">
        <v>213251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213251</v>
      </c>
      <c r="O17" s="47">
        <f t="shared" si="1"/>
        <v>13.490068319838057</v>
      </c>
      <c r="P17" s="9"/>
    </row>
    <row r="18" spans="1:16">
      <c r="A18" s="12"/>
      <c r="B18" s="25">
        <v>323.10000000000002</v>
      </c>
      <c r="C18" s="20" t="s">
        <v>18</v>
      </c>
      <c r="D18" s="46">
        <v>2147420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2147420</v>
      </c>
      <c r="O18" s="47">
        <f t="shared" si="1"/>
        <v>135.84387651821862</v>
      </c>
      <c r="P18" s="9"/>
    </row>
    <row r="19" spans="1:16">
      <c r="A19" s="12"/>
      <c r="B19" s="25">
        <v>323.39999999999998</v>
      </c>
      <c r="C19" s="20" t="s">
        <v>19</v>
      </c>
      <c r="D19" s="46">
        <v>5659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5659</v>
      </c>
      <c r="O19" s="47">
        <f t="shared" si="1"/>
        <v>0.35798329959514169</v>
      </c>
      <c r="P19" s="9"/>
    </row>
    <row r="20" spans="1:16">
      <c r="A20" s="12"/>
      <c r="B20" s="25">
        <v>323.7</v>
      </c>
      <c r="C20" s="20" t="s">
        <v>20</v>
      </c>
      <c r="D20" s="46">
        <v>39934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39934</v>
      </c>
      <c r="O20" s="47">
        <f t="shared" si="1"/>
        <v>2.5261892712550607</v>
      </c>
      <c r="P20" s="9"/>
    </row>
    <row r="21" spans="1:16">
      <c r="A21" s="12"/>
      <c r="B21" s="25">
        <v>324.12</v>
      </c>
      <c r="C21" s="20" t="s">
        <v>21</v>
      </c>
      <c r="D21" s="46">
        <v>0</v>
      </c>
      <c r="E21" s="46">
        <v>159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159</v>
      </c>
      <c r="O21" s="47">
        <f t="shared" si="1"/>
        <v>1.0058198380566801E-2</v>
      </c>
      <c r="P21" s="9"/>
    </row>
    <row r="22" spans="1:16">
      <c r="A22" s="12"/>
      <c r="B22" s="25">
        <v>329</v>
      </c>
      <c r="C22" s="20" t="s">
        <v>24</v>
      </c>
      <c r="D22" s="46">
        <v>120232</v>
      </c>
      <c r="E22" s="46">
        <v>11236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131468</v>
      </c>
      <c r="O22" s="47">
        <f t="shared" si="1"/>
        <v>8.3165485829959511</v>
      </c>
      <c r="P22" s="9"/>
    </row>
    <row r="23" spans="1:16" ht="15.75">
      <c r="A23" s="29" t="s">
        <v>26</v>
      </c>
      <c r="B23" s="30"/>
      <c r="C23" s="31"/>
      <c r="D23" s="32">
        <f t="shared" ref="D23:M23" si="5">SUM(D24:D36)</f>
        <v>3331566</v>
      </c>
      <c r="E23" s="32">
        <f t="shared" si="5"/>
        <v>221125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3552691</v>
      </c>
      <c r="O23" s="45">
        <f t="shared" si="1"/>
        <v>224.74006831983806</v>
      </c>
      <c r="P23" s="10"/>
    </row>
    <row r="24" spans="1:16">
      <c r="A24" s="12"/>
      <c r="B24" s="25">
        <v>331.2</v>
      </c>
      <c r="C24" s="20" t="s">
        <v>25</v>
      </c>
      <c r="D24" s="46">
        <v>413615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413615</v>
      </c>
      <c r="O24" s="47">
        <f t="shared" si="1"/>
        <v>26.164916497975707</v>
      </c>
      <c r="P24" s="9"/>
    </row>
    <row r="25" spans="1:16">
      <c r="A25" s="12"/>
      <c r="B25" s="25">
        <v>331.41</v>
      </c>
      <c r="C25" s="20" t="s">
        <v>28</v>
      </c>
      <c r="D25" s="46">
        <v>257893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257893</v>
      </c>
      <c r="O25" s="47">
        <f t="shared" si="1"/>
        <v>16.314081477732792</v>
      </c>
      <c r="P25" s="9"/>
    </row>
    <row r="26" spans="1:16">
      <c r="A26" s="12"/>
      <c r="B26" s="25">
        <v>331.7</v>
      </c>
      <c r="C26" s="20" t="s">
        <v>27</v>
      </c>
      <c r="D26" s="46">
        <v>18933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18933</v>
      </c>
      <c r="O26" s="47">
        <f t="shared" si="1"/>
        <v>1.1976847165991902</v>
      </c>
      <c r="P26" s="9"/>
    </row>
    <row r="27" spans="1:16">
      <c r="A27" s="12"/>
      <c r="B27" s="25">
        <v>335.12</v>
      </c>
      <c r="C27" s="20" t="s">
        <v>30</v>
      </c>
      <c r="D27" s="46">
        <v>498718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6">SUM(D27:M27)</f>
        <v>498718</v>
      </c>
      <c r="O27" s="47">
        <f t="shared" si="1"/>
        <v>31.548456477732792</v>
      </c>
      <c r="P27" s="9"/>
    </row>
    <row r="28" spans="1:16">
      <c r="A28" s="12"/>
      <c r="B28" s="25">
        <v>335.15</v>
      </c>
      <c r="C28" s="20" t="s">
        <v>31</v>
      </c>
      <c r="D28" s="46">
        <v>5115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5115</v>
      </c>
      <c r="O28" s="47">
        <f t="shared" si="1"/>
        <v>0.32357034412955465</v>
      </c>
      <c r="P28" s="9"/>
    </row>
    <row r="29" spans="1:16">
      <c r="A29" s="12"/>
      <c r="B29" s="25">
        <v>335.18</v>
      </c>
      <c r="C29" s="20" t="s">
        <v>32</v>
      </c>
      <c r="D29" s="46">
        <v>2050347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2050347</v>
      </c>
      <c r="O29" s="47">
        <f t="shared" si="1"/>
        <v>129.703125</v>
      </c>
      <c r="P29" s="9"/>
    </row>
    <row r="30" spans="1:16">
      <c r="A30" s="12"/>
      <c r="B30" s="25">
        <v>335.19</v>
      </c>
      <c r="C30" s="20" t="s">
        <v>47</v>
      </c>
      <c r="D30" s="46">
        <v>7711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7711</v>
      </c>
      <c r="O30" s="47">
        <f t="shared" si="1"/>
        <v>0.48779099190283398</v>
      </c>
      <c r="P30" s="9"/>
    </row>
    <row r="31" spans="1:16">
      <c r="A31" s="12"/>
      <c r="B31" s="25">
        <v>335.21</v>
      </c>
      <c r="C31" s="20" t="s">
        <v>33</v>
      </c>
      <c r="D31" s="46">
        <v>11280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11280</v>
      </c>
      <c r="O31" s="47">
        <f t="shared" si="1"/>
        <v>0.71356275303643724</v>
      </c>
      <c r="P31" s="9"/>
    </row>
    <row r="32" spans="1:16">
      <c r="A32" s="12"/>
      <c r="B32" s="25">
        <v>335.49</v>
      </c>
      <c r="C32" s="20" t="s">
        <v>34</v>
      </c>
      <c r="D32" s="46">
        <v>12667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12667</v>
      </c>
      <c r="O32" s="47">
        <f t="shared" si="1"/>
        <v>0.80130313765182182</v>
      </c>
      <c r="P32" s="9"/>
    </row>
    <row r="33" spans="1:16">
      <c r="A33" s="12"/>
      <c r="B33" s="25">
        <v>337.1</v>
      </c>
      <c r="C33" s="20" t="s">
        <v>35</v>
      </c>
      <c r="D33" s="46">
        <v>0</v>
      </c>
      <c r="E33" s="46">
        <v>221125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221125</v>
      </c>
      <c r="O33" s="47">
        <f t="shared" si="1"/>
        <v>13.988170546558704</v>
      </c>
      <c r="P33" s="9"/>
    </row>
    <row r="34" spans="1:16">
      <c r="A34" s="12"/>
      <c r="B34" s="25">
        <v>337.2</v>
      </c>
      <c r="C34" s="20" t="s">
        <v>36</v>
      </c>
      <c r="D34" s="46">
        <v>33000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33000</v>
      </c>
      <c r="O34" s="47">
        <f t="shared" si="1"/>
        <v>2.0875506072874495</v>
      </c>
      <c r="P34" s="9"/>
    </row>
    <row r="35" spans="1:16">
      <c r="A35" s="12"/>
      <c r="B35" s="25">
        <v>337.6</v>
      </c>
      <c r="C35" s="20" t="s">
        <v>37</v>
      </c>
      <c r="D35" s="46">
        <v>3070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3070</v>
      </c>
      <c r="O35" s="47">
        <f t="shared" si="1"/>
        <v>0.19420546558704455</v>
      </c>
      <c r="P35" s="9"/>
    </row>
    <row r="36" spans="1:16">
      <c r="A36" s="12"/>
      <c r="B36" s="25">
        <v>338</v>
      </c>
      <c r="C36" s="20" t="s">
        <v>39</v>
      </c>
      <c r="D36" s="46">
        <v>19217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19217</v>
      </c>
      <c r="O36" s="47">
        <f t="shared" si="1"/>
        <v>1.2156503036437247</v>
      </c>
      <c r="P36" s="9"/>
    </row>
    <row r="37" spans="1:16" ht="15.75">
      <c r="A37" s="29" t="s">
        <v>44</v>
      </c>
      <c r="B37" s="30"/>
      <c r="C37" s="31"/>
      <c r="D37" s="32">
        <f t="shared" ref="D37:M37" si="7">SUM(D38:D50)</f>
        <v>1211924</v>
      </c>
      <c r="E37" s="32">
        <f t="shared" si="7"/>
        <v>971644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6950723</v>
      </c>
      <c r="J37" s="32">
        <f t="shared" si="7"/>
        <v>634130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9768421</v>
      </c>
      <c r="O37" s="45">
        <f t="shared" ref="O37:O68" si="8">(N37/O$71)</f>
        <v>617.94161184210532</v>
      </c>
      <c r="P37" s="10"/>
    </row>
    <row r="38" spans="1:16">
      <c r="A38" s="12"/>
      <c r="B38" s="25">
        <v>341.2</v>
      </c>
      <c r="C38" s="20" t="s">
        <v>48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634130</v>
      </c>
      <c r="K38" s="46">
        <v>0</v>
      </c>
      <c r="L38" s="46">
        <v>0</v>
      </c>
      <c r="M38" s="46">
        <v>0</v>
      </c>
      <c r="N38" s="46">
        <f t="shared" ref="N38:N50" si="9">SUM(D38:M38)</f>
        <v>634130</v>
      </c>
      <c r="O38" s="47">
        <f t="shared" si="8"/>
        <v>40.114498987854248</v>
      </c>
      <c r="P38" s="9"/>
    </row>
    <row r="39" spans="1:16">
      <c r="A39" s="12"/>
      <c r="B39" s="25">
        <v>341.9</v>
      </c>
      <c r="C39" s="20" t="s">
        <v>49</v>
      </c>
      <c r="D39" s="46">
        <v>21114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21114</v>
      </c>
      <c r="O39" s="47">
        <f t="shared" si="8"/>
        <v>1.3356528340080971</v>
      </c>
      <c r="P39" s="9"/>
    </row>
    <row r="40" spans="1:16">
      <c r="A40" s="12"/>
      <c r="B40" s="25">
        <v>342.1</v>
      </c>
      <c r="C40" s="20" t="s">
        <v>50</v>
      </c>
      <c r="D40" s="46">
        <v>89890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89890</v>
      </c>
      <c r="O40" s="47">
        <f t="shared" si="8"/>
        <v>5.6863613360323884</v>
      </c>
      <c r="P40" s="9"/>
    </row>
    <row r="41" spans="1:16">
      <c r="A41" s="12"/>
      <c r="B41" s="25">
        <v>342.2</v>
      </c>
      <c r="C41" s="20" t="s">
        <v>51</v>
      </c>
      <c r="D41" s="46">
        <v>468184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468184</v>
      </c>
      <c r="O41" s="47">
        <f t="shared" si="8"/>
        <v>29.616902834008098</v>
      </c>
      <c r="P41" s="9"/>
    </row>
    <row r="42" spans="1:16">
      <c r="A42" s="12"/>
      <c r="B42" s="25">
        <v>342.4</v>
      </c>
      <c r="C42" s="20" t="s">
        <v>52</v>
      </c>
      <c r="D42" s="46">
        <v>605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605</v>
      </c>
      <c r="O42" s="47">
        <f t="shared" si="8"/>
        <v>3.8271761133603241E-2</v>
      </c>
      <c r="P42" s="9"/>
    </row>
    <row r="43" spans="1:16">
      <c r="A43" s="12"/>
      <c r="B43" s="25">
        <v>342.5</v>
      </c>
      <c r="C43" s="20" t="s">
        <v>53</v>
      </c>
      <c r="D43" s="46">
        <v>60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60</v>
      </c>
      <c r="O43" s="47">
        <f t="shared" si="8"/>
        <v>3.7955465587044533E-3</v>
      </c>
      <c r="P43" s="9"/>
    </row>
    <row r="44" spans="1:16">
      <c r="A44" s="12"/>
      <c r="B44" s="25">
        <v>342.6</v>
      </c>
      <c r="C44" s="20" t="s">
        <v>54</v>
      </c>
      <c r="D44" s="46">
        <v>390658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390658</v>
      </c>
      <c r="O44" s="47">
        <f t="shared" si="8"/>
        <v>24.712677125506072</v>
      </c>
      <c r="P44" s="9"/>
    </row>
    <row r="45" spans="1:16">
      <c r="A45" s="12"/>
      <c r="B45" s="25">
        <v>343.3</v>
      </c>
      <c r="C45" s="20" t="s">
        <v>55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2192557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2192557</v>
      </c>
      <c r="O45" s="47">
        <f t="shared" si="8"/>
        <v>138.69920293522267</v>
      </c>
      <c r="P45" s="9"/>
    </row>
    <row r="46" spans="1:16">
      <c r="A46" s="12"/>
      <c r="B46" s="25">
        <v>343.4</v>
      </c>
      <c r="C46" s="20" t="s">
        <v>56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2240792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2240792</v>
      </c>
      <c r="O46" s="47">
        <f t="shared" si="8"/>
        <v>141.75050607287449</v>
      </c>
      <c r="P46" s="9"/>
    </row>
    <row r="47" spans="1:16">
      <c r="A47" s="12"/>
      <c r="B47" s="25">
        <v>343.5</v>
      </c>
      <c r="C47" s="20" t="s">
        <v>57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2517374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2517374</v>
      </c>
      <c r="O47" s="47">
        <f t="shared" si="8"/>
        <v>159.2468370445344</v>
      </c>
      <c r="P47" s="9"/>
    </row>
    <row r="48" spans="1:16">
      <c r="A48" s="12"/>
      <c r="B48" s="25">
        <v>343.7</v>
      </c>
      <c r="C48" s="20" t="s">
        <v>58</v>
      </c>
      <c r="D48" s="46">
        <v>0</v>
      </c>
      <c r="E48" s="46">
        <v>971644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971644</v>
      </c>
      <c r="O48" s="47">
        <f t="shared" si="8"/>
        <v>61.465334008097166</v>
      </c>
      <c r="P48" s="9"/>
    </row>
    <row r="49" spans="1:16">
      <c r="A49" s="12"/>
      <c r="B49" s="25">
        <v>344.9</v>
      </c>
      <c r="C49" s="20" t="s">
        <v>60</v>
      </c>
      <c r="D49" s="46">
        <v>37409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37409</v>
      </c>
      <c r="O49" s="47">
        <f t="shared" si="8"/>
        <v>2.3664600202429149</v>
      </c>
      <c r="P49" s="9"/>
    </row>
    <row r="50" spans="1:16">
      <c r="A50" s="12"/>
      <c r="B50" s="25">
        <v>347.2</v>
      </c>
      <c r="C50" s="20" t="s">
        <v>62</v>
      </c>
      <c r="D50" s="46">
        <v>204004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204004</v>
      </c>
      <c r="O50" s="47">
        <f t="shared" si="8"/>
        <v>12.905111336032389</v>
      </c>
      <c r="P50" s="9"/>
    </row>
    <row r="51" spans="1:16" ht="15.75">
      <c r="A51" s="29" t="s">
        <v>45</v>
      </c>
      <c r="B51" s="30"/>
      <c r="C51" s="31"/>
      <c r="D51" s="32">
        <f t="shared" ref="D51:M51" si="10">SUM(D52:D55)</f>
        <v>278117</v>
      </c>
      <c r="E51" s="32">
        <f t="shared" si="10"/>
        <v>114439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ref="N51:N57" si="11">SUM(D51:M51)</f>
        <v>392556</v>
      </c>
      <c r="O51" s="45">
        <f t="shared" si="8"/>
        <v>24.832742914979757</v>
      </c>
      <c r="P51" s="10"/>
    </row>
    <row r="52" spans="1:16">
      <c r="A52" s="13"/>
      <c r="B52" s="39">
        <v>351.5</v>
      </c>
      <c r="C52" s="21" t="s">
        <v>67</v>
      </c>
      <c r="D52" s="46">
        <v>95100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95100</v>
      </c>
      <c r="O52" s="47">
        <f t="shared" si="8"/>
        <v>6.0159412955465585</v>
      </c>
      <c r="P52" s="9"/>
    </row>
    <row r="53" spans="1:16">
      <c r="A53" s="13"/>
      <c r="B53" s="39">
        <v>354</v>
      </c>
      <c r="C53" s="21" t="s">
        <v>68</v>
      </c>
      <c r="D53" s="46">
        <v>100094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100094</v>
      </c>
      <c r="O53" s="47">
        <f t="shared" si="8"/>
        <v>6.3318572874493926</v>
      </c>
      <c r="P53" s="9"/>
    </row>
    <row r="54" spans="1:16">
      <c r="A54" s="13"/>
      <c r="B54" s="39">
        <v>355</v>
      </c>
      <c r="C54" s="21" t="s">
        <v>69</v>
      </c>
      <c r="D54" s="46">
        <v>0</v>
      </c>
      <c r="E54" s="46">
        <v>114439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114439</v>
      </c>
      <c r="O54" s="47">
        <f t="shared" si="8"/>
        <v>7.2393092105263159</v>
      </c>
      <c r="P54" s="9"/>
    </row>
    <row r="55" spans="1:16">
      <c r="A55" s="13"/>
      <c r="B55" s="39">
        <v>359</v>
      </c>
      <c r="C55" s="21" t="s">
        <v>71</v>
      </c>
      <c r="D55" s="46">
        <v>82923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82923</v>
      </c>
      <c r="O55" s="47">
        <f t="shared" si="8"/>
        <v>5.2456351214574894</v>
      </c>
      <c r="P55" s="9"/>
    </row>
    <row r="56" spans="1:16" ht="15.75">
      <c r="A56" s="29" t="s">
        <v>3</v>
      </c>
      <c r="B56" s="30"/>
      <c r="C56" s="31"/>
      <c r="D56" s="32">
        <f t="shared" ref="D56:M56" si="12">SUM(D57:D65)</f>
        <v>1908644</v>
      </c>
      <c r="E56" s="32">
        <f t="shared" si="12"/>
        <v>44190</v>
      </c>
      <c r="F56" s="32">
        <f t="shared" si="12"/>
        <v>1308</v>
      </c>
      <c r="G56" s="32">
        <f t="shared" si="12"/>
        <v>15418</v>
      </c>
      <c r="H56" s="32">
        <f t="shared" si="12"/>
        <v>0</v>
      </c>
      <c r="I56" s="32">
        <f t="shared" si="12"/>
        <v>88376</v>
      </c>
      <c r="J56" s="32">
        <f t="shared" si="12"/>
        <v>3320</v>
      </c>
      <c r="K56" s="32">
        <f t="shared" si="12"/>
        <v>2099935</v>
      </c>
      <c r="L56" s="32">
        <f t="shared" si="12"/>
        <v>0</v>
      </c>
      <c r="M56" s="32">
        <f t="shared" si="12"/>
        <v>0</v>
      </c>
      <c r="N56" s="32">
        <f t="shared" si="11"/>
        <v>4161191</v>
      </c>
      <c r="O56" s="45">
        <f t="shared" si="8"/>
        <v>263.23323633603241</v>
      </c>
      <c r="P56" s="10"/>
    </row>
    <row r="57" spans="1:16">
      <c r="A57" s="12"/>
      <c r="B57" s="25">
        <v>361.1</v>
      </c>
      <c r="C57" s="20" t="s">
        <v>72</v>
      </c>
      <c r="D57" s="46">
        <v>267812</v>
      </c>
      <c r="E57" s="46">
        <v>43250</v>
      </c>
      <c r="F57" s="46">
        <v>1308</v>
      </c>
      <c r="G57" s="46">
        <v>15418</v>
      </c>
      <c r="H57" s="46">
        <v>0</v>
      </c>
      <c r="I57" s="46">
        <v>42380</v>
      </c>
      <c r="J57" s="46">
        <v>2670</v>
      </c>
      <c r="K57" s="46">
        <v>240725</v>
      </c>
      <c r="L57" s="46">
        <v>0</v>
      </c>
      <c r="M57" s="46">
        <v>0</v>
      </c>
      <c r="N57" s="46">
        <f t="shared" si="11"/>
        <v>613563</v>
      </c>
      <c r="O57" s="47">
        <f t="shared" si="8"/>
        <v>38.813448886639677</v>
      </c>
      <c r="P57" s="9"/>
    </row>
    <row r="58" spans="1:16">
      <c r="A58" s="12"/>
      <c r="B58" s="25">
        <v>361.2</v>
      </c>
      <c r="C58" s="20" t="s">
        <v>73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221069</v>
      </c>
      <c r="L58" s="46">
        <v>0</v>
      </c>
      <c r="M58" s="46">
        <v>0</v>
      </c>
      <c r="N58" s="46">
        <f t="shared" ref="N58:N65" si="13">SUM(D58:M58)</f>
        <v>221069</v>
      </c>
      <c r="O58" s="47">
        <f t="shared" si="8"/>
        <v>13.984628036437247</v>
      </c>
      <c r="P58" s="9"/>
    </row>
    <row r="59" spans="1:16">
      <c r="A59" s="12"/>
      <c r="B59" s="25">
        <v>361.3</v>
      </c>
      <c r="C59" s="20" t="s">
        <v>74</v>
      </c>
      <c r="D59" s="46">
        <v>-18456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-315202</v>
      </c>
      <c r="L59" s="46">
        <v>0</v>
      </c>
      <c r="M59" s="46">
        <v>0</v>
      </c>
      <c r="N59" s="46">
        <f t="shared" si="13"/>
        <v>-333658</v>
      </c>
      <c r="O59" s="47">
        <f t="shared" si="8"/>
        <v>-21.106907894736842</v>
      </c>
      <c r="P59" s="9"/>
    </row>
    <row r="60" spans="1:16">
      <c r="A60" s="12"/>
      <c r="B60" s="25">
        <v>362</v>
      </c>
      <c r="C60" s="20" t="s">
        <v>75</v>
      </c>
      <c r="D60" s="46">
        <v>26724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26724</v>
      </c>
      <c r="O60" s="47">
        <f t="shared" si="8"/>
        <v>1.6905364372469636</v>
      </c>
      <c r="P60" s="9"/>
    </row>
    <row r="61" spans="1:16">
      <c r="A61" s="12"/>
      <c r="B61" s="25">
        <v>364</v>
      </c>
      <c r="C61" s="20" t="s">
        <v>76</v>
      </c>
      <c r="D61" s="46">
        <v>51390</v>
      </c>
      <c r="E61" s="46">
        <v>0</v>
      </c>
      <c r="F61" s="46">
        <v>0</v>
      </c>
      <c r="G61" s="46">
        <v>0</v>
      </c>
      <c r="H61" s="46">
        <v>0</v>
      </c>
      <c r="I61" s="46">
        <v>3094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54484</v>
      </c>
      <c r="O61" s="47">
        <f t="shared" si="8"/>
        <v>3.4466093117408905</v>
      </c>
      <c r="P61" s="9"/>
    </row>
    <row r="62" spans="1:16">
      <c r="A62" s="12"/>
      <c r="B62" s="25">
        <v>365</v>
      </c>
      <c r="C62" s="20" t="s">
        <v>77</v>
      </c>
      <c r="D62" s="46">
        <v>2693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2693</v>
      </c>
      <c r="O62" s="47">
        <f t="shared" si="8"/>
        <v>0.17035678137651822</v>
      </c>
      <c r="P62" s="9"/>
    </row>
    <row r="63" spans="1:16">
      <c r="A63" s="12"/>
      <c r="B63" s="25">
        <v>366</v>
      </c>
      <c r="C63" s="20" t="s">
        <v>78</v>
      </c>
      <c r="D63" s="46">
        <v>170357</v>
      </c>
      <c r="E63" s="46">
        <v>895</v>
      </c>
      <c r="F63" s="46">
        <v>0</v>
      </c>
      <c r="G63" s="46">
        <v>0</v>
      </c>
      <c r="H63" s="46">
        <v>0</v>
      </c>
      <c r="I63" s="46">
        <v>39290</v>
      </c>
      <c r="J63" s="46">
        <v>650</v>
      </c>
      <c r="K63" s="46">
        <v>0</v>
      </c>
      <c r="L63" s="46">
        <v>0</v>
      </c>
      <c r="M63" s="46">
        <v>0</v>
      </c>
      <c r="N63" s="46">
        <f t="shared" si="13"/>
        <v>211192</v>
      </c>
      <c r="O63" s="47">
        <f t="shared" si="8"/>
        <v>13.359817813765183</v>
      </c>
      <c r="P63" s="9"/>
    </row>
    <row r="64" spans="1:16">
      <c r="A64" s="12"/>
      <c r="B64" s="25">
        <v>368</v>
      </c>
      <c r="C64" s="20" t="s">
        <v>79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1953343</v>
      </c>
      <c r="L64" s="46">
        <v>0</v>
      </c>
      <c r="M64" s="46">
        <v>0</v>
      </c>
      <c r="N64" s="46">
        <f t="shared" si="13"/>
        <v>1953343</v>
      </c>
      <c r="O64" s="47">
        <f t="shared" si="8"/>
        <v>123.56673836032388</v>
      </c>
      <c r="P64" s="9"/>
    </row>
    <row r="65" spans="1:119">
      <c r="A65" s="12"/>
      <c r="B65" s="25">
        <v>369.9</v>
      </c>
      <c r="C65" s="20" t="s">
        <v>80</v>
      </c>
      <c r="D65" s="46">
        <v>1408124</v>
      </c>
      <c r="E65" s="46">
        <v>45</v>
      </c>
      <c r="F65" s="46">
        <v>0</v>
      </c>
      <c r="G65" s="46">
        <v>0</v>
      </c>
      <c r="H65" s="46">
        <v>0</v>
      </c>
      <c r="I65" s="46">
        <v>3612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1411781</v>
      </c>
      <c r="O65" s="47">
        <f t="shared" si="8"/>
        <v>89.308008603238861</v>
      </c>
      <c r="P65" s="9"/>
    </row>
    <row r="66" spans="1:119" ht="15.75">
      <c r="A66" s="29" t="s">
        <v>46</v>
      </c>
      <c r="B66" s="30"/>
      <c r="C66" s="31"/>
      <c r="D66" s="32">
        <f t="shared" ref="D66:M66" si="14">SUM(D67:D68)</f>
        <v>291864</v>
      </c>
      <c r="E66" s="32">
        <f t="shared" si="14"/>
        <v>147842</v>
      </c>
      <c r="F66" s="32">
        <f t="shared" si="14"/>
        <v>0</v>
      </c>
      <c r="G66" s="32">
        <f t="shared" si="14"/>
        <v>0</v>
      </c>
      <c r="H66" s="32">
        <f t="shared" si="14"/>
        <v>0</v>
      </c>
      <c r="I66" s="32">
        <f t="shared" si="14"/>
        <v>0</v>
      </c>
      <c r="J66" s="32">
        <f t="shared" si="14"/>
        <v>0</v>
      </c>
      <c r="K66" s="32">
        <f t="shared" si="14"/>
        <v>0</v>
      </c>
      <c r="L66" s="32">
        <f t="shared" si="14"/>
        <v>0</v>
      </c>
      <c r="M66" s="32">
        <f t="shared" si="14"/>
        <v>0</v>
      </c>
      <c r="N66" s="32">
        <f>SUM(D66:M66)</f>
        <v>439706</v>
      </c>
      <c r="O66" s="45">
        <f t="shared" si="8"/>
        <v>27.81540991902834</v>
      </c>
      <c r="P66" s="9"/>
    </row>
    <row r="67" spans="1:119">
      <c r="A67" s="12"/>
      <c r="B67" s="25">
        <v>381</v>
      </c>
      <c r="C67" s="20" t="s">
        <v>81</v>
      </c>
      <c r="D67" s="46">
        <v>2000</v>
      </c>
      <c r="E67" s="46">
        <v>147842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149842</v>
      </c>
      <c r="O67" s="47">
        <f t="shared" si="8"/>
        <v>9.4788714574898787</v>
      </c>
      <c r="P67" s="9"/>
    </row>
    <row r="68" spans="1:119" ht="15.75" thickBot="1">
      <c r="A68" s="12"/>
      <c r="B68" s="25">
        <v>382</v>
      </c>
      <c r="C68" s="20" t="s">
        <v>93</v>
      </c>
      <c r="D68" s="46">
        <v>289864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289864</v>
      </c>
      <c r="O68" s="47">
        <f t="shared" si="8"/>
        <v>18.33653846153846</v>
      </c>
      <c r="P68" s="9"/>
    </row>
    <row r="69" spans="1:119" ht="16.5" thickBot="1">
      <c r="A69" s="14" t="s">
        <v>65</v>
      </c>
      <c r="B69" s="23"/>
      <c r="C69" s="22"/>
      <c r="D69" s="15">
        <f t="shared" ref="D69:M69" si="15">SUM(D5,D16,D23,D37,D51,D56,D66)</f>
        <v>21416894</v>
      </c>
      <c r="E69" s="15">
        <f t="shared" si="15"/>
        <v>2034254</v>
      </c>
      <c r="F69" s="15">
        <f t="shared" si="15"/>
        <v>983994</v>
      </c>
      <c r="G69" s="15">
        <f t="shared" si="15"/>
        <v>15418</v>
      </c>
      <c r="H69" s="15">
        <f t="shared" si="15"/>
        <v>0</v>
      </c>
      <c r="I69" s="15">
        <f t="shared" si="15"/>
        <v>7039099</v>
      </c>
      <c r="J69" s="15">
        <f t="shared" si="15"/>
        <v>637450</v>
      </c>
      <c r="K69" s="15">
        <f t="shared" si="15"/>
        <v>2099935</v>
      </c>
      <c r="L69" s="15">
        <f t="shared" si="15"/>
        <v>0</v>
      </c>
      <c r="M69" s="15">
        <f t="shared" si="15"/>
        <v>0</v>
      </c>
      <c r="N69" s="15">
        <f>SUM(D69:M69)</f>
        <v>34227044</v>
      </c>
      <c r="O69" s="38">
        <f>(N69/O$71)</f>
        <v>2165.1723178137654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48" t="s">
        <v>102</v>
      </c>
      <c r="M71" s="48"/>
      <c r="N71" s="48"/>
      <c r="O71" s="43">
        <v>15808</v>
      </c>
    </row>
    <row r="72" spans="1:119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</row>
    <row r="73" spans="1:119" ht="15.75" customHeight="1" thickBot="1">
      <c r="A73" s="52" t="s">
        <v>100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84</v>
      </c>
      <c r="B3" s="62"/>
      <c r="C3" s="63"/>
      <c r="D3" s="67" t="s">
        <v>40</v>
      </c>
      <c r="E3" s="68"/>
      <c r="F3" s="68"/>
      <c r="G3" s="68"/>
      <c r="H3" s="69"/>
      <c r="I3" s="67" t="s">
        <v>41</v>
      </c>
      <c r="J3" s="69"/>
      <c r="K3" s="67" t="s">
        <v>43</v>
      </c>
      <c r="L3" s="69"/>
      <c r="M3" s="36"/>
      <c r="N3" s="37"/>
      <c r="O3" s="70" t="s">
        <v>89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85</v>
      </c>
      <c r="F4" s="34" t="s">
        <v>86</v>
      </c>
      <c r="G4" s="34" t="s">
        <v>87</v>
      </c>
      <c r="H4" s="34" t="s">
        <v>5</v>
      </c>
      <c r="I4" s="34" t="s">
        <v>6</v>
      </c>
      <c r="J4" s="35" t="s">
        <v>88</v>
      </c>
      <c r="K4" s="35" t="s">
        <v>7</v>
      </c>
      <c r="L4" s="35" t="s">
        <v>8</v>
      </c>
      <c r="M4" s="35" t="s">
        <v>9</v>
      </c>
      <c r="N4" s="35" t="s">
        <v>42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13086586</v>
      </c>
      <c r="E5" s="27">
        <f t="shared" si="0"/>
        <v>537029</v>
      </c>
      <c r="F5" s="27">
        <f t="shared" si="0"/>
        <v>897442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14521057</v>
      </c>
      <c r="O5" s="33">
        <f t="shared" ref="O5:O36" si="1">(N5/O$76)</f>
        <v>921.91333883562947</v>
      </c>
      <c r="P5" s="6"/>
    </row>
    <row r="6" spans="1:133">
      <c r="A6" s="12"/>
      <c r="B6" s="25">
        <v>311</v>
      </c>
      <c r="C6" s="20" t="s">
        <v>2</v>
      </c>
      <c r="D6" s="46">
        <v>8394627</v>
      </c>
      <c r="E6" s="46">
        <v>204354</v>
      </c>
      <c r="F6" s="46">
        <v>897442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9496423</v>
      </c>
      <c r="O6" s="47">
        <f t="shared" si="1"/>
        <v>602.90921211351656</v>
      </c>
      <c r="P6" s="9"/>
    </row>
    <row r="7" spans="1:133">
      <c r="A7" s="12"/>
      <c r="B7" s="25">
        <v>312.41000000000003</v>
      </c>
      <c r="C7" s="20" t="s">
        <v>10</v>
      </c>
      <c r="D7" s="46">
        <v>532427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532427</v>
      </c>
      <c r="O7" s="47">
        <f t="shared" si="1"/>
        <v>33.802742683004254</v>
      </c>
      <c r="P7" s="9"/>
    </row>
    <row r="8" spans="1:133">
      <c r="A8" s="12"/>
      <c r="B8" s="25">
        <v>312.51</v>
      </c>
      <c r="C8" s="20" t="s">
        <v>96</v>
      </c>
      <c r="D8" s="46">
        <v>0</v>
      </c>
      <c r="E8" s="46">
        <v>214523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214523</v>
      </c>
      <c r="O8" s="47">
        <f t="shared" si="1"/>
        <v>13.619643197257316</v>
      </c>
      <c r="P8" s="9"/>
    </row>
    <row r="9" spans="1:133">
      <c r="A9" s="12"/>
      <c r="B9" s="25">
        <v>312.52</v>
      </c>
      <c r="C9" s="20" t="s">
        <v>92</v>
      </c>
      <c r="D9" s="46">
        <v>0</v>
      </c>
      <c r="E9" s="46">
        <v>118152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118152</v>
      </c>
      <c r="O9" s="47">
        <f t="shared" si="1"/>
        <v>7.5012380166338648</v>
      </c>
      <c r="P9" s="9"/>
    </row>
    <row r="10" spans="1:133">
      <c r="A10" s="12"/>
      <c r="B10" s="25">
        <v>314.10000000000002</v>
      </c>
      <c r="C10" s="20" t="s">
        <v>11</v>
      </c>
      <c r="D10" s="46">
        <v>2378189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2378189</v>
      </c>
      <c r="O10" s="47">
        <f t="shared" si="1"/>
        <v>150.98654053710877</v>
      </c>
      <c r="P10" s="9"/>
    </row>
    <row r="11" spans="1:133">
      <c r="A11" s="12"/>
      <c r="B11" s="25">
        <v>314.39999999999998</v>
      </c>
      <c r="C11" s="20" t="s">
        <v>12</v>
      </c>
      <c r="D11" s="46">
        <v>9199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9199</v>
      </c>
      <c r="O11" s="47">
        <f t="shared" si="1"/>
        <v>0.58402641102152242</v>
      </c>
      <c r="P11" s="9"/>
    </row>
    <row r="12" spans="1:133">
      <c r="A12" s="12"/>
      <c r="B12" s="25">
        <v>314.7</v>
      </c>
      <c r="C12" s="20" t="s">
        <v>13</v>
      </c>
      <c r="D12" s="46">
        <v>876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876</v>
      </c>
      <c r="O12" s="47">
        <f t="shared" si="1"/>
        <v>5.5615516475144434E-2</v>
      </c>
      <c r="P12" s="9"/>
    </row>
    <row r="13" spans="1:133">
      <c r="A13" s="12"/>
      <c r="B13" s="25">
        <v>314.8</v>
      </c>
      <c r="C13" s="20" t="s">
        <v>14</v>
      </c>
      <c r="D13" s="46">
        <v>26530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26530</v>
      </c>
      <c r="O13" s="47">
        <f t="shared" si="1"/>
        <v>1.6843375023808012</v>
      </c>
      <c r="P13" s="9"/>
    </row>
    <row r="14" spans="1:133">
      <c r="A14" s="12"/>
      <c r="B14" s="25">
        <v>315</v>
      </c>
      <c r="C14" s="20" t="s">
        <v>15</v>
      </c>
      <c r="D14" s="46">
        <v>1548765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1548765</v>
      </c>
      <c r="O14" s="47">
        <f t="shared" si="1"/>
        <v>98.328042663957845</v>
      </c>
      <c r="P14" s="9"/>
    </row>
    <row r="15" spans="1:133">
      <c r="A15" s="12"/>
      <c r="B15" s="25">
        <v>316</v>
      </c>
      <c r="C15" s="20" t="s">
        <v>16</v>
      </c>
      <c r="D15" s="46">
        <v>195973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195973</v>
      </c>
      <c r="O15" s="47">
        <f t="shared" si="1"/>
        <v>12.44194019427338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SUM(D17:D23)</f>
        <v>2684564</v>
      </c>
      <c r="E16" s="32">
        <f t="shared" si="3"/>
        <v>22150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8" si="4">SUM(D16:M16)</f>
        <v>2706714</v>
      </c>
      <c r="O16" s="45">
        <f t="shared" si="1"/>
        <v>171.84394641610058</v>
      </c>
      <c r="P16" s="10"/>
    </row>
    <row r="17" spans="1:16">
      <c r="A17" s="12"/>
      <c r="B17" s="25">
        <v>322</v>
      </c>
      <c r="C17" s="20" t="s">
        <v>0</v>
      </c>
      <c r="D17" s="46">
        <v>214828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214828</v>
      </c>
      <c r="O17" s="47">
        <f t="shared" si="1"/>
        <v>13.639007047171608</v>
      </c>
      <c r="P17" s="9"/>
    </row>
    <row r="18" spans="1:16">
      <c r="A18" s="12"/>
      <c r="B18" s="25">
        <v>323.10000000000002</v>
      </c>
      <c r="C18" s="20" t="s">
        <v>18</v>
      </c>
      <c r="D18" s="46">
        <v>2306133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2306133</v>
      </c>
      <c r="O18" s="47">
        <f t="shared" si="1"/>
        <v>146.4118468668656</v>
      </c>
      <c r="P18" s="9"/>
    </row>
    <row r="19" spans="1:16">
      <c r="A19" s="12"/>
      <c r="B19" s="25">
        <v>323.39999999999998</v>
      </c>
      <c r="C19" s="20" t="s">
        <v>19</v>
      </c>
      <c r="D19" s="46">
        <v>6082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6082</v>
      </c>
      <c r="O19" s="47">
        <f t="shared" si="1"/>
        <v>0.38613421370071743</v>
      </c>
      <c r="P19" s="9"/>
    </row>
    <row r="20" spans="1:16">
      <c r="A20" s="12"/>
      <c r="B20" s="25">
        <v>323.7</v>
      </c>
      <c r="C20" s="20" t="s">
        <v>20</v>
      </c>
      <c r="D20" s="46">
        <v>36523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36523</v>
      </c>
      <c r="O20" s="47">
        <f t="shared" si="1"/>
        <v>2.3187734112119864</v>
      </c>
      <c r="P20" s="9"/>
    </row>
    <row r="21" spans="1:16">
      <c r="A21" s="12"/>
      <c r="B21" s="25">
        <v>324.12</v>
      </c>
      <c r="C21" s="20" t="s">
        <v>21</v>
      </c>
      <c r="D21" s="46">
        <v>0</v>
      </c>
      <c r="E21" s="46">
        <v>95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95</v>
      </c>
      <c r="O21" s="47">
        <f t="shared" si="1"/>
        <v>6.0313630880579009E-3</v>
      </c>
      <c r="P21" s="9"/>
    </row>
    <row r="22" spans="1:16">
      <c r="A22" s="12"/>
      <c r="B22" s="25">
        <v>324.32</v>
      </c>
      <c r="C22" s="20" t="s">
        <v>97</v>
      </c>
      <c r="D22" s="46">
        <v>0</v>
      </c>
      <c r="E22" s="46">
        <v>6800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6800</v>
      </c>
      <c r="O22" s="47">
        <f t="shared" si="1"/>
        <v>0.43171862103993397</v>
      </c>
      <c r="P22" s="9"/>
    </row>
    <row r="23" spans="1:16">
      <c r="A23" s="12"/>
      <c r="B23" s="25">
        <v>329</v>
      </c>
      <c r="C23" s="20" t="s">
        <v>24</v>
      </c>
      <c r="D23" s="46">
        <v>120998</v>
      </c>
      <c r="E23" s="46">
        <v>15255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136253</v>
      </c>
      <c r="O23" s="47">
        <f t="shared" si="1"/>
        <v>8.6504348930226644</v>
      </c>
      <c r="P23" s="9"/>
    </row>
    <row r="24" spans="1:16" ht="15.75">
      <c r="A24" s="29" t="s">
        <v>26</v>
      </c>
      <c r="B24" s="30"/>
      <c r="C24" s="31"/>
      <c r="D24" s="32">
        <f t="shared" ref="D24:M24" si="5">SUM(D25:D40)</f>
        <v>3044591</v>
      </c>
      <c r="E24" s="32">
        <f t="shared" si="5"/>
        <v>518473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3563064</v>
      </c>
      <c r="O24" s="45">
        <f t="shared" si="1"/>
        <v>226.2119230525046</v>
      </c>
      <c r="P24" s="10"/>
    </row>
    <row r="25" spans="1:16">
      <c r="A25" s="12"/>
      <c r="B25" s="25">
        <v>331.2</v>
      </c>
      <c r="C25" s="20" t="s">
        <v>25</v>
      </c>
      <c r="D25" s="46">
        <v>161554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161554</v>
      </c>
      <c r="O25" s="47">
        <f t="shared" si="1"/>
        <v>10.25674560345375</v>
      </c>
      <c r="P25" s="9"/>
    </row>
    <row r="26" spans="1:16">
      <c r="A26" s="12"/>
      <c r="B26" s="25">
        <v>331.41</v>
      </c>
      <c r="C26" s="20" t="s">
        <v>28</v>
      </c>
      <c r="D26" s="46">
        <v>218492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218492</v>
      </c>
      <c r="O26" s="47">
        <f t="shared" si="1"/>
        <v>13.871627198273126</v>
      </c>
      <c r="P26" s="9"/>
    </row>
    <row r="27" spans="1:16">
      <c r="A27" s="12"/>
      <c r="B27" s="25">
        <v>331.7</v>
      </c>
      <c r="C27" s="20" t="s">
        <v>27</v>
      </c>
      <c r="D27" s="46">
        <v>158996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158996</v>
      </c>
      <c r="O27" s="47">
        <f t="shared" si="1"/>
        <v>10.094343216303727</v>
      </c>
      <c r="P27" s="9"/>
    </row>
    <row r="28" spans="1:16">
      <c r="A28" s="12"/>
      <c r="B28" s="25">
        <v>334.2</v>
      </c>
      <c r="C28" s="20" t="s">
        <v>98</v>
      </c>
      <c r="D28" s="46">
        <v>21441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21441</v>
      </c>
      <c r="O28" s="47">
        <f t="shared" si="1"/>
        <v>1.3612469049584153</v>
      </c>
      <c r="P28" s="9"/>
    </row>
    <row r="29" spans="1:16">
      <c r="A29" s="12"/>
      <c r="B29" s="25">
        <v>334.36</v>
      </c>
      <c r="C29" s="20" t="s">
        <v>29</v>
      </c>
      <c r="D29" s="46">
        <v>0</v>
      </c>
      <c r="E29" s="46">
        <v>284905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6">SUM(D29:M29)</f>
        <v>284905</v>
      </c>
      <c r="O29" s="47">
        <f t="shared" si="1"/>
        <v>18.088057901085644</v>
      </c>
      <c r="P29" s="9"/>
    </row>
    <row r="30" spans="1:16">
      <c r="A30" s="12"/>
      <c r="B30" s="25">
        <v>335.12</v>
      </c>
      <c r="C30" s="20" t="s">
        <v>30</v>
      </c>
      <c r="D30" s="46">
        <v>473441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473441</v>
      </c>
      <c r="O30" s="47">
        <f t="shared" si="1"/>
        <v>30.057837597612849</v>
      </c>
      <c r="P30" s="9"/>
    </row>
    <row r="31" spans="1:16">
      <c r="A31" s="12"/>
      <c r="B31" s="25">
        <v>335.15</v>
      </c>
      <c r="C31" s="20" t="s">
        <v>31</v>
      </c>
      <c r="D31" s="46">
        <v>4898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4898</v>
      </c>
      <c r="O31" s="47">
        <f t="shared" si="1"/>
        <v>0.31096438321376418</v>
      </c>
      <c r="P31" s="9"/>
    </row>
    <row r="32" spans="1:16">
      <c r="A32" s="12"/>
      <c r="B32" s="25">
        <v>335.18</v>
      </c>
      <c r="C32" s="20" t="s">
        <v>32</v>
      </c>
      <c r="D32" s="46">
        <v>1910502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1910502</v>
      </c>
      <c r="O32" s="47">
        <f t="shared" si="1"/>
        <v>121.29401307853469</v>
      </c>
      <c r="P32" s="9"/>
    </row>
    <row r="33" spans="1:16">
      <c r="A33" s="12"/>
      <c r="B33" s="25">
        <v>335.19</v>
      </c>
      <c r="C33" s="20" t="s">
        <v>47</v>
      </c>
      <c r="D33" s="46">
        <v>232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232</v>
      </c>
      <c r="O33" s="47">
        <f t="shared" si="1"/>
        <v>1.4729223541362453E-2</v>
      </c>
      <c r="P33" s="9"/>
    </row>
    <row r="34" spans="1:16">
      <c r="A34" s="12"/>
      <c r="B34" s="25">
        <v>335.21</v>
      </c>
      <c r="C34" s="20" t="s">
        <v>33</v>
      </c>
      <c r="D34" s="46">
        <v>11185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11185</v>
      </c>
      <c r="O34" s="47">
        <f t="shared" si="1"/>
        <v>0.71011364357818552</v>
      </c>
      <c r="P34" s="9"/>
    </row>
    <row r="35" spans="1:16">
      <c r="A35" s="12"/>
      <c r="B35" s="25">
        <v>335.49</v>
      </c>
      <c r="C35" s="20" t="s">
        <v>34</v>
      </c>
      <c r="D35" s="46">
        <v>11822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11822</v>
      </c>
      <c r="O35" s="47">
        <f t="shared" si="1"/>
        <v>0.7505555202844264</v>
      </c>
      <c r="P35" s="9"/>
    </row>
    <row r="36" spans="1:16">
      <c r="A36" s="12"/>
      <c r="B36" s="25">
        <v>337.1</v>
      </c>
      <c r="C36" s="20" t="s">
        <v>35</v>
      </c>
      <c r="D36" s="46">
        <v>0</v>
      </c>
      <c r="E36" s="46">
        <v>233568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1" si="7">SUM(D36:M36)</f>
        <v>233568</v>
      </c>
      <c r="O36" s="47">
        <f t="shared" si="1"/>
        <v>14.828772776331661</v>
      </c>
      <c r="P36" s="9"/>
    </row>
    <row r="37" spans="1:16">
      <c r="A37" s="12"/>
      <c r="B37" s="25">
        <v>337.2</v>
      </c>
      <c r="C37" s="20" t="s">
        <v>36</v>
      </c>
      <c r="D37" s="46">
        <v>43608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43608</v>
      </c>
      <c r="O37" s="47">
        <f t="shared" ref="O37:O68" si="8">(N37/O$76)</f>
        <v>2.7685861215160941</v>
      </c>
      <c r="P37" s="9"/>
    </row>
    <row r="38" spans="1:16">
      <c r="A38" s="12"/>
      <c r="B38" s="25">
        <v>337.6</v>
      </c>
      <c r="C38" s="20" t="s">
        <v>37</v>
      </c>
      <c r="D38" s="46">
        <v>6336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6336</v>
      </c>
      <c r="O38" s="47">
        <f t="shared" si="8"/>
        <v>0.40226017395720909</v>
      </c>
      <c r="P38" s="9"/>
    </row>
    <row r="39" spans="1:16">
      <c r="A39" s="12"/>
      <c r="B39" s="25">
        <v>337.7</v>
      </c>
      <c r="C39" s="20" t="s">
        <v>38</v>
      </c>
      <c r="D39" s="46">
        <v>2000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2000</v>
      </c>
      <c r="O39" s="47">
        <f t="shared" si="8"/>
        <v>0.1269760650117453</v>
      </c>
      <c r="P39" s="9"/>
    </row>
    <row r="40" spans="1:16">
      <c r="A40" s="12"/>
      <c r="B40" s="25">
        <v>338</v>
      </c>
      <c r="C40" s="20" t="s">
        <v>39</v>
      </c>
      <c r="D40" s="46">
        <v>20084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20084</v>
      </c>
      <c r="O40" s="47">
        <f t="shared" si="8"/>
        <v>1.2750936448479462</v>
      </c>
      <c r="P40" s="9"/>
    </row>
    <row r="41" spans="1:16" ht="15.75">
      <c r="A41" s="29" t="s">
        <v>44</v>
      </c>
      <c r="B41" s="30"/>
      <c r="C41" s="31"/>
      <c r="D41" s="32">
        <f t="shared" ref="D41:M41" si="9">SUM(D42:D55)</f>
        <v>1161024</v>
      </c>
      <c r="E41" s="32">
        <f t="shared" si="9"/>
        <v>972289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6737876</v>
      </c>
      <c r="J41" s="32">
        <f t="shared" si="9"/>
        <v>654130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7"/>
        <v>9525319</v>
      </c>
      <c r="O41" s="45">
        <f t="shared" si="8"/>
        <v>604.74376230080634</v>
      </c>
      <c r="P41" s="10"/>
    </row>
    <row r="42" spans="1:16">
      <c r="A42" s="12"/>
      <c r="B42" s="25">
        <v>341.2</v>
      </c>
      <c r="C42" s="20" t="s">
        <v>48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654130</v>
      </c>
      <c r="K42" s="46">
        <v>0</v>
      </c>
      <c r="L42" s="46">
        <v>0</v>
      </c>
      <c r="M42" s="46">
        <v>0</v>
      </c>
      <c r="N42" s="46">
        <f t="shared" ref="N42:N55" si="10">SUM(D42:M42)</f>
        <v>654130</v>
      </c>
      <c r="O42" s="47">
        <f t="shared" si="8"/>
        <v>41.52942670306647</v>
      </c>
      <c r="P42" s="9"/>
    </row>
    <row r="43" spans="1:16">
      <c r="A43" s="12"/>
      <c r="B43" s="25">
        <v>341.9</v>
      </c>
      <c r="C43" s="20" t="s">
        <v>49</v>
      </c>
      <c r="D43" s="46">
        <v>18557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18557</v>
      </c>
      <c r="O43" s="47">
        <f t="shared" si="8"/>
        <v>1.1781474192114787</v>
      </c>
      <c r="P43" s="9"/>
    </row>
    <row r="44" spans="1:16">
      <c r="A44" s="12"/>
      <c r="B44" s="25">
        <v>342.1</v>
      </c>
      <c r="C44" s="20" t="s">
        <v>50</v>
      </c>
      <c r="D44" s="46">
        <v>96294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96294</v>
      </c>
      <c r="O44" s="47">
        <f t="shared" si="8"/>
        <v>6.1135166021204999</v>
      </c>
      <c r="P44" s="9"/>
    </row>
    <row r="45" spans="1:16">
      <c r="A45" s="12"/>
      <c r="B45" s="25">
        <v>342.2</v>
      </c>
      <c r="C45" s="20" t="s">
        <v>51</v>
      </c>
      <c r="D45" s="46">
        <v>470446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470446</v>
      </c>
      <c r="O45" s="47">
        <f t="shared" si="8"/>
        <v>29.867690940257763</v>
      </c>
      <c r="P45" s="9"/>
    </row>
    <row r="46" spans="1:16">
      <c r="A46" s="12"/>
      <c r="B46" s="25">
        <v>342.4</v>
      </c>
      <c r="C46" s="20" t="s">
        <v>52</v>
      </c>
      <c r="D46" s="46">
        <v>2527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2527</v>
      </c>
      <c r="O46" s="47">
        <f t="shared" si="8"/>
        <v>0.16043425814234016</v>
      </c>
      <c r="P46" s="9"/>
    </row>
    <row r="47" spans="1:16">
      <c r="A47" s="12"/>
      <c r="B47" s="25">
        <v>342.5</v>
      </c>
      <c r="C47" s="20" t="s">
        <v>53</v>
      </c>
      <c r="D47" s="46">
        <v>68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68</v>
      </c>
      <c r="O47" s="47">
        <f t="shared" si="8"/>
        <v>4.3171862103993401E-3</v>
      </c>
      <c r="P47" s="9"/>
    </row>
    <row r="48" spans="1:16">
      <c r="A48" s="12"/>
      <c r="B48" s="25">
        <v>342.6</v>
      </c>
      <c r="C48" s="20" t="s">
        <v>54</v>
      </c>
      <c r="D48" s="46">
        <v>347050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347050</v>
      </c>
      <c r="O48" s="47">
        <f t="shared" si="8"/>
        <v>22.033521681163101</v>
      </c>
      <c r="P48" s="9"/>
    </row>
    <row r="49" spans="1:16">
      <c r="A49" s="12"/>
      <c r="B49" s="25">
        <v>343.3</v>
      </c>
      <c r="C49" s="20" t="s">
        <v>55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2086768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2086768</v>
      </c>
      <c r="O49" s="47">
        <f t="shared" si="8"/>
        <v>132.48479461621486</v>
      </c>
      <c r="P49" s="9"/>
    </row>
    <row r="50" spans="1:16">
      <c r="A50" s="12"/>
      <c r="B50" s="25">
        <v>343.4</v>
      </c>
      <c r="C50" s="20" t="s">
        <v>56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2244616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2244616</v>
      </c>
      <c r="O50" s="47">
        <f t="shared" si="8"/>
        <v>142.50625357120182</v>
      </c>
      <c r="P50" s="9"/>
    </row>
    <row r="51" spans="1:16">
      <c r="A51" s="12"/>
      <c r="B51" s="25">
        <v>343.5</v>
      </c>
      <c r="C51" s="20" t="s">
        <v>57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2406492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2406492</v>
      </c>
      <c r="O51" s="47">
        <f t="shared" si="8"/>
        <v>152.78344232112246</v>
      </c>
      <c r="P51" s="9"/>
    </row>
    <row r="52" spans="1:16">
      <c r="A52" s="12"/>
      <c r="B52" s="25">
        <v>343.7</v>
      </c>
      <c r="C52" s="20" t="s">
        <v>58</v>
      </c>
      <c r="D52" s="46">
        <v>0</v>
      </c>
      <c r="E52" s="46">
        <v>972289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972289</v>
      </c>
      <c r="O52" s="47">
        <f t="shared" si="8"/>
        <v>61.728715637102404</v>
      </c>
      <c r="P52" s="9"/>
    </row>
    <row r="53" spans="1:16">
      <c r="A53" s="12"/>
      <c r="B53" s="25">
        <v>344.9</v>
      </c>
      <c r="C53" s="20" t="s">
        <v>60</v>
      </c>
      <c r="D53" s="46">
        <v>36325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36325</v>
      </c>
      <c r="O53" s="47">
        <f t="shared" si="8"/>
        <v>2.3062027807758239</v>
      </c>
      <c r="P53" s="9"/>
    </row>
    <row r="54" spans="1:16">
      <c r="A54" s="12"/>
      <c r="B54" s="25">
        <v>345.9</v>
      </c>
      <c r="C54" s="20" t="s">
        <v>61</v>
      </c>
      <c r="D54" s="46">
        <v>5500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5500</v>
      </c>
      <c r="O54" s="47">
        <f t="shared" si="8"/>
        <v>0.34918417878229951</v>
      </c>
      <c r="P54" s="9"/>
    </row>
    <row r="55" spans="1:16">
      <c r="A55" s="12"/>
      <c r="B55" s="25">
        <v>347.2</v>
      </c>
      <c r="C55" s="20" t="s">
        <v>62</v>
      </c>
      <c r="D55" s="46">
        <v>184257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184257</v>
      </c>
      <c r="O55" s="47">
        <f t="shared" si="8"/>
        <v>11.698114405434575</v>
      </c>
      <c r="P55" s="9"/>
    </row>
    <row r="56" spans="1:16" ht="15.75">
      <c r="A56" s="29" t="s">
        <v>45</v>
      </c>
      <c r="B56" s="30"/>
      <c r="C56" s="31"/>
      <c r="D56" s="32">
        <f t="shared" ref="D56:M56" si="11">SUM(D57:D60)</f>
        <v>289231</v>
      </c>
      <c r="E56" s="32">
        <f t="shared" si="11"/>
        <v>894063</v>
      </c>
      <c r="F56" s="32">
        <f t="shared" si="11"/>
        <v>0</v>
      </c>
      <c r="G56" s="32">
        <f t="shared" si="11"/>
        <v>0</v>
      </c>
      <c r="H56" s="32">
        <f t="shared" si="11"/>
        <v>0</v>
      </c>
      <c r="I56" s="32">
        <f t="shared" si="11"/>
        <v>0</v>
      </c>
      <c r="J56" s="32">
        <f t="shared" si="11"/>
        <v>0</v>
      </c>
      <c r="K56" s="32">
        <f t="shared" si="11"/>
        <v>0</v>
      </c>
      <c r="L56" s="32">
        <f t="shared" si="11"/>
        <v>0</v>
      </c>
      <c r="M56" s="32">
        <f t="shared" si="11"/>
        <v>0</v>
      </c>
      <c r="N56" s="32">
        <f t="shared" ref="N56:N62" si="12">SUM(D56:M56)</f>
        <v>1183294</v>
      </c>
      <c r="O56" s="45">
        <f t="shared" si="8"/>
        <v>75.125007936004067</v>
      </c>
      <c r="P56" s="10"/>
    </row>
    <row r="57" spans="1:16">
      <c r="A57" s="13"/>
      <c r="B57" s="39">
        <v>351.5</v>
      </c>
      <c r="C57" s="21" t="s">
        <v>67</v>
      </c>
      <c r="D57" s="46">
        <v>100667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100667</v>
      </c>
      <c r="O57" s="47">
        <f t="shared" si="8"/>
        <v>6.3911497682686811</v>
      </c>
      <c r="P57" s="9"/>
    </row>
    <row r="58" spans="1:16">
      <c r="A58" s="13"/>
      <c r="B58" s="39">
        <v>354</v>
      </c>
      <c r="C58" s="21" t="s">
        <v>68</v>
      </c>
      <c r="D58" s="46">
        <v>6569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6569</v>
      </c>
      <c r="O58" s="47">
        <f t="shared" si="8"/>
        <v>0.41705288553107739</v>
      </c>
      <c r="P58" s="9"/>
    </row>
    <row r="59" spans="1:16">
      <c r="A59" s="13"/>
      <c r="B59" s="39">
        <v>355</v>
      </c>
      <c r="C59" s="21" t="s">
        <v>69</v>
      </c>
      <c r="D59" s="46">
        <v>0</v>
      </c>
      <c r="E59" s="46">
        <v>894063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894063</v>
      </c>
      <c r="O59" s="47">
        <f t="shared" si="8"/>
        <v>56.762300806298015</v>
      </c>
      <c r="P59" s="9"/>
    </row>
    <row r="60" spans="1:16">
      <c r="A60" s="13"/>
      <c r="B60" s="39">
        <v>359</v>
      </c>
      <c r="C60" s="21" t="s">
        <v>71</v>
      </c>
      <c r="D60" s="46">
        <v>181995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181995</v>
      </c>
      <c r="O60" s="47">
        <f t="shared" si="8"/>
        <v>11.554504475906292</v>
      </c>
      <c r="P60" s="9"/>
    </row>
    <row r="61" spans="1:16" ht="15.75">
      <c r="A61" s="29" t="s">
        <v>3</v>
      </c>
      <c r="B61" s="30"/>
      <c r="C61" s="31"/>
      <c r="D61" s="32">
        <f t="shared" ref="D61:M61" si="13">SUM(D62:D70)</f>
        <v>2080984</v>
      </c>
      <c r="E61" s="32">
        <f t="shared" si="13"/>
        <v>45415</v>
      </c>
      <c r="F61" s="32">
        <f t="shared" si="13"/>
        <v>1033</v>
      </c>
      <c r="G61" s="32">
        <f t="shared" si="13"/>
        <v>25061</v>
      </c>
      <c r="H61" s="32">
        <f t="shared" si="13"/>
        <v>0</v>
      </c>
      <c r="I61" s="32">
        <f t="shared" si="13"/>
        <v>824322</v>
      </c>
      <c r="J61" s="32">
        <f t="shared" si="13"/>
        <v>6019</v>
      </c>
      <c r="K61" s="32">
        <f t="shared" si="13"/>
        <v>3132733</v>
      </c>
      <c r="L61" s="32">
        <f t="shared" si="13"/>
        <v>0</v>
      </c>
      <c r="M61" s="32">
        <f t="shared" si="13"/>
        <v>0</v>
      </c>
      <c r="N61" s="32">
        <f t="shared" si="12"/>
        <v>6115567</v>
      </c>
      <c r="O61" s="45">
        <f t="shared" si="8"/>
        <v>388.26531648784203</v>
      </c>
      <c r="P61" s="10"/>
    </row>
    <row r="62" spans="1:16">
      <c r="A62" s="12"/>
      <c r="B62" s="25">
        <v>361.1</v>
      </c>
      <c r="C62" s="20" t="s">
        <v>72</v>
      </c>
      <c r="D62" s="46">
        <v>294321</v>
      </c>
      <c r="E62" s="46">
        <v>45141</v>
      </c>
      <c r="F62" s="46">
        <v>1033</v>
      </c>
      <c r="G62" s="46">
        <v>19425</v>
      </c>
      <c r="H62" s="46">
        <v>0</v>
      </c>
      <c r="I62" s="46">
        <v>43381</v>
      </c>
      <c r="J62" s="46">
        <v>3398</v>
      </c>
      <c r="K62" s="46">
        <v>280963</v>
      </c>
      <c r="L62" s="46">
        <v>0</v>
      </c>
      <c r="M62" s="46">
        <v>0</v>
      </c>
      <c r="N62" s="46">
        <f t="shared" si="12"/>
        <v>687662</v>
      </c>
      <c r="O62" s="47">
        <f t="shared" si="8"/>
        <v>43.658307409053393</v>
      </c>
      <c r="P62" s="9"/>
    </row>
    <row r="63" spans="1:16">
      <c r="A63" s="12"/>
      <c r="B63" s="25">
        <v>361.2</v>
      </c>
      <c r="C63" s="20" t="s">
        <v>73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132790</v>
      </c>
      <c r="L63" s="46">
        <v>0</v>
      </c>
      <c r="M63" s="46">
        <v>0</v>
      </c>
      <c r="N63" s="46">
        <f t="shared" ref="N63:N70" si="14">SUM(D63:M63)</f>
        <v>132790</v>
      </c>
      <c r="O63" s="47">
        <f t="shared" si="8"/>
        <v>8.4305758364548282</v>
      </c>
      <c r="P63" s="9"/>
    </row>
    <row r="64" spans="1:16">
      <c r="A64" s="12"/>
      <c r="B64" s="25">
        <v>361.3</v>
      </c>
      <c r="C64" s="20" t="s">
        <v>74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1057282</v>
      </c>
      <c r="L64" s="46">
        <v>0</v>
      </c>
      <c r="M64" s="46">
        <v>0</v>
      </c>
      <c r="N64" s="46">
        <f t="shared" si="14"/>
        <v>1057282</v>
      </c>
      <c r="O64" s="47">
        <f t="shared" si="8"/>
        <v>67.124753983874044</v>
      </c>
      <c r="P64" s="9"/>
    </row>
    <row r="65" spans="1:119">
      <c r="A65" s="12"/>
      <c r="B65" s="25">
        <v>362</v>
      </c>
      <c r="C65" s="20" t="s">
        <v>75</v>
      </c>
      <c r="D65" s="46">
        <v>26662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26662</v>
      </c>
      <c r="O65" s="47">
        <f t="shared" si="8"/>
        <v>1.6927179226715765</v>
      </c>
      <c r="P65" s="9"/>
    </row>
    <row r="66" spans="1:119">
      <c r="A66" s="12"/>
      <c r="B66" s="25">
        <v>364</v>
      </c>
      <c r="C66" s="20" t="s">
        <v>76</v>
      </c>
      <c r="D66" s="46">
        <v>39640</v>
      </c>
      <c r="E66" s="46">
        <v>0</v>
      </c>
      <c r="F66" s="46">
        <v>0</v>
      </c>
      <c r="G66" s="46">
        <v>0</v>
      </c>
      <c r="H66" s="46">
        <v>0</v>
      </c>
      <c r="I66" s="46">
        <v>3710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43350</v>
      </c>
      <c r="O66" s="47">
        <f t="shared" si="8"/>
        <v>2.7522062091295791</v>
      </c>
      <c r="P66" s="9"/>
    </row>
    <row r="67" spans="1:119">
      <c r="A67" s="12"/>
      <c r="B67" s="25">
        <v>365</v>
      </c>
      <c r="C67" s="20" t="s">
        <v>77</v>
      </c>
      <c r="D67" s="46">
        <v>1249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1249</v>
      </c>
      <c r="O67" s="47">
        <f t="shared" si="8"/>
        <v>7.9296552599834938E-2</v>
      </c>
      <c r="P67" s="9"/>
    </row>
    <row r="68" spans="1:119">
      <c r="A68" s="12"/>
      <c r="B68" s="25">
        <v>366</v>
      </c>
      <c r="C68" s="20" t="s">
        <v>78</v>
      </c>
      <c r="D68" s="46">
        <v>357480</v>
      </c>
      <c r="E68" s="46">
        <v>131</v>
      </c>
      <c r="F68" s="46">
        <v>0</v>
      </c>
      <c r="G68" s="46">
        <v>5636</v>
      </c>
      <c r="H68" s="46">
        <v>0</v>
      </c>
      <c r="I68" s="46">
        <v>18296</v>
      </c>
      <c r="J68" s="46">
        <v>2621</v>
      </c>
      <c r="K68" s="46">
        <v>0</v>
      </c>
      <c r="L68" s="46">
        <v>0</v>
      </c>
      <c r="M68" s="46">
        <v>0</v>
      </c>
      <c r="N68" s="46">
        <f t="shared" si="14"/>
        <v>384164</v>
      </c>
      <c r="O68" s="47">
        <f t="shared" si="8"/>
        <v>24.389816519586059</v>
      </c>
      <c r="P68" s="9"/>
    </row>
    <row r="69" spans="1:119">
      <c r="A69" s="12"/>
      <c r="B69" s="25">
        <v>368</v>
      </c>
      <c r="C69" s="20" t="s">
        <v>79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1661698</v>
      </c>
      <c r="L69" s="46">
        <v>0</v>
      </c>
      <c r="M69" s="46">
        <v>0</v>
      </c>
      <c r="N69" s="46">
        <f t="shared" si="14"/>
        <v>1661698</v>
      </c>
      <c r="O69" s="47">
        <f t="shared" ref="O69:O74" si="15">(N69/O$76)</f>
        <v>105.49793663894356</v>
      </c>
      <c r="P69" s="9"/>
    </row>
    <row r="70" spans="1:119">
      <c r="A70" s="12"/>
      <c r="B70" s="25">
        <v>369.9</v>
      </c>
      <c r="C70" s="20" t="s">
        <v>80</v>
      </c>
      <c r="D70" s="46">
        <v>1361632</v>
      </c>
      <c r="E70" s="46">
        <v>143</v>
      </c>
      <c r="F70" s="46">
        <v>0</v>
      </c>
      <c r="G70" s="46">
        <v>0</v>
      </c>
      <c r="H70" s="46">
        <v>0</v>
      </c>
      <c r="I70" s="46">
        <v>758935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2120710</v>
      </c>
      <c r="O70" s="47">
        <f t="shared" si="15"/>
        <v>134.63970541552916</v>
      </c>
      <c r="P70" s="9"/>
    </row>
    <row r="71" spans="1:119" ht="15.75">
      <c r="A71" s="29" t="s">
        <v>46</v>
      </c>
      <c r="B71" s="30"/>
      <c r="C71" s="31"/>
      <c r="D71" s="32">
        <f t="shared" ref="D71:M71" si="16">SUM(D72:D73)</f>
        <v>298827</v>
      </c>
      <c r="E71" s="32">
        <f t="shared" si="16"/>
        <v>120416</v>
      </c>
      <c r="F71" s="32">
        <f t="shared" si="16"/>
        <v>0</v>
      </c>
      <c r="G71" s="32">
        <f t="shared" si="16"/>
        <v>19626</v>
      </c>
      <c r="H71" s="32">
        <f t="shared" si="16"/>
        <v>0</v>
      </c>
      <c r="I71" s="32">
        <f t="shared" si="16"/>
        <v>0</v>
      </c>
      <c r="J71" s="32">
        <f t="shared" si="16"/>
        <v>0</v>
      </c>
      <c r="K71" s="32">
        <f t="shared" si="16"/>
        <v>0</v>
      </c>
      <c r="L71" s="32">
        <f t="shared" si="16"/>
        <v>0</v>
      </c>
      <c r="M71" s="32">
        <f t="shared" si="16"/>
        <v>0</v>
      </c>
      <c r="N71" s="32">
        <f>SUM(D71:M71)</f>
        <v>438869</v>
      </c>
      <c r="O71" s="45">
        <f t="shared" si="15"/>
        <v>27.862929337819821</v>
      </c>
      <c r="P71" s="9"/>
    </row>
    <row r="72" spans="1:119">
      <c r="A72" s="12"/>
      <c r="B72" s="25">
        <v>381</v>
      </c>
      <c r="C72" s="20" t="s">
        <v>81</v>
      </c>
      <c r="D72" s="46">
        <v>14647</v>
      </c>
      <c r="E72" s="46">
        <v>120416</v>
      </c>
      <c r="F72" s="46">
        <v>0</v>
      </c>
      <c r="G72" s="46">
        <v>19626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154689</v>
      </c>
      <c r="O72" s="47">
        <f t="shared" si="15"/>
        <v>9.8209002603009328</v>
      </c>
      <c r="P72" s="9"/>
    </row>
    <row r="73" spans="1:119" ht="15.75" thickBot="1">
      <c r="A73" s="12"/>
      <c r="B73" s="25">
        <v>382</v>
      </c>
      <c r="C73" s="20" t="s">
        <v>93</v>
      </c>
      <c r="D73" s="46">
        <v>284180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284180</v>
      </c>
      <c r="O73" s="47">
        <f t="shared" si="15"/>
        <v>18.042029077518887</v>
      </c>
      <c r="P73" s="9"/>
    </row>
    <row r="74" spans="1:119" ht="16.5" thickBot="1">
      <c r="A74" s="14" t="s">
        <v>65</v>
      </c>
      <c r="B74" s="23"/>
      <c r="C74" s="22"/>
      <c r="D74" s="15">
        <f t="shared" ref="D74:M74" si="17">SUM(D5,D16,D24,D41,D56,D61,D71)</f>
        <v>22645807</v>
      </c>
      <c r="E74" s="15">
        <f t="shared" si="17"/>
        <v>3109835</v>
      </c>
      <c r="F74" s="15">
        <f t="shared" si="17"/>
        <v>898475</v>
      </c>
      <c r="G74" s="15">
        <f t="shared" si="17"/>
        <v>44687</v>
      </c>
      <c r="H74" s="15">
        <f t="shared" si="17"/>
        <v>0</v>
      </c>
      <c r="I74" s="15">
        <f t="shared" si="17"/>
        <v>7562198</v>
      </c>
      <c r="J74" s="15">
        <f t="shared" si="17"/>
        <v>660149</v>
      </c>
      <c r="K74" s="15">
        <f t="shared" si="17"/>
        <v>3132733</v>
      </c>
      <c r="L74" s="15">
        <f t="shared" si="17"/>
        <v>0</v>
      </c>
      <c r="M74" s="15">
        <f t="shared" si="17"/>
        <v>0</v>
      </c>
      <c r="N74" s="15">
        <f>SUM(D74:M74)</f>
        <v>38053884</v>
      </c>
      <c r="O74" s="38">
        <f t="shared" si="15"/>
        <v>2415.9662243667067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40"/>
      <c r="B76" s="41"/>
      <c r="C76" s="41"/>
      <c r="D76" s="42"/>
      <c r="E76" s="42"/>
      <c r="F76" s="42"/>
      <c r="G76" s="42"/>
      <c r="H76" s="42"/>
      <c r="I76" s="42"/>
      <c r="J76" s="42"/>
      <c r="K76" s="42"/>
      <c r="L76" s="48" t="s">
        <v>99</v>
      </c>
      <c r="M76" s="48"/>
      <c r="N76" s="48"/>
      <c r="O76" s="43">
        <v>15751</v>
      </c>
    </row>
    <row r="77" spans="1:119">
      <c r="A77" s="49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1"/>
    </row>
    <row r="78" spans="1:119" ht="15.75" thickBot="1">
      <c r="A78" s="52" t="s">
        <v>100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</row>
  </sheetData>
  <mergeCells count="10">
    <mergeCell ref="A78:O78"/>
    <mergeCell ref="L76:N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84</v>
      </c>
      <c r="B3" s="62"/>
      <c r="C3" s="63"/>
      <c r="D3" s="67" t="s">
        <v>40</v>
      </c>
      <c r="E3" s="68"/>
      <c r="F3" s="68"/>
      <c r="G3" s="68"/>
      <c r="H3" s="69"/>
      <c r="I3" s="67" t="s">
        <v>41</v>
      </c>
      <c r="J3" s="69"/>
      <c r="K3" s="67" t="s">
        <v>43</v>
      </c>
      <c r="L3" s="69"/>
      <c r="M3" s="36"/>
      <c r="N3" s="37"/>
      <c r="O3" s="70" t="s">
        <v>89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85</v>
      </c>
      <c r="F4" s="34" t="s">
        <v>86</v>
      </c>
      <c r="G4" s="34" t="s">
        <v>87</v>
      </c>
      <c r="H4" s="34" t="s">
        <v>5</v>
      </c>
      <c r="I4" s="34" t="s">
        <v>6</v>
      </c>
      <c r="J4" s="35" t="s">
        <v>88</v>
      </c>
      <c r="K4" s="35" t="s">
        <v>7</v>
      </c>
      <c r="L4" s="35" t="s">
        <v>8</v>
      </c>
      <c r="M4" s="35" t="s">
        <v>9</v>
      </c>
      <c r="N4" s="35" t="s">
        <v>42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13859002</v>
      </c>
      <c r="E5" s="27">
        <f t="shared" si="0"/>
        <v>583583</v>
      </c>
      <c r="F5" s="27">
        <f t="shared" si="0"/>
        <v>883997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15326582</v>
      </c>
      <c r="O5" s="33">
        <f t="shared" ref="O5:O36" si="1">(N5/O$82)</f>
        <v>949.01436532507739</v>
      </c>
      <c r="P5" s="6"/>
    </row>
    <row r="6" spans="1:133">
      <c r="A6" s="12"/>
      <c r="B6" s="25">
        <v>311</v>
      </c>
      <c r="C6" s="20" t="s">
        <v>2</v>
      </c>
      <c r="D6" s="46">
        <v>9286355</v>
      </c>
      <c r="E6" s="46">
        <v>244441</v>
      </c>
      <c r="F6" s="46">
        <v>883997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10414793</v>
      </c>
      <c r="O6" s="47">
        <f t="shared" si="1"/>
        <v>644.87882352941176</v>
      </c>
      <c r="P6" s="9"/>
    </row>
    <row r="7" spans="1:133">
      <c r="A7" s="12"/>
      <c r="B7" s="25">
        <v>312.41000000000003</v>
      </c>
      <c r="C7" s="20" t="s">
        <v>10</v>
      </c>
      <c r="D7" s="46">
        <v>534910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534910</v>
      </c>
      <c r="O7" s="47">
        <f t="shared" si="1"/>
        <v>33.121362229102168</v>
      </c>
      <c r="P7" s="9"/>
    </row>
    <row r="8" spans="1:133">
      <c r="A8" s="12"/>
      <c r="B8" s="25">
        <v>312.51</v>
      </c>
      <c r="C8" s="20" t="s">
        <v>91</v>
      </c>
      <c r="D8" s="46">
        <v>0</v>
      </c>
      <c r="E8" s="46">
        <v>220803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220803</v>
      </c>
      <c r="O8" s="47">
        <f t="shared" si="1"/>
        <v>13.672012383900929</v>
      </c>
      <c r="P8" s="9"/>
    </row>
    <row r="9" spans="1:133">
      <c r="A9" s="12"/>
      <c r="B9" s="25">
        <v>312.52</v>
      </c>
      <c r="C9" s="20" t="s">
        <v>92</v>
      </c>
      <c r="D9" s="46">
        <v>0</v>
      </c>
      <c r="E9" s="46">
        <v>118339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118339</v>
      </c>
      <c r="O9" s="47">
        <f t="shared" si="1"/>
        <v>7.3274922600619199</v>
      </c>
      <c r="P9" s="9"/>
    </row>
    <row r="10" spans="1:133">
      <c r="A10" s="12"/>
      <c r="B10" s="25">
        <v>314.10000000000002</v>
      </c>
      <c r="C10" s="20" t="s">
        <v>11</v>
      </c>
      <c r="D10" s="46">
        <v>2023271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2023271</v>
      </c>
      <c r="O10" s="47">
        <f t="shared" si="1"/>
        <v>125.27993808049536</v>
      </c>
      <c r="P10" s="9"/>
    </row>
    <row r="11" spans="1:133">
      <c r="A11" s="12"/>
      <c r="B11" s="25">
        <v>314.39999999999998</v>
      </c>
      <c r="C11" s="20" t="s">
        <v>12</v>
      </c>
      <c r="D11" s="46">
        <v>8113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8113</v>
      </c>
      <c r="O11" s="47">
        <f t="shared" si="1"/>
        <v>0.50235294117647056</v>
      </c>
      <c r="P11" s="9"/>
    </row>
    <row r="12" spans="1:133">
      <c r="A12" s="12"/>
      <c r="B12" s="25">
        <v>314.7</v>
      </c>
      <c r="C12" s="20" t="s">
        <v>13</v>
      </c>
      <c r="D12" s="46">
        <v>773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773</v>
      </c>
      <c r="O12" s="47">
        <f t="shared" si="1"/>
        <v>4.7863777089783281E-2</v>
      </c>
      <c r="P12" s="9"/>
    </row>
    <row r="13" spans="1:133">
      <c r="A13" s="12"/>
      <c r="B13" s="25">
        <v>314.8</v>
      </c>
      <c r="C13" s="20" t="s">
        <v>14</v>
      </c>
      <c r="D13" s="46">
        <v>23658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23658</v>
      </c>
      <c r="O13" s="47">
        <f t="shared" si="1"/>
        <v>1.4648916408668731</v>
      </c>
      <c r="P13" s="9"/>
    </row>
    <row r="14" spans="1:133">
      <c r="A14" s="12"/>
      <c r="B14" s="25">
        <v>315</v>
      </c>
      <c r="C14" s="20" t="s">
        <v>15</v>
      </c>
      <c r="D14" s="46">
        <v>1784588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1784588</v>
      </c>
      <c r="O14" s="47">
        <f t="shared" si="1"/>
        <v>110.50080495356038</v>
      </c>
      <c r="P14" s="9"/>
    </row>
    <row r="15" spans="1:133">
      <c r="A15" s="12"/>
      <c r="B15" s="25">
        <v>316</v>
      </c>
      <c r="C15" s="20" t="s">
        <v>16</v>
      </c>
      <c r="D15" s="46">
        <v>197334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197334</v>
      </c>
      <c r="O15" s="47">
        <f t="shared" si="1"/>
        <v>12.218823529411765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SUM(D17:D24)</f>
        <v>2786390</v>
      </c>
      <c r="E16" s="32">
        <f t="shared" si="3"/>
        <v>507793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3294183</v>
      </c>
      <c r="O16" s="45">
        <f t="shared" si="1"/>
        <v>203.97417956656346</v>
      </c>
      <c r="P16" s="10"/>
    </row>
    <row r="17" spans="1:16">
      <c r="A17" s="12"/>
      <c r="B17" s="25">
        <v>322</v>
      </c>
      <c r="C17" s="20" t="s">
        <v>0</v>
      </c>
      <c r="D17" s="46">
        <v>333927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333927</v>
      </c>
      <c r="O17" s="47">
        <f t="shared" si="1"/>
        <v>20.676594427244581</v>
      </c>
      <c r="P17" s="9"/>
    </row>
    <row r="18" spans="1:16">
      <c r="A18" s="12"/>
      <c r="B18" s="25">
        <v>323.10000000000002</v>
      </c>
      <c r="C18" s="20" t="s">
        <v>18</v>
      </c>
      <c r="D18" s="46">
        <v>2188184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2188184</v>
      </c>
      <c r="O18" s="47">
        <f t="shared" si="1"/>
        <v>135.4912693498452</v>
      </c>
      <c r="P18" s="9"/>
    </row>
    <row r="19" spans="1:16">
      <c r="A19" s="12"/>
      <c r="B19" s="25">
        <v>323.39999999999998</v>
      </c>
      <c r="C19" s="20" t="s">
        <v>19</v>
      </c>
      <c r="D19" s="46">
        <v>7019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7019</v>
      </c>
      <c r="O19" s="47">
        <f t="shared" si="1"/>
        <v>0.43461300309597523</v>
      </c>
      <c r="P19" s="9"/>
    </row>
    <row r="20" spans="1:16">
      <c r="A20" s="12"/>
      <c r="B20" s="25">
        <v>323.7</v>
      </c>
      <c r="C20" s="20" t="s">
        <v>20</v>
      </c>
      <c r="D20" s="46">
        <v>66595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66595</v>
      </c>
      <c r="O20" s="47">
        <f t="shared" si="1"/>
        <v>4.1235294117647054</v>
      </c>
      <c r="P20" s="9"/>
    </row>
    <row r="21" spans="1:16">
      <c r="A21" s="12"/>
      <c r="B21" s="25">
        <v>324.07</v>
      </c>
      <c r="C21" s="20" t="s">
        <v>22</v>
      </c>
      <c r="D21" s="46">
        <v>0</v>
      </c>
      <c r="E21" s="46">
        <v>487000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487000</v>
      </c>
      <c r="O21" s="47">
        <f t="shared" si="1"/>
        <v>30.154798761609907</v>
      </c>
      <c r="P21" s="9"/>
    </row>
    <row r="22" spans="1:16">
      <c r="A22" s="12"/>
      <c r="B22" s="25">
        <v>324.12</v>
      </c>
      <c r="C22" s="20" t="s">
        <v>21</v>
      </c>
      <c r="D22" s="46">
        <v>0</v>
      </c>
      <c r="E22" s="46">
        <v>17438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17438</v>
      </c>
      <c r="O22" s="47">
        <f t="shared" si="1"/>
        <v>1.0797523219814242</v>
      </c>
      <c r="P22" s="9"/>
    </row>
    <row r="23" spans="1:16">
      <c r="A23" s="12"/>
      <c r="B23" s="25">
        <v>325.10000000000002</v>
      </c>
      <c r="C23" s="20" t="s">
        <v>23</v>
      </c>
      <c r="D23" s="46">
        <v>5610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5610</v>
      </c>
      <c r="O23" s="47">
        <f t="shared" si="1"/>
        <v>0.3473684210526316</v>
      </c>
      <c r="P23" s="9"/>
    </row>
    <row r="24" spans="1:16">
      <c r="A24" s="12"/>
      <c r="B24" s="25">
        <v>329</v>
      </c>
      <c r="C24" s="20" t="s">
        <v>24</v>
      </c>
      <c r="D24" s="46">
        <v>185055</v>
      </c>
      <c r="E24" s="46">
        <v>3355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188410</v>
      </c>
      <c r="O24" s="47">
        <f t="shared" si="1"/>
        <v>11.66625386996904</v>
      </c>
      <c r="P24" s="9"/>
    </row>
    <row r="25" spans="1:16" ht="15.75">
      <c r="A25" s="29" t="s">
        <v>26</v>
      </c>
      <c r="B25" s="30"/>
      <c r="C25" s="31"/>
      <c r="D25" s="32">
        <f t="shared" ref="D25:M25" si="5">SUM(D26:D40)</f>
        <v>2768023</v>
      </c>
      <c r="E25" s="32">
        <f t="shared" si="5"/>
        <v>412425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3180448</v>
      </c>
      <c r="O25" s="45">
        <f t="shared" si="1"/>
        <v>196.93176470588236</v>
      </c>
      <c r="P25" s="10"/>
    </row>
    <row r="26" spans="1:16">
      <c r="A26" s="12"/>
      <c r="B26" s="25">
        <v>331.2</v>
      </c>
      <c r="C26" s="20" t="s">
        <v>25</v>
      </c>
      <c r="D26" s="46">
        <v>29049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5" si="6">SUM(D26:M26)</f>
        <v>29049</v>
      </c>
      <c r="O26" s="47">
        <f t="shared" si="1"/>
        <v>1.7986996904024768</v>
      </c>
      <c r="P26" s="9"/>
    </row>
    <row r="27" spans="1:16">
      <c r="A27" s="12"/>
      <c r="B27" s="25">
        <v>331.41</v>
      </c>
      <c r="C27" s="20" t="s">
        <v>28</v>
      </c>
      <c r="D27" s="46">
        <v>208372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208372</v>
      </c>
      <c r="O27" s="47">
        <f t="shared" si="1"/>
        <v>12.902291021671827</v>
      </c>
      <c r="P27" s="9"/>
    </row>
    <row r="28" spans="1:16">
      <c r="A28" s="12"/>
      <c r="B28" s="25">
        <v>331.7</v>
      </c>
      <c r="C28" s="20" t="s">
        <v>27</v>
      </c>
      <c r="D28" s="46">
        <v>65887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65887</v>
      </c>
      <c r="O28" s="47">
        <f t="shared" si="1"/>
        <v>4.0796904024767802</v>
      </c>
      <c r="P28" s="9"/>
    </row>
    <row r="29" spans="1:16">
      <c r="A29" s="12"/>
      <c r="B29" s="25">
        <v>334.36</v>
      </c>
      <c r="C29" s="20" t="s">
        <v>29</v>
      </c>
      <c r="D29" s="46">
        <v>0</v>
      </c>
      <c r="E29" s="46">
        <v>133039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133039</v>
      </c>
      <c r="O29" s="47">
        <f t="shared" si="1"/>
        <v>8.2377089783281736</v>
      </c>
      <c r="P29" s="9"/>
    </row>
    <row r="30" spans="1:16">
      <c r="A30" s="12"/>
      <c r="B30" s="25">
        <v>335.12</v>
      </c>
      <c r="C30" s="20" t="s">
        <v>30</v>
      </c>
      <c r="D30" s="46">
        <v>475985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475985</v>
      </c>
      <c r="O30" s="47">
        <f t="shared" si="1"/>
        <v>29.472755417956655</v>
      </c>
      <c r="P30" s="9"/>
    </row>
    <row r="31" spans="1:16">
      <c r="A31" s="12"/>
      <c r="B31" s="25">
        <v>335.15</v>
      </c>
      <c r="C31" s="20" t="s">
        <v>31</v>
      </c>
      <c r="D31" s="46">
        <v>4738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4738</v>
      </c>
      <c r="O31" s="47">
        <f t="shared" si="1"/>
        <v>0.29337461300309597</v>
      </c>
      <c r="P31" s="9"/>
    </row>
    <row r="32" spans="1:16">
      <c r="A32" s="12"/>
      <c r="B32" s="25">
        <v>335.18</v>
      </c>
      <c r="C32" s="20" t="s">
        <v>32</v>
      </c>
      <c r="D32" s="46">
        <v>1884852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1884852</v>
      </c>
      <c r="O32" s="47">
        <f t="shared" si="1"/>
        <v>116.70910216718266</v>
      </c>
      <c r="P32" s="9"/>
    </row>
    <row r="33" spans="1:16">
      <c r="A33" s="12"/>
      <c r="B33" s="25">
        <v>335.19</v>
      </c>
      <c r="C33" s="20" t="s">
        <v>47</v>
      </c>
      <c r="D33" s="46">
        <v>92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92</v>
      </c>
      <c r="O33" s="47">
        <f t="shared" si="1"/>
        <v>5.6965944272445819E-3</v>
      </c>
      <c r="P33" s="9"/>
    </row>
    <row r="34" spans="1:16">
      <c r="A34" s="12"/>
      <c r="B34" s="25">
        <v>335.21</v>
      </c>
      <c r="C34" s="20" t="s">
        <v>33</v>
      </c>
      <c r="D34" s="46">
        <v>8567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8567</v>
      </c>
      <c r="O34" s="47">
        <f t="shared" si="1"/>
        <v>0.53046439628482978</v>
      </c>
      <c r="P34" s="9"/>
    </row>
    <row r="35" spans="1:16">
      <c r="A35" s="12"/>
      <c r="B35" s="25">
        <v>335.49</v>
      </c>
      <c r="C35" s="20" t="s">
        <v>34</v>
      </c>
      <c r="D35" s="46">
        <v>11245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11245</v>
      </c>
      <c r="O35" s="47">
        <f t="shared" si="1"/>
        <v>0.69628482972136219</v>
      </c>
      <c r="P35" s="9"/>
    </row>
    <row r="36" spans="1:16">
      <c r="A36" s="12"/>
      <c r="B36" s="25">
        <v>337.1</v>
      </c>
      <c r="C36" s="20" t="s">
        <v>35</v>
      </c>
      <c r="D36" s="46">
        <v>0</v>
      </c>
      <c r="E36" s="46">
        <v>279386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7">SUM(D36:M36)</f>
        <v>279386</v>
      </c>
      <c r="O36" s="47">
        <f t="shared" si="1"/>
        <v>17.299442724458203</v>
      </c>
      <c r="P36" s="9"/>
    </row>
    <row r="37" spans="1:16">
      <c r="A37" s="12"/>
      <c r="B37" s="25">
        <v>337.2</v>
      </c>
      <c r="C37" s="20" t="s">
        <v>36</v>
      </c>
      <c r="D37" s="46">
        <v>51140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51140</v>
      </c>
      <c r="O37" s="47">
        <f t="shared" ref="O37:O68" si="8">(N37/O$82)</f>
        <v>3.16656346749226</v>
      </c>
      <c r="P37" s="9"/>
    </row>
    <row r="38" spans="1:16">
      <c r="A38" s="12"/>
      <c r="B38" s="25">
        <v>337.6</v>
      </c>
      <c r="C38" s="20" t="s">
        <v>37</v>
      </c>
      <c r="D38" s="46">
        <v>3825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3825</v>
      </c>
      <c r="O38" s="47">
        <f t="shared" si="8"/>
        <v>0.23684210526315788</v>
      </c>
      <c r="P38" s="9"/>
    </row>
    <row r="39" spans="1:16">
      <c r="A39" s="12"/>
      <c r="B39" s="25">
        <v>337.7</v>
      </c>
      <c r="C39" s="20" t="s">
        <v>38</v>
      </c>
      <c r="D39" s="46">
        <v>5000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5000</v>
      </c>
      <c r="O39" s="47">
        <f t="shared" si="8"/>
        <v>0.30959752321981426</v>
      </c>
      <c r="P39" s="9"/>
    </row>
    <row r="40" spans="1:16">
      <c r="A40" s="12"/>
      <c r="B40" s="25">
        <v>338</v>
      </c>
      <c r="C40" s="20" t="s">
        <v>39</v>
      </c>
      <c r="D40" s="46">
        <v>19271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19271</v>
      </c>
      <c r="O40" s="47">
        <f t="shared" si="8"/>
        <v>1.1932507739938081</v>
      </c>
      <c r="P40" s="9"/>
    </row>
    <row r="41" spans="1:16" ht="15.75">
      <c r="A41" s="29" t="s">
        <v>44</v>
      </c>
      <c r="B41" s="30"/>
      <c r="C41" s="31"/>
      <c r="D41" s="32">
        <f t="shared" ref="D41:M41" si="9">SUM(D42:D58)</f>
        <v>1247786</v>
      </c>
      <c r="E41" s="32">
        <f t="shared" si="9"/>
        <v>1087921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6721771</v>
      </c>
      <c r="J41" s="32">
        <f t="shared" si="9"/>
        <v>802795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7"/>
        <v>9860273</v>
      </c>
      <c r="O41" s="45">
        <f t="shared" si="8"/>
        <v>610.54321981424152</v>
      </c>
      <c r="P41" s="10"/>
    </row>
    <row r="42" spans="1:16">
      <c r="A42" s="12"/>
      <c r="B42" s="25">
        <v>341.2</v>
      </c>
      <c r="C42" s="20" t="s">
        <v>48</v>
      </c>
      <c r="D42" s="46">
        <v>4515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802795</v>
      </c>
      <c r="K42" s="46">
        <v>0</v>
      </c>
      <c r="L42" s="46">
        <v>0</v>
      </c>
      <c r="M42" s="46">
        <v>0</v>
      </c>
      <c r="N42" s="46">
        <f t="shared" si="7"/>
        <v>807310</v>
      </c>
      <c r="O42" s="47">
        <f t="shared" si="8"/>
        <v>49.988235294117644</v>
      </c>
      <c r="P42" s="9"/>
    </row>
    <row r="43" spans="1:16">
      <c r="A43" s="12"/>
      <c r="B43" s="25">
        <v>341.9</v>
      </c>
      <c r="C43" s="20" t="s">
        <v>49</v>
      </c>
      <c r="D43" s="46">
        <v>13280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7" si="10">SUM(D43:M43)</f>
        <v>13280</v>
      </c>
      <c r="O43" s="47">
        <f t="shared" si="8"/>
        <v>0.82229102167182666</v>
      </c>
      <c r="P43" s="9"/>
    </row>
    <row r="44" spans="1:16">
      <c r="A44" s="12"/>
      <c r="B44" s="25">
        <v>342.1</v>
      </c>
      <c r="C44" s="20" t="s">
        <v>50</v>
      </c>
      <c r="D44" s="46">
        <v>103355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103355</v>
      </c>
      <c r="O44" s="47">
        <f t="shared" si="8"/>
        <v>6.3996904024767804</v>
      </c>
      <c r="P44" s="9"/>
    </row>
    <row r="45" spans="1:16">
      <c r="A45" s="12"/>
      <c r="B45" s="25">
        <v>342.2</v>
      </c>
      <c r="C45" s="20" t="s">
        <v>51</v>
      </c>
      <c r="D45" s="46">
        <v>467302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467302</v>
      </c>
      <c r="O45" s="47">
        <f t="shared" si="8"/>
        <v>28.935108359133128</v>
      </c>
      <c r="P45" s="9"/>
    </row>
    <row r="46" spans="1:16">
      <c r="A46" s="12"/>
      <c r="B46" s="25">
        <v>342.4</v>
      </c>
      <c r="C46" s="20" t="s">
        <v>52</v>
      </c>
      <c r="D46" s="46">
        <v>12778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12778</v>
      </c>
      <c r="O46" s="47">
        <f t="shared" si="8"/>
        <v>0.79120743034055729</v>
      </c>
      <c r="P46" s="9"/>
    </row>
    <row r="47" spans="1:16">
      <c r="A47" s="12"/>
      <c r="B47" s="25">
        <v>342.5</v>
      </c>
      <c r="C47" s="20" t="s">
        <v>53</v>
      </c>
      <c r="D47" s="46">
        <v>136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136</v>
      </c>
      <c r="O47" s="47">
        <f t="shared" si="8"/>
        <v>8.4210526315789472E-3</v>
      </c>
      <c r="P47" s="9"/>
    </row>
    <row r="48" spans="1:16">
      <c r="A48" s="12"/>
      <c r="B48" s="25">
        <v>342.6</v>
      </c>
      <c r="C48" s="20" t="s">
        <v>54</v>
      </c>
      <c r="D48" s="46">
        <v>346716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346716</v>
      </c>
      <c r="O48" s="47">
        <f t="shared" si="8"/>
        <v>21.468482972136222</v>
      </c>
      <c r="P48" s="9"/>
    </row>
    <row r="49" spans="1:16">
      <c r="A49" s="12"/>
      <c r="B49" s="25">
        <v>343.3</v>
      </c>
      <c r="C49" s="20" t="s">
        <v>55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2031899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2031899</v>
      </c>
      <c r="O49" s="47">
        <f t="shared" si="8"/>
        <v>125.81417956656347</v>
      </c>
      <c r="P49" s="9"/>
    </row>
    <row r="50" spans="1:16">
      <c r="A50" s="12"/>
      <c r="B50" s="25">
        <v>343.4</v>
      </c>
      <c r="C50" s="20" t="s">
        <v>56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2244798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2244798</v>
      </c>
      <c r="O50" s="47">
        <f t="shared" si="8"/>
        <v>138.99678018575852</v>
      </c>
      <c r="P50" s="9"/>
    </row>
    <row r="51" spans="1:16">
      <c r="A51" s="12"/>
      <c r="B51" s="25">
        <v>343.5</v>
      </c>
      <c r="C51" s="20" t="s">
        <v>57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2445074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2445074</v>
      </c>
      <c r="O51" s="47">
        <f t="shared" si="8"/>
        <v>151.39777089783283</v>
      </c>
      <c r="P51" s="9"/>
    </row>
    <row r="52" spans="1:16">
      <c r="A52" s="12"/>
      <c r="B52" s="25">
        <v>343.7</v>
      </c>
      <c r="C52" s="20" t="s">
        <v>58</v>
      </c>
      <c r="D52" s="46">
        <v>0</v>
      </c>
      <c r="E52" s="46">
        <v>1087921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1087921</v>
      </c>
      <c r="O52" s="47">
        <f t="shared" si="8"/>
        <v>67.363529411764702</v>
      </c>
      <c r="P52" s="9"/>
    </row>
    <row r="53" spans="1:16">
      <c r="A53" s="12"/>
      <c r="B53" s="25">
        <v>343.9</v>
      </c>
      <c r="C53" s="20" t="s">
        <v>59</v>
      </c>
      <c r="D53" s="46">
        <v>1816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1816</v>
      </c>
      <c r="O53" s="47">
        <f t="shared" si="8"/>
        <v>0.11244582043343654</v>
      </c>
      <c r="P53" s="9"/>
    </row>
    <row r="54" spans="1:16">
      <c r="A54" s="12"/>
      <c r="B54" s="25">
        <v>344.9</v>
      </c>
      <c r="C54" s="20" t="s">
        <v>60</v>
      </c>
      <c r="D54" s="46">
        <v>34031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34031</v>
      </c>
      <c r="O54" s="47">
        <f t="shared" si="8"/>
        <v>2.1071826625386998</v>
      </c>
      <c r="P54" s="9"/>
    </row>
    <row r="55" spans="1:16">
      <c r="A55" s="12"/>
      <c r="B55" s="25">
        <v>345.9</v>
      </c>
      <c r="C55" s="20" t="s">
        <v>61</v>
      </c>
      <c r="D55" s="46">
        <v>11000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11000</v>
      </c>
      <c r="O55" s="47">
        <f t="shared" si="8"/>
        <v>0.68111455108359131</v>
      </c>
      <c r="P55" s="9"/>
    </row>
    <row r="56" spans="1:16">
      <c r="A56" s="12"/>
      <c r="B56" s="25">
        <v>347.2</v>
      </c>
      <c r="C56" s="20" t="s">
        <v>62</v>
      </c>
      <c r="D56" s="46">
        <v>145761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145761</v>
      </c>
      <c r="O56" s="47">
        <f t="shared" si="8"/>
        <v>9.0254489164086689</v>
      </c>
      <c r="P56" s="9"/>
    </row>
    <row r="57" spans="1:16">
      <c r="A57" s="12"/>
      <c r="B57" s="25">
        <v>347.5</v>
      </c>
      <c r="C57" s="20" t="s">
        <v>63</v>
      </c>
      <c r="D57" s="46">
        <v>57754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57754</v>
      </c>
      <c r="O57" s="47">
        <f t="shared" si="8"/>
        <v>3.5760990712074303</v>
      </c>
      <c r="P57" s="9"/>
    </row>
    <row r="58" spans="1:16">
      <c r="A58" s="12"/>
      <c r="B58" s="25">
        <v>347.9</v>
      </c>
      <c r="C58" s="20" t="s">
        <v>64</v>
      </c>
      <c r="D58" s="46">
        <v>49342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6" si="11">SUM(D58:M58)</f>
        <v>49342</v>
      </c>
      <c r="O58" s="47">
        <f t="shared" si="8"/>
        <v>3.0552321981424146</v>
      </c>
      <c r="P58" s="9"/>
    </row>
    <row r="59" spans="1:16" ht="15.75">
      <c r="A59" s="29" t="s">
        <v>45</v>
      </c>
      <c r="B59" s="30"/>
      <c r="C59" s="31"/>
      <c r="D59" s="32">
        <f t="shared" ref="D59:M59" si="12">SUM(D60:D64)</f>
        <v>374283</v>
      </c>
      <c r="E59" s="32">
        <f t="shared" si="12"/>
        <v>116243</v>
      </c>
      <c r="F59" s="32">
        <f t="shared" si="12"/>
        <v>0</v>
      </c>
      <c r="G59" s="32">
        <f t="shared" si="12"/>
        <v>0</v>
      </c>
      <c r="H59" s="32">
        <f t="shared" si="12"/>
        <v>0</v>
      </c>
      <c r="I59" s="32">
        <f t="shared" si="12"/>
        <v>0</v>
      </c>
      <c r="J59" s="32">
        <f t="shared" si="12"/>
        <v>0</v>
      </c>
      <c r="K59" s="32">
        <f t="shared" si="12"/>
        <v>0</v>
      </c>
      <c r="L59" s="32">
        <f t="shared" si="12"/>
        <v>0</v>
      </c>
      <c r="M59" s="32">
        <f t="shared" si="12"/>
        <v>0</v>
      </c>
      <c r="N59" s="32">
        <f t="shared" si="11"/>
        <v>490526</v>
      </c>
      <c r="O59" s="45">
        <f t="shared" si="8"/>
        <v>30.373126934984519</v>
      </c>
      <c r="P59" s="10"/>
    </row>
    <row r="60" spans="1:16">
      <c r="A60" s="13"/>
      <c r="B60" s="39">
        <v>351.5</v>
      </c>
      <c r="C60" s="21" t="s">
        <v>67</v>
      </c>
      <c r="D60" s="46">
        <v>296943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296943</v>
      </c>
      <c r="O60" s="47">
        <f t="shared" si="8"/>
        <v>18.386563467492259</v>
      </c>
      <c r="P60" s="9"/>
    </row>
    <row r="61" spans="1:16">
      <c r="A61" s="13"/>
      <c r="B61" s="39">
        <v>354</v>
      </c>
      <c r="C61" s="21" t="s">
        <v>68</v>
      </c>
      <c r="D61" s="46">
        <v>5650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5650</v>
      </c>
      <c r="O61" s="47">
        <f t="shared" si="8"/>
        <v>0.34984520123839008</v>
      </c>
      <c r="P61" s="9"/>
    </row>
    <row r="62" spans="1:16">
      <c r="A62" s="13"/>
      <c r="B62" s="39">
        <v>355</v>
      </c>
      <c r="C62" s="21" t="s">
        <v>69</v>
      </c>
      <c r="D62" s="46">
        <v>0</v>
      </c>
      <c r="E62" s="46">
        <v>113443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113443</v>
      </c>
      <c r="O62" s="47">
        <f t="shared" si="8"/>
        <v>7.0243343653250774</v>
      </c>
      <c r="P62" s="9"/>
    </row>
    <row r="63" spans="1:16">
      <c r="A63" s="13"/>
      <c r="B63" s="39">
        <v>358.2</v>
      </c>
      <c r="C63" s="21" t="s">
        <v>70</v>
      </c>
      <c r="D63" s="46">
        <v>0</v>
      </c>
      <c r="E63" s="46">
        <v>2800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2800</v>
      </c>
      <c r="O63" s="47">
        <f t="shared" si="8"/>
        <v>0.17337461300309598</v>
      </c>
      <c r="P63" s="9"/>
    </row>
    <row r="64" spans="1:16">
      <c r="A64" s="13"/>
      <c r="B64" s="39">
        <v>359</v>
      </c>
      <c r="C64" s="21" t="s">
        <v>71</v>
      </c>
      <c r="D64" s="46">
        <v>71690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71690</v>
      </c>
      <c r="O64" s="47">
        <f t="shared" si="8"/>
        <v>4.4390092879256962</v>
      </c>
      <c r="P64" s="9"/>
    </row>
    <row r="65" spans="1:119" ht="15.75">
      <c r="A65" s="29" t="s">
        <v>3</v>
      </c>
      <c r="B65" s="30"/>
      <c r="C65" s="31"/>
      <c r="D65" s="32">
        <f t="shared" ref="D65:M65" si="13">SUM(D66:D74)</f>
        <v>2189991</v>
      </c>
      <c r="E65" s="32">
        <f t="shared" si="13"/>
        <v>105677</v>
      </c>
      <c r="F65" s="32">
        <f t="shared" si="13"/>
        <v>2858</v>
      </c>
      <c r="G65" s="32">
        <f t="shared" si="13"/>
        <v>100235</v>
      </c>
      <c r="H65" s="32">
        <f t="shared" si="13"/>
        <v>0</v>
      </c>
      <c r="I65" s="32">
        <f t="shared" si="13"/>
        <v>69154</v>
      </c>
      <c r="J65" s="32">
        <f t="shared" si="13"/>
        <v>10948</v>
      </c>
      <c r="K65" s="32">
        <f t="shared" si="13"/>
        <v>1011392</v>
      </c>
      <c r="L65" s="32">
        <f t="shared" si="13"/>
        <v>0</v>
      </c>
      <c r="M65" s="32">
        <f t="shared" si="13"/>
        <v>0</v>
      </c>
      <c r="N65" s="32">
        <f t="shared" si="11"/>
        <v>3490255</v>
      </c>
      <c r="O65" s="45">
        <f t="shared" si="8"/>
        <v>216.11486068111455</v>
      </c>
      <c r="P65" s="10"/>
    </row>
    <row r="66" spans="1:119">
      <c r="A66" s="12"/>
      <c r="B66" s="25">
        <v>361.1</v>
      </c>
      <c r="C66" s="20" t="s">
        <v>72</v>
      </c>
      <c r="D66" s="46">
        <v>477511</v>
      </c>
      <c r="E66" s="46">
        <v>71486</v>
      </c>
      <c r="F66" s="46">
        <v>2858</v>
      </c>
      <c r="G66" s="46">
        <v>100235</v>
      </c>
      <c r="H66" s="46">
        <v>0</v>
      </c>
      <c r="I66" s="46">
        <v>63303</v>
      </c>
      <c r="J66" s="46">
        <v>8428</v>
      </c>
      <c r="K66" s="46">
        <v>297317</v>
      </c>
      <c r="L66" s="46">
        <v>0</v>
      </c>
      <c r="M66" s="46">
        <v>0</v>
      </c>
      <c r="N66" s="46">
        <f t="shared" si="11"/>
        <v>1021138</v>
      </c>
      <c r="O66" s="47">
        <f t="shared" si="8"/>
        <v>63.228359133126936</v>
      </c>
      <c r="P66" s="9"/>
    </row>
    <row r="67" spans="1:119">
      <c r="A67" s="12"/>
      <c r="B67" s="25">
        <v>361.2</v>
      </c>
      <c r="C67" s="20" t="s">
        <v>73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133855</v>
      </c>
      <c r="L67" s="46">
        <v>0</v>
      </c>
      <c r="M67" s="46">
        <v>0</v>
      </c>
      <c r="N67" s="46">
        <f t="shared" ref="N67:N74" si="14">SUM(D67:M67)</f>
        <v>133855</v>
      </c>
      <c r="O67" s="47">
        <f t="shared" si="8"/>
        <v>8.2882352941176478</v>
      </c>
      <c r="P67" s="9"/>
    </row>
    <row r="68" spans="1:119">
      <c r="A68" s="12"/>
      <c r="B68" s="25">
        <v>361.3</v>
      </c>
      <c r="C68" s="20" t="s">
        <v>74</v>
      </c>
      <c r="D68" s="46">
        <v>34982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-1024051</v>
      </c>
      <c r="L68" s="46">
        <v>0</v>
      </c>
      <c r="M68" s="46">
        <v>0</v>
      </c>
      <c r="N68" s="46">
        <f t="shared" si="14"/>
        <v>-989069</v>
      </c>
      <c r="O68" s="47">
        <f t="shared" si="8"/>
        <v>-61.24266253869969</v>
      </c>
      <c r="P68" s="9"/>
    </row>
    <row r="69" spans="1:119">
      <c r="A69" s="12"/>
      <c r="B69" s="25">
        <v>362</v>
      </c>
      <c r="C69" s="20" t="s">
        <v>75</v>
      </c>
      <c r="D69" s="46">
        <v>29025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29025</v>
      </c>
      <c r="O69" s="47">
        <f t="shared" ref="O69:O80" si="15">(N69/O$82)</f>
        <v>1.7972136222910218</v>
      </c>
      <c r="P69" s="9"/>
    </row>
    <row r="70" spans="1:119">
      <c r="A70" s="12"/>
      <c r="B70" s="25">
        <v>364</v>
      </c>
      <c r="C70" s="20" t="s">
        <v>76</v>
      </c>
      <c r="D70" s="46">
        <v>21679</v>
      </c>
      <c r="E70" s="46">
        <v>0</v>
      </c>
      <c r="F70" s="46">
        <v>0</v>
      </c>
      <c r="G70" s="46">
        <v>0</v>
      </c>
      <c r="H70" s="46">
        <v>0</v>
      </c>
      <c r="I70" s="46">
        <v>-13458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8221</v>
      </c>
      <c r="O70" s="47">
        <f t="shared" si="15"/>
        <v>0.50904024767801859</v>
      </c>
      <c r="P70" s="9"/>
    </row>
    <row r="71" spans="1:119">
      <c r="A71" s="12"/>
      <c r="B71" s="25">
        <v>365</v>
      </c>
      <c r="C71" s="20" t="s">
        <v>77</v>
      </c>
      <c r="D71" s="46">
        <v>3284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3284</v>
      </c>
      <c r="O71" s="47">
        <f t="shared" si="15"/>
        <v>0.203343653250774</v>
      </c>
      <c r="P71" s="9"/>
    </row>
    <row r="72" spans="1:119">
      <c r="A72" s="12"/>
      <c r="B72" s="25">
        <v>366</v>
      </c>
      <c r="C72" s="20" t="s">
        <v>78</v>
      </c>
      <c r="D72" s="46">
        <v>344590</v>
      </c>
      <c r="E72" s="46">
        <v>250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344840</v>
      </c>
      <c r="O72" s="47">
        <f t="shared" si="15"/>
        <v>21.352321981424147</v>
      </c>
      <c r="P72" s="9"/>
    </row>
    <row r="73" spans="1:119">
      <c r="A73" s="12"/>
      <c r="B73" s="25">
        <v>368</v>
      </c>
      <c r="C73" s="20" t="s">
        <v>79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1604271</v>
      </c>
      <c r="L73" s="46">
        <v>0</v>
      </c>
      <c r="M73" s="46">
        <v>0</v>
      </c>
      <c r="N73" s="46">
        <f t="shared" si="14"/>
        <v>1604271</v>
      </c>
      <c r="O73" s="47">
        <f t="shared" si="15"/>
        <v>99.335665634674925</v>
      </c>
      <c r="P73" s="9"/>
    </row>
    <row r="74" spans="1:119">
      <c r="A74" s="12"/>
      <c r="B74" s="25">
        <v>369.9</v>
      </c>
      <c r="C74" s="20" t="s">
        <v>80</v>
      </c>
      <c r="D74" s="46">
        <v>1278920</v>
      </c>
      <c r="E74" s="46">
        <v>33941</v>
      </c>
      <c r="F74" s="46">
        <v>0</v>
      </c>
      <c r="G74" s="46">
        <v>0</v>
      </c>
      <c r="H74" s="46">
        <v>0</v>
      </c>
      <c r="I74" s="46">
        <v>19309</v>
      </c>
      <c r="J74" s="46">
        <v>2520</v>
      </c>
      <c r="K74" s="46">
        <v>0</v>
      </c>
      <c r="L74" s="46">
        <v>0</v>
      </c>
      <c r="M74" s="46">
        <v>0</v>
      </c>
      <c r="N74" s="46">
        <f t="shared" si="14"/>
        <v>1334690</v>
      </c>
      <c r="O74" s="47">
        <f t="shared" si="15"/>
        <v>82.643343653250767</v>
      </c>
      <c r="P74" s="9"/>
    </row>
    <row r="75" spans="1:119" ht="15.75">
      <c r="A75" s="29" t="s">
        <v>46</v>
      </c>
      <c r="B75" s="30"/>
      <c r="C75" s="31"/>
      <c r="D75" s="32">
        <f t="shared" ref="D75:M75" si="16">SUM(D76:D79)</f>
        <v>278610</v>
      </c>
      <c r="E75" s="32">
        <f t="shared" si="16"/>
        <v>267650</v>
      </c>
      <c r="F75" s="32">
        <f t="shared" si="16"/>
        <v>0</v>
      </c>
      <c r="G75" s="32">
        <f t="shared" si="16"/>
        <v>52000</v>
      </c>
      <c r="H75" s="32">
        <f t="shared" si="16"/>
        <v>0</v>
      </c>
      <c r="I75" s="32">
        <f t="shared" si="16"/>
        <v>575958</v>
      </c>
      <c r="J75" s="32">
        <f t="shared" si="16"/>
        <v>0</v>
      </c>
      <c r="K75" s="32">
        <f t="shared" si="16"/>
        <v>0</v>
      </c>
      <c r="L75" s="32">
        <f t="shared" si="16"/>
        <v>0</v>
      </c>
      <c r="M75" s="32">
        <f t="shared" si="16"/>
        <v>0</v>
      </c>
      <c r="N75" s="32">
        <f t="shared" ref="N75:N80" si="17">SUM(D75:M75)</f>
        <v>1174218</v>
      </c>
      <c r="O75" s="45">
        <f t="shared" si="15"/>
        <v>72.706996904024763</v>
      </c>
      <c r="P75" s="9"/>
    </row>
    <row r="76" spans="1:119">
      <c r="A76" s="12"/>
      <c r="B76" s="25">
        <v>381</v>
      </c>
      <c r="C76" s="20" t="s">
        <v>81</v>
      </c>
      <c r="D76" s="46">
        <v>0</v>
      </c>
      <c r="E76" s="46">
        <v>267650</v>
      </c>
      <c r="F76" s="46">
        <v>0</v>
      </c>
      <c r="G76" s="46">
        <v>52000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319650</v>
      </c>
      <c r="O76" s="47">
        <f t="shared" si="15"/>
        <v>19.792569659442723</v>
      </c>
      <c r="P76" s="9"/>
    </row>
    <row r="77" spans="1:119">
      <c r="A77" s="12"/>
      <c r="B77" s="25">
        <v>382</v>
      </c>
      <c r="C77" s="20" t="s">
        <v>93</v>
      </c>
      <c r="D77" s="46">
        <v>278610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278610</v>
      </c>
      <c r="O77" s="47">
        <f t="shared" si="15"/>
        <v>17.25139318885449</v>
      </c>
      <c r="P77" s="9"/>
    </row>
    <row r="78" spans="1:119">
      <c r="A78" s="12"/>
      <c r="B78" s="25">
        <v>384</v>
      </c>
      <c r="C78" s="20" t="s">
        <v>82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440207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7"/>
        <v>440207</v>
      </c>
      <c r="O78" s="47">
        <f t="shared" si="15"/>
        <v>27.257399380804955</v>
      </c>
      <c r="P78" s="9"/>
    </row>
    <row r="79" spans="1:119" ht="15.75" thickBot="1">
      <c r="A79" s="12"/>
      <c r="B79" s="25">
        <v>389.8</v>
      </c>
      <c r="C79" s="20" t="s">
        <v>83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135751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7"/>
        <v>135751</v>
      </c>
      <c r="O79" s="47">
        <f t="shared" si="15"/>
        <v>8.4056346749226005</v>
      </c>
      <c r="P79" s="9"/>
    </row>
    <row r="80" spans="1:119" ht="16.5" thickBot="1">
      <c r="A80" s="14" t="s">
        <v>65</v>
      </c>
      <c r="B80" s="23"/>
      <c r="C80" s="22"/>
      <c r="D80" s="15">
        <f t="shared" ref="D80:M80" si="18">SUM(D5,D16,D25,D41,D59,D65,D75)</f>
        <v>23504085</v>
      </c>
      <c r="E80" s="15">
        <f t="shared" si="18"/>
        <v>3081292</v>
      </c>
      <c r="F80" s="15">
        <f t="shared" si="18"/>
        <v>886855</v>
      </c>
      <c r="G80" s="15">
        <f t="shared" si="18"/>
        <v>152235</v>
      </c>
      <c r="H80" s="15">
        <f t="shared" si="18"/>
        <v>0</v>
      </c>
      <c r="I80" s="15">
        <f t="shared" si="18"/>
        <v>7366883</v>
      </c>
      <c r="J80" s="15">
        <f t="shared" si="18"/>
        <v>813743</v>
      </c>
      <c r="K80" s="15">
        <f t="shared" si="18"/>
        <v>1011392</v>
      </c>
      <c r="L80" s="15">
        <f t="shared" si="18"/>
        <v>0</v>
      </c>
      <c r="M80" s="15">
        <f t="shared" si="18"/>
        <v>0</v>
      </c>
      <c r="N80" s="15">
        <f t="shared" si="17"/>
        <v>36816485</v>
      </c>
      <c r="O80" s="38">
        <f t="shared" si="15"/>
        <v>2279.6585139318886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40"/>
      <c r="B82" s="41"/>
      <c r="C82" s="41"/>
      <c r="D82" s="42"/>
      <c r="E82" s="42"/>
      <c r="F82" s="42"/>
      <c r="G82" s="42"/>
      <c r="H82" s="42"/>
      <c r="I82" s="42"/>
      <c r="J82" s="42"/>
      <c r="K82" s="42"/>
      <c r="L82" s="48" t="s">
        <v>90</v>
      </c>
      <c r="M82" s="48"/>
      <c r="N82" s="48"/>
      <c r="O82" s="43">
        <v>16150</v>
      </c>
    </row>
    <row r="83" spans="1:15">
      <c r="A83" s="49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1"/>
    </row>
    <row r="84" spans="1:15" ht="15.75" thickBot="1">
      <c r="A84" s="52" t="s">
        <v>100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4"/>
    </row>
  </sheetData>
  <mergeCells count="10">
    <mergeCell ref="A84:O84"/>
    <mergeCell ref="A83:O83"/>
    <mergeCell ref="L82:N8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84</v>
      </c>
      <c r="B3" s="62"/>
      <c r="C3" s="63"/>
      <c r="D3" s="67" t="s">
        <v>40</v>
      </c>
      <c r="E3" s="68"/>
      <c r="F3" s="68"/>
      <c r="G3" s="68"/>
      <c r="H3" s="69"/>
      <c r="I3" s="67" t="s">
        <v>41</v>
      </c>
      <c r="J3" s="69"/>
      <c r="K3" s="67" t="s">
        <v>43</v>
      </c>
      <c r="L3" s="69"/>
      <c r="M3" s="36"/>
      <c r="N3" s="37"/>
      <c r="O3" s="70" t="s">
        <v>89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85</v>
      </c>
      <c r="F4" s="34" t="s">
        <v>86</v>
      </c>
      <c r="G4" s="34" t="s">
        <v>87</v>
      </c>
      <c r="H4" s="34" t="s">
        <v>5</v>
      </c>
      <c r="I4" s="34" t="s">
        <v>6</v>
      </c>
      <c r="J4" s="35" t="s">
        <v>88</v>
      </c>
      <c r="K4" s="35" t="s">
        <v>7</v>
      </c>
      <c r="L4" s="35" t="s">
        <v>8</v>
      </c>
      <c r="M4" s="35" t="s">
        <v>9</v>
      </c>
      <c r="N4" s="35" t="s">
        <v>42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13790093</v>
      </c>
      <c r="E5" s="27">
        <f t="shared" si="0"/>
        <v>571878</v>
      </c>
      <c r="F5" s="27">
        <f t="shared" si="0"/>
        <v>755233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15117204</v>
      </c>
      <c r="O5" s="33">
        <f t="shared" ref="O5:O36" si="1">(N5/O$77)</f>
        <v>932.64260595965209</v>
      </c>
      <c r="P5" s="6"/>
    </row>
    <row r="6" spans="1:133">
      <c r="A6" s="12"/>
      <c r="B6" s="25">
        <v>311</v>
      </c>
      <c r="C6" s="20" t="s">
        <v>2</v>
      </c>
      <c r="D6" s="46">
        <v>9271772</v>
      </c>
      <c r="E6" s="46">
        <v>188273</v>
      </c>
      <c r="F6" s="46">
        <v>755233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10215278</v>
      </c>
      <c r="O6" s="47">
        <f t="shared" si="1"/>
        <v>630.22259238694551</v>
      </c>
      <c r="P6" s="9"/>
    </row>
    <row r="7" spans="1:133">
      <c r="A7" s="12"/>
      <c r="B7" s="25">
        <v>312.41000000000003</v>
      </c>
      <c r="C7" s="20" t="s">
        <v>10</v>
      </c>
      <c r="D7" s="46">
        <v>569246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569246</v>
      </c>
      <c r="O7" s="47">
        <f t="shared" si="1"/>
        <v>35.119131346782652</v>
      </c>
      <c r="P7" s="9"/>
    </row>
    <row r="8" spans="1:133">
      <c r="A8" s="12"/>
      <c r="B8" s="25">
        <v>312.51</v>
      </c>
      <c r="C8" s="20" t="s">
        <v>91</v>
      </c>
      <c r="D8" s="46">
        <v>0</v>
      </c>
      <c r="E8" s="46">
        <v>267958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267958</v>
      </c>
      <c r="O8" s="47">
        <f t="shared" si="1"/>
        <v>16.531433154420384</v>
      </c>
      <c r="P8" s="9"/>
    </row>
    <row r="9" spans="1:133">
      <c r="A9" s="12"/>
      <c r="B9" s="25">
        <v>312.52</v>
      </c>
      <c r="C9" s="20" t="s">
        <v>92</v>
      </c>
      <c r="D9" s="46">
        <v>0</v>
      </c>
      <c r="E9" s="46">
        <v>115647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115647</v>
      </c>
      <c r="O9" s="47">
        <f t="shared" si="1"/>
        <v>7.1347399592818803</v>
      </c>
      <c r="P9" s="9"/>
    </row>
    <row r="10" spans="1:133">
      <c r="A10" s="12"/>
      <c r="B10" s="25">
        <v>314.10000000000002</v>
      </c>
      <c r="C10" s="20" t="s">
        <v>11</v>
      </c>
      <c r="D10" s="46">
        <v>1940598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1940598</v>
      </c>
      <c r="O10" s="47">
        <f t="shared" si="1"/>
        <v>119.7234869516935</v>
      </c>
      <c r="P10" s="9"/>
    </row>
    <row r="11" spans="1:133">
      <c r="A11" s="12"/>
      <c r="B11" s="25">
        <v>314.39999999999998</v>
      </c>
      <c r="C11" s="20" t="s">
        <v>12</v>
      </c>
      <c r="D11" s="46">
        <v>7565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7565</v>
      </c>
      <c r="O11" s="47">
        <f t="shared" si="1"/>
        <v>0.46671602196310691</v>
      </c>
      <c r="P11" s="9"/>
    </row>
    <row r="12" spans="1:133">
      <c r="A12" s="12"/>
      <c r="B12" s="25">
        <v>314.7</v>
      </c>
      <c r="C12" s="20" t="s">
        <v>13</v>
      </c>
      <c r="D12" s="46">
        <v>447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447</v>
      </c>
      <c r="O12" s="47">
        <f t="shared" si="1"/>
        <v>2.7577271885989265E-2</v>
      </c>
      <c r="P12" s="9"/>
    </row>
    <row r="13" spans="1:133">
      <c r="A13" s="12"/>
      <c r="B13" s="25">
        <v>314.8</v>
      </c>
      <c r="C13" s="20" t="s">
        <v>14</v>
      </c>
      <c r="D13" s="46">
        <v>21626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21626</v>
      </c>
      <c r="O13" s="47">
        <f t="shared" si="1"/>
        <v>1.3341970510210377</v>
      </c>
      <c r="P13" s="9"/>
    </row>
    <row r="14" spans="1:133">
      <c r="A14" s="12"/>
      <c r="B14" s="25">
        <v>315</v>
      </c>
      <c r="C14" s="20" t="s">
        <v>15</v>
      </c>
      <c r="D14" s="46">
        <v>1788463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1788463</v>
      </c>
      <c r="O14" s="47">
        <f t="shared" si="1"/>
        <v>110.33765192177185</v>
      </c>
      <c r="P14" s="9"/>
    </row>
    <row r="15" spans="1:133">
      <c r="A15" s="12"/>
      <c r="B15" s="25">
        <v>316</v>
      </c>
      <c r="C15" s="20" t="s">
        <v>16</v>
      </c>
      <c r="D15" s="46">
        <v>190376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190376</v>
      </c>
      <c r="O15" s="47">
        <f t="shared" si="1"/>
        <v>11.745079893886112</v>
      </c>
      <c r="P15" s="9"/>
    </row>
    <row r="16" spans="1:133" ht="15.75">
      <c r="A16" s="29" t="s">
        <v>124</v>
      </c>
      <c r="B16" s="30"/>
      <c r="C16" s="31"/>
      <c r="D16" s="32">
        <f t="shared" ref="D16:M16" si="3">SUM(D17:D21)</f>
        <v>2686839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2" si="4">SUM(D16:M16)</f>
        <v>2686839</v>
      </c>
      <c r="O16" s="45">
        <f t="shared" si="1"/>
        <v>165.76216916527855</v>
      </c>
      <c r="P16" s="10"/>
    </row>
    <row r="17" spans="1:16">
      <c r="A17" s="12"/>
      <c r="B17" s="25">
        <v>322</v>
      </c>
      <c r="C17" s="20" t="s">
        <v>0</v>
      </c>
      <c r="D17" s="46">
        <v>414270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414270</v>
      </c>
      <c r="O17" s="47">
        <f t="shared" si="1"/>
        <v>25.558023320377568</v>
      </c>
      <c r="P17" s="9"/>
    </row>
    <row r="18" spans="1:16">
      <c r="A18" s="12"/>
      <c r="B18" s="25">
        <v>323.10000000000002</v>
      </c>
      <c r="C18" s="20" t="s">
        <v>18</v>
      </c>
      <c r="D18" s="46">
        <v>1976046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1976046</v>
      </c>
      <c r="O18" s="47">
        <f t="shared" si="1"/>
        <v>121.91042013696095</v>
      </c>
      <c r="P18" s="9"/>
    </row>
    <row r="19" spans="1:16">
      <c r="A19" s="12"/>
      <c r="B19" s="25">
        <v>323.39999999999998</v>
      </c>
      <c r="C19" s="20" t="s">
        <v>19</v>
      </c>
      <c r="D19" s="46">
        <v>12543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12543</v>
      </c>
      <c r="O19" s="47">
        <f t="shared" si="1"/>
        <v>0.77382935406255782</v>
      </c>
      <c r="P19" s="9"/>
    </row>
    <row r="20" spans="1:16">
      <c r="A20" s="12"/>
      <c r="B20" s="25">
        <v>323.7</v>
      </c>
      <c r="C20" s="20" t="s">
        <v>20</v>
      </c>
      <c r="D20" s="46">
        <v>42704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42704</v>
      </c>
      <c r="O20" s="47">
        <f t="shared" si="1"/>
        <v>2.6345857239805048</v>
      </c>
      <c r="P20" s="9"/>
    </row>
    <row r="21" spans="1:16">
      <c r="A21" s="12"/>
      <c r="B21" s="25">
        <v>329</v>
      </c>
      <c r="C21" s="20" t="s">
        <v>125</v>
      </c>
      <c r="D21" s="46">
        <v>241276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241276</v>
      </c>
      <c r="O21" s="47">
        <f t="shared" si="1"/>
        <v>14.885310629896971</v>
      </c>
      <c r="P21" s="9"/>
    </row>
    <row r="22" spans="1:16" ht="15.75">
      <c r="A22" s="29" t="s">
        <v>26</v>
      </c>
      <c r="B22" s="30"/>
      <c r="C22" s="31"/>
      <c r="D22" s="32">
        <f t="shared" ref="D22:M22" si="5">SUM(D23:D37)</f>
        <v>2974393</v>
      </c>
      <c r="E22" s="32">
        <f t="shared" si="5"/>
        <v>957090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3931483</v>
      </c>
      <c r="O22" s="45">
        <f t="shared" si="1"/>
        <v>242.54938614350053</v>
      </c>
      <c r="P22" s="10"/>
    </row>
    <row r="23" spans="1:16">
      <c r="A23" s="12"/>
      <c r="B23" s="25">
        <v>331.2</v>
      </c>
      <c r="C23" s="20" t="s">
        <v>25</v>
      </c>
      <c r="D23" s="46">
        <v>87087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4" si="6">SUM(D23:M23)</f>
        <v>87087</v>
      </c>
      <c r="O23" s="47">
        <f t="shared" si="1"/>
        <v>5.3727558763649821</v>
      </c>
      <c r="P23" s="9"/>
    </row>
    <row r="24" spans="1:16">
      <c r="A24" s="12"/>
      <c r="B24" s="25">
        <v>331.9</v>
      </c>
      <c r="C24" s="20" t="s">
        <v>126</v>
      </c>
      <c r="D24" s="46">
        <v>71224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71224</v>
      </c>
      <c r="O24" s="47">
        <f t="shared" si="1"/>
        <v>4.3941020420753905</v>
      </c>
      <c r="P24" s="9"/>
    </row>
    <row r="25" spans="1:16">
      <c r="A25" s="12"/>
      <c r="B25" s="25">
        <v>334.2</v>
      </c>
      <c r="C25" s="20" t="s">
        <v>98</v>
      </c>
      <c r="D25" s="46">
        <v>4653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4653</v>
      </c>
      <c r="O25" s="47">
        <f t="shared" si="1"/>
        <v>0.28706274292059969</v>
      </c>
      <c r="P25" s="9"/>
    </row>
    <row r="26" spans="1:16">
      <c r="A26" s="12"/>
      <c r="B26" s="25">
        <v>334.36</v>
      </c>
      <c r="C26" s="20" t="s">
        <v>29</v>
      </c>
      <c r="D26" s="46">
        <v>28583</v>
      </c>
      <c r="E26" s="46">
        <v>467301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495884</v>
      </c>
      <c r="O26" s="47">
        <f t="shared" si="1"/>
        <v>30.593127274970694</v>
      </c>
      <c r="P26" s="9"/>
    </row>
    <row r="27" spans="1:16">
      <c r="A27" s="12"/>
      <c r="B27" s="25">
        <v>334.49</v>
      </c>
      <c r="C27" s="20" t="s">
        <v>127</v>
      </c>
      <c r="D27" s="46">
        <v>0</v>
      </c>
      <c r="E27" s="46">
        <v>75000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75000</v>
      </c>
      <c r="O27" s="47">
        <f t="shared" si="1"/>
        <v>4.627059041273367</v>
      </c>
      <c r="P27" s="9"/>
    </row>
    <row r="28" spans="1:16">
      <c r="A28" s="12"/>
      <c r="B28" s="25">
        <v>334.7</v>
      </c>
      <c r="C28" s="20" t="s">
        <v>128</v>
      </c>
      <c r="D28" s="46">
        <v>3500</v>
      </c>
      <c r="E28" s="46">
        <v>200000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203500</v>
      </c>
      <c r="O28" s="47">
        <f t="shared" si="1"/>
        <v>12.554753531988402</v>
      </c>
      <c r="P28" s="9"/>
    </row>
    <row r="29" spans="1:16">
      <c r="A29" s="12"/>
      <c r="B29" s="25">
        <v>335.12</v>
      </c>
      <c r="C29" s="20" t="s">
        <v>30</v>
      </c>
      <c r="D29" s="46">
        <v>531352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531352</v>
      </c>
      <c r="O29" s="47">
        <f t="shared" si="1"/>
        <v>32.781294342649147</v>
      </c>
      <c r="P29" s="9"/>
    </row>
    <row r="30" spans="1:16">
      <c r="A30" s="12"/>
      <c r="B30" s="25">
        <v>335.15</v>
      </c>
      <c r="C30" s="20" t="s">
        <v>31</v>
      </c>
      <c r="D30" s="46">
        <v>5601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5601</v>
      </c>
      <c r="O30" s="47">
        <f t="shared" si="1"/>
        <v>0.34554876920229505</v>
      </c>
      <c r="P30" s="9"/>
    </row>
    <row r="31" spans="1:16">
      <c r="A31" s="12"/>
      <c r="B31" s="25">
        <v>335.18</v>
      </c>
      <c r="C31" s="20" t="s">
        <v>32</v>
      </c>
      <c r="D31" s="46">
        <v>2124529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2124529</v>
      </c>
      <c r="O31" s="47">
        <f t="shared" si="1"/>
        <v>131.07094823863287</v>
      </c>
      <c r="P31" s="9"/>
    </row>
    <row r="32" spans="1:16">
      <c r="A32" s="12"/>
      <c r="B32" s="25">
        <v>335.19</v>
      </c>
      <c r="C32" s="20" t="s">
        <v>47</v>
      </c>
      <c r="D32" s="46">
        <v>701</v>
      </c>
      <c r="E32" s="46">
        <v>214789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215490</v>
      </c>
      <c r="O32" s="47">
        <f t="shared" si="1"/>
        <v>13.294466037386638</v>
      </c>
      <c r="P32" s="9"/>
    </row>
    <row r="33" spans="1:16">
      <c r="A33" s="12"/>
      <c r="B33" s="25">
        <v>335.21</v>
      </c>
      <c r="C33" s="20" t="s">
        <v>33</v>
      </c>
      <c r="D33" s="46">
        <v>6440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6440</v>
      </c>
      <c r="O33" s="47">
        <f t="shared" si="1"/>
        <v>0.39731013634400641</v>
      </c>
      <c r="P33" s="9"/>
    </row>
    <row r="34" spans="1:16">
      <c r="A34" s="12"/>
      <c r="B34" s="25">
        <v>335.49</v>
      </c>
      <c r="C34" s="20" t="s">
        <v>34</v>
      </c>
      <c r="D34" s="46">
        <v>11072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11072</v>
      </c>
      <c r="O34" s="47">
        <f t="shared" si="1"/>
        <v>0.68307730273304956</v>
      </c>
      <c r="P34" s="9"/>
    </row>
    <row r="35" spans="1:16">
      <c r="A35" s="12"/>
      <c r="B35" s="25">
        <v>337.2</v>
      </c>
      <c r="C35" s="20" t="s">
        <v>36</v>
      </c>
      <c r="D35" s="46">
        <v>37000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37000</v>
      </c>
      <c r="O35" s="47">
        <f t="shared" si="1"/>
        <v>2.2826824603615274</v>
      </c>
      <c r="P35" s="9"/>
    </row>
    <row r="36" spans="1:16">
      <c r="A36" s="12"/>
      <c r="B36" s="25">
        <v>337.7</v>
      </c>
      <c r="C36" s="20" t="s">
        <v>38</v>
      </c>
      <c r="D36" s="46">
        <v>40783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40783</v>
      </c>
      <c r="O36" s="47">
        <f t="shared" si="1"/>
        <v>2.5160713184033563</v>
      </c>
      <c r="P36" s="9"/>
    </row>
    <row r="37" spans="1:16">
      <c r="A37" s="12"/>
      <c r="B37" s="25">
        <v>338</v>
      </c>
      <c r="C37" s="20" t="s">
        <v>39</v>
      </c>
      <c r="D37" s="46">
        <v>21868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21868</v>
      </c>
      <c r="O37" s="47">
        <f t="shared" ref="O37:O68" si="7">(N37/O$77)</f>
        <v>1.3491270281942132</v>
      </c>
      <c r="P37" s="9"/>
    </row>
    <row r="38" spans="1:16" ht="15.75">
      <c r="A38" s="29" t="s">
        <v>44</v>
      </c>
      <c r="B38" s="30"/>
      <c r="C38" s="31"/>
      <c r="D38" s="32">
        <f t="shared" ref="D38:M38" si="8">SUM(D39:D52)</f>
        <v>1527888</v>
      </c>
      <c r="E38" s="32">
        <f t="shared" si="8"/>
        <v>177767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6549387</v>
      </c>
      <c r="J38" s="32">
        <f t="shared" si="8"/>
        <v>1049350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9304392</v>
      </c>
      <c r="O38" s="45">
        <f t="shared" si="7"/>
        <v>574.02628169535444</v>
      </c>
      <c r="P38" s="10"/>
    </row>
    <row r="39" spans="1:16">
      <c r="A39" s="12"/>
      <c r="B39" s="25">
        <v>341.2</v>
      </c>
      <c r="C39" s="20" t="s">
        <v>48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1049350</v>
      </c>
      <c r="K39" s="46">
        <v>0</v>
      </c>
      <c r="L39" s="46">
        <v>0</v>
      </c>
      <c r="M39" s="46">
        <v>0</v>
      </c>
      <c r="N39" s="46">
        <f>SUM(D39:M39)</f>
        <v>1049350</v>
      </c>
      <c r="O39" s="47">
        <f t="shared" si="7"/>
        <v>64.73872539946943</v>
      </c>
      <c r="P39" s="9"/>
    </row>
    <row r="40" spans="1:16">
      <c r="A40" s="12"/>
      <c r="B40" s="25">
        <v>341.9</v>
      </c>
      <c r="C40" s="20" t="s">
        <v>49</v>
      </c>
      <c r="D40" s="46">
        <v>70398</v>
      </c>
      <c r="E40" s="46">
        <v>177767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54" si="9">SUM(D40:M40)</f>
        <v>248165</v>
      </c>
      <c r="O40" s="47">
        <f t="shared" si="7"/>
        <v>15.310321426368066</v>
      </c>
      <c r="P40" s="9"/>
    </row>
    <row r="41" spans="1:16">
      <c r="A41" s="12"/>
      <c r="B41" s="25">
        <v>342.1</v>
      </c>
      <c r="C41" s="20" t="s">
        <v>50</v>
      </c>
      <c r="D41" s="46">
        <v>98135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98135</v>
      </c>
      <c r="O41" s="47">
        <f t="shared" si="7"/>
        <v>6.0543525202048247</v>
      </c>
      <c r="P41" s="9"/>
    </row>
    <row r="42" spans="1:16">
      <c r="A42" s="12"/>
      <c r="B42" s="25">
        <v>342.2</v>
      </c>
      <c r="C42" s="20" t="s">
        <v>51</v>
      </c>
      <c r="D42" s="46">
        <v>427757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427757</v>
      </c>
      <c r="O42" s="47">
        <f t="shared" si="7"/>
        <v>26.39009192423962</v>
      </c>
      <c r="P42" s="9"/>
    </row>
    <row r="43" spans="1:16">
      <c r="A43" s="12"/>
      <c r="B43" s="25">
        <v>342.4</v>
      </c>
      <c r="C43" s="20" t="s">
        <v>52</v>
      </c>
      <c r="D43" s="46">
        <v>60377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60377</v>
      </c>
      <c r="O43" s="47">
        <f t="shared" si="7"/>
        <v>3.7249059164661609</v>
      </c>
      <c r="P43" s="9"/>
    </row>
    <row r="44" spans="1:16">
      <c r="A44" s="12"/>
      <c r="B44" s="25">
        <v>342.5</v>
      </c>
      <c r="C44" s="20" t="s">
        <v>53</v>
      </c>
      <c r="D44" s="46">
        <v>360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360</v>
      </c>
      <c r="O44" s="47">
        <f t="shared" si="7"/>
        <v>2.2209883398112161E-2</v>
      </c>
      <c r="P44" s="9"/>
    </row>
    <row r="45" spans="1:16">
      <c r="A45" s="12"/>
      <c r="B45" s="25">
        <v>342.6</v>
      </c>
      <c r="C45" s="20" t="s">
        <v>54</v>
      </c>
      <c r="D45" s="46">
        <v>306810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306810</v>
      </c>
      <c r="O45" s="47">
        <f t="shared" si="7"/>
        <v>18.928373126041087</v>
      </c>
      <c r="P45" s="9"/>
    </row>
    <row r="46" spans="1:16">
      <c r="A46" s="12"/>
      <c r="B46" s="25">
        <v>343.3</v>
      </c>
      <c r="C46" s="20" t="s">
        <v>55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2058090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2058090</v>
      </c>
      <c r="O46" s="47">
        <f t="shared" si="7"/>
        <v>126.9720525633907</v>
      </c>
      <c r="P46" s="9"/>
    </row>
    <row r="47" spans="1:16">
      <c r="A47" s="12"/>
      <c r="B47" s="25">
        <v>343.4</v>
      </c>
      <c r="C47" s="20" t="s">
        <v>56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2085431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2085431</v>
      </c>
      <c r="O47" s="47">
        <f t="shared" si="7"/>
        <v>128.65883151335677</v>
      </c>
      <c r="P47" s="9"/>
    </row>
    <row r="48" spans="1:16">
      <c r="A48" s="12"/>
      <c r="B48" s="25">
        <v>343.5</v>
      </c>
      <c r="C48" s="20" t="s">
        <v>57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2405866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2405866</v>
      </c>
      <c r="O48" s="47">
        <f t="shared" si="7"/>
        <v>148.42778703189586</v>
      </c>
      <c r="P48" s="9"/>
    </row>
    <row r="49" spans="1:16">
      <c r="A49" s="12"/>
      <c r="B49" s="25">
        <v>343.9</v>
      </c>
      <c r="C49" s="20" t="s">
        <v>59</v>
      </c>
      <c r="D49" s="46">
        <v>3053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3053</v>
      </c>
      <c r="O49" s="47">
        <f t="shared" si="7"/>
        <v>0.18835215004010117</v>
      </c>
      <c r="P49" s="9"/>
    </row>
    <row r="50" spans="1:16">
      <c r="A50" s="12"/>
      <c r="B50" s="25">
        <v>344.9</v>
      </c>
      <c r="C50" s="20" t="s">
        <v>60</v>
      </c>
      <c r="D50" s="46">
        <v>35440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35440</v>
      </c>
      <c r="O50" s="47">
        <f t="shared" si="7"/>
        <v>2.1864396323030415</v>
      </c>
      <c r="P50" s="9"/>
    </row>
    <row r="51" spans="1:16">
      <c r="A51" s="12"/>
      <c r="B51" s="25">
        <v>345.9</v>
      </c>
      <c r="C51" s="20" t="s">
        <v>61</v>
      </c>
      <c r="D51" s="46">
        <v>19000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19000</v>
      </c>
      <c r="O51" s="47">
        <f t="shared" si="7"/>
        <v>1.1721882904559195</v>
      </c>
      <c r="P51" s="9"/>
    </row>
    <row r="52" spans="1:16">
      <c r="A52" s="12"/>
      <c r="B52" s="25">
        <v>347.2</v>
      </c>
      <c r="C52" s="20" t="s">
        <v>62</v>
      </c>
      <c r="D52" s="46">
        <v>506558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506558</v>
      </c>
      <c r="O52" s="47">
        <f t="shared" si="7"/>
        <v>31.251650317724721</v>
      </c>
      <c r="P52" s="9"/>
    </row>
    <row r="53" spans="1:16" ht="15.75">
      <c r="A53" s="29" t="s">
        <v>45</v>
      </c>
      <c r="B53" s="30"/>
      <c r="C53" s="31"/>
      <c r="D53" s="32">
        <f t="shared" ref="D53:M53" si="10">SUM(D54:D56)</f>
        <v>389935</v>
      </c>
      <c r="E53" s="32">
        <f t="shared" si="10"/>
        <v>29854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0</v>
      </c>
      <c r="J53" s="32">
        <f t="shared" si="10"/>
        <v>0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 t="shared" si="9"/>
        <v>419789</v>
      </c>
      <c r="O53" s="45">
        <f t="shared" si="7"/>
        <v>25.898513171694738</v>
      </c>
      <c r="P53" s="10"/>
    </row>
    <row r="54" spans="1:16">
      <c r="A54" s="13"/>
      <c r="B54" s="39">
        <v>351.5</v>
      </c>
      <c r="C54" s="21" t="s">
        <v>67</v>
      </c>
      <c r="D54" s="46">
        <v>324373</v>
      </c>
      <c r="E54" s="46">
        <v>29854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354227</v>
      </c>
      <c r="O54" s="47">
        <f t="shared" si="7"/>
        <v>21.85372324017521</v>
      </c>
      <c r="P54" s="9"/>
    </row>
    <row r="55" spans="1:16">
      <c r="A55" s="13"/>
      <c r="B55" s="39">
        <v>354</v>
      </c>
      <c r="C55" s="21" t="s">
        <v>68</v>
      </c>
      <c r="D55" s="46">
        <v>6843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6843</v>
      </c>
      <c r="O55" s="47">
        <f t="shared" si="7"/>
        <v>0.42217286692578199</v>
      </c>
      <c r="P55" s="9"/>
    </row>
    <row r="56" spans="1:16">
      <c r="A56" s="13"/>
      <c r="B56" s="39">
        <v>359</v>
      </c>
      <c r="C56" s="21" t="s">
        <v>71</v>
      </c>
      <c r="D56" s="46">
        <v>58719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58719</v>
      </c>
      <c r="O56" s="47">
        <f t="shared" si="7"/>
        <v>3.6226170645937441</v>
      </c>
      <c r="P56" s="9"/>
    </row>
    <row r="57" spans="1:16" ht="15.75">
      <c r="A57" s="29" t="s">
        <v>3</v>
      </c>
      <c r="B57" s="30"/>
      <c r="C57" s="31"/>
      <c r="D57" s="32">
        <f t="shared" ref="D57:M57" si="11">SUM(D58:D70)</f>
        <v>2097725</v>
      </c>
      <c r="E57" s="32">
        <f t="shared" si="11"/>
        <v>971863</v>
      </c>
      <c r="F57" s="32">
        <f t="shared" si="11"/>
        <v>10683</v>
      </c>
      <c r="G57" s="32">
        <f t="shared" si="11"/>
        <v>294998</v>
      </c>
      <c r="H57" s="32">
        <f t="shared" si="11"/>
        <v>0</v>
      </c>
      <c r="I57" s="32">
        <f t="shared" si="11"/>
        <v>94423</v>
      </c>
      <c r="J57" s="32">
        <f t="shared" si="11"/>
        <v>18521</v>
      </c>
      <c r="K57" s="32">
        <f t="shared" si="11"/>
        <v>-1666326</v>
      </c>
      <c r="L57" s="32">
        <f t="shared" si="11"/>
        <v>0</v>
      </c>
      <c r="M57" s="32">
        <f t="shared" si="11"/>
        <v>0</v>
      </c>
      <c r="N57" s="32">
        <f>SUM(D57:M57)</f>
        <v>1821887</v>
      </c>
      <c r="O57" s="45">
        <f t="shared" si="7"/>
        <v>112.39971620704547</v>
      </c>
      <c r="P57" s="10"/>
    </row>
    <row r="58" spans="1:16">
      <c r="A58" s="12"/>
      <c r="B58" s="25">
        <v>361.1</v>
      </c>
      <c r="C58" s="20" t="s">
        <v>72</v>
      </c>
      <c r="D58" s="46">
        <v>785289</v>
      </c>
      <c r="E58" s="46">
        <v>135177</v>
      </c>
      <c r="F58" s="46">
        <v>10683</v>
      </c>
      <c r="G58" s="46">
        <v>294998</v>
      </c>
      <c r="H58" s="46">
        <v>0</v>
      </c>
      <c r="I58" s="46">
        <v>93516</v>
      </c>
      <c r="J58" s="46">
        <v>18521</v>
      </c>
      <c r="K58" s="46">
        <v>319689</v>
      </c>
      <c r="L58" s="46">
        <v>0</v>
      </c>
      <c r="M58" s="46">
        <v>0</v>
      </c>
      <c r="N58" s="46">
        <f>SUM(D58:M58)</f>
        <v>1657873</v>
      </c>
      <c r="O58" s="47">
        <f t="shared" si="7"/>
        <v>102.28101671910667</v>
      </c>
      <c r="P58" s="9"/>
    </row>
    <row r="59" spans="1:16">
      <c r="A59" s="12"/>
      <c r="B59" s="25">
        <v>361.2</v>
      </c>
      <c r="C59" s="20" t="s">
        <v>73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145025</v>
      </c>
      <c r="L59" s="46">
        <v>0</v>
      </c>
      <c r="M59" s="46">
        <v>0</v>
      </c>
      <c r="N59" s="46">
        <f t="shared" ref="N59:N70" si="12">SUM(D59:M59)</f>
        <v>145025</v>
      </c>
      <c r="O59" s="47">
        <f t="shared" si="7"/>
        <v>8.9471898328089328</v>
      </c>
      <c r="P59" s="9"/>
    </row>
    <row r="60" spans="1:16">
      <c r="A60" s="12"/>
      <c r="B60" s="25">
        <v>361.3</v>
      </c>
      <c r="C60" s="20" t="s">
        <v>74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-3964875</v>
      </c>
      <c r="L60" s="46">
        <v>0</v>
      </c>
      <c r="M60" s="46">
        <v>0</v>
      </c>
      <c r="N60" s="46">
        <f t="shared" si="12"/>
        <v>-3964875</v>
      </c>
      <c r="O60" s="47">
        <f t="shared" si="7"/>
        <v>-244.60947621691653</v>
      </c>
      <c r="P60" s="9"/>
    </row>
    <row r="61" spans="1:16">
      <c r="A61" s="12"/>
      <c r="B61" s="25">
        <v>362</v>
      </c>
      <c r="C61" s="20" t="s">
        <v>75</v>
      </c>
      <c r="D61" s="46">
        <v>27492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27492</v>
      </c>
      <c r="O61" s="47">
        <f t="shared" si="7"/>
        <v>1.6960947621691653</v>
      </c>
      <c r="P61" s="9"/>
    </row>
    <row r="62" spans="1:16">
      <c r="A62" s="12"/>
      <c r="B62" s="25">
        <v>363.11</v>
      </c>
      <c r="C62" s="20" t="s">
        <v>23</v>
      </c>
      <c r="D62" s="46">
        <v>31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31</v>
      </c>
      <c r="O62" s="47">
        <f t="shared" si="7"/>
        <v>1.9125177370596582E-3</v>
      </c>
      <c r="P62" s="9"/>
    </row>
    <row r="63" spans="1:16">
      <c r="A63" s="12"/>
      <c r="B63" s="25">
        <v>363.22</v>
      </c>
      <c r="C63" s="20" t="s">
        <v>129</v>
      </c>
      <c r="D63" s="46">
        <v>0</v>
      </c>
      <c r="E63" s="46">
        <v>17410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17410</v>
      </c>
      <c r="O63" s="47">
        <f t="shared" si="7"/>
        <v>1.0740946387809243</v>
      </c>
      <c r="P63" s="9"/>
    </row>
    <row r="64" spans="1:16">
      <c r="A64" s="12"/>
      <c r="B64" s="25">
        <v>363.23</v>
      </c>
      <c r="C64" s="20" t="s">
        <v>130</v>
      </c>
      <c r="D64" s="46">
        <v>0</v>
      </c>
      <c r="E64" s="46">
        <v>489000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489000</v>
      </c>
      <c r="O64" s="47">
        <f t="shared" si="7"/>
        <v>30.168424949102352</v>
      </c>
      <c r="P64" s="9"/>
    </row>
    <row r="65" spans="1:119">
      <c r="A65" s="12"/>
      <c r="B65" s="25">
        <v>363.24</v>
      </c>
      <c r="C65" s="20" t="s">
        <v>131</v>
      </c>
      <c r="D65" s="46">
        <v>0</v>
      </c>
      <c r="E65" s="46">
        <v>269406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269406</v>
      </c>
      <c r="O65" s="47">
        <f t="shared" si="7"/>
        <v>16.620766240977236</v>
      </c>
      <c r="P65" s="9"/>
    </row>
    <row r="66" spans="1:119">
      <c r="A66" s="12"/>
      <c r="B66" s="25">
        <v>364</v>
      </c>
      <c r="C66" s="20" t="s">
        <v>76</v>
      </c>
      <c r="D66" s="46">
        <v>34965</v>
      </c>
      <c r="E66" s="46">
        <v>0</v>
      </c>
      <c r="F66" s="46">
        <v>0</v>
      </c>
      <c r="G66" s="46">
        <v>0</v>
      </c>
      <c r="H66" s="46">
        <v>0</v>
      </c>
      <c r="I66" s="46">
        <v>-14142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20823</v>
      </c>
      <c r="O66" s="47">
        <f t="shared" si="7"/>
        <v>1.2846566722191375</v>
      </c>
      <c r="P66" s="9"/>
    </row>
    <row r="67" spans="1:119">
      <c r="A67" s="12"/>
      <c r="B67" s="25">
        <v>365</v>
      </c>
      <c r="C67" s="20" t="s">
        <v>77</v>
      </c>
      <c r="D67" s="46">
        <v>2787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2787</v>
      </c>
      <c r="O67" s="47">
        <f t="shared" si="7"/>
        <v>0.17194151397371832</v>
      </c>
      <c r="P67" s="9"/>
    </row>
    <row r="68" spans="1:119">
      <c r="A68" s="12"/>
      <c r="B68" s="25">
        <v>366</v>
      </c>
      <c r="C68" s="20" t="s">
        <v>78</v>
      </c>
      <c r="D68" s="46">
        <v>232278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232278</v>
      </c>
      <c r="O68" s="47">
        <f t="shared" si="7"/>
        <v>14.330186933185267</v>
      </c>
      <c r="P68" s="9"/>
    </row>
    <row r="69" spans="1:119">
      <c r="A69" s="12"/>
      <c r="B69" s="25">
        <v>368</v>
      </c>
      <c r="C69" s="20" t="s">
        <v>79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1833835</v>
      </c>
      <c r="L69" s="46">
        <v>0</v>
      </c>
      <c r="M69" s="46">
        <v>0</v>
      </c>
      <c r="N69" s="46">
        <f t="shared" si="12"/>
        <v>1833835</v>
      </c>
      <c r="O69" s="47">
        <f t="shared" ref="O69:O75" si="13">(N69/O$77)</f>
        <v>113.1368375593806</v>
      </c>
      <c r="P69" s="9"/>
    </row>
    <row r="70" spans="1:119">
      <c r="A70" s="12"/>
      <c r="B70" s="25">
        <v>369.9</v>
      </c>
      <c r="C70" s="20" t="s">
        <v>80</v>
      </c>
      <c r="D70" s="46">
        <v>1014883</v>
      </c>
      <c r="E70" s="46">
        <v>60870</v>
      </c>
      <c r="F70" s="46">
        <v>0</v>
      </c>
      <c r="G70" s="46">
        <v>0</v>
      </c>
      <c r="H70" s="46">
        <v>0</v>
      </c>
      <c r="I70" s="46">
        <v>15049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1090802</v>
      </c>
      <c r="O70" s="47">
        <f t="shared" si="13"/>
        <v>67.296070084520949</v>
      </c>
      <c r="P70" s="9"/>
    </row>
    <row r="71" spans="1:119" ht="15.75">
      <c r="A71" s="29" t="s">
        <v>46</v>
      </c>
      <c r="B71" s="30"/>
      <c r="C71" s="31"/>
      <c r="D71" s="32">
        <f t="shared" ref="D71:M71" si="14">SUM(D72:D74)</f>
        <v>395394</v>
      </c>
      <c r="E71" s="32">
        <f t="shared" si="14"/>
        <v>21775</v>
      </c>
      <c r="F71" s="32">
        <f t="shared" si="14"/>
        <v>0</v>
      </c>
      <c r="G71" s="32">
        <f t="shared" si="14"/>
        <v>0</v>
      </c>
      <c r="H71" s="32">
        <f t="shared" si="14"/>
        <v>0</v>
      </c>
      <c r="I71" s="32">
        <f t="shared" si="14"/>
        <v>57452</v>
      </c>
      <c r="J71" s="32">
        <f t="shared" si="14"/>
        <v>0</v>
      </c>
      <c r="K71" s="32">
        <f t="shared" si="14"/>
        <v>0</v>
      </c>
      <c r="L71" s="32">
        <f t="shared" si="14"/>
        <v>0</v>
      </c>
      <c r="M71" s="32">
        <f t="shared" si="14"/>
        <v>0</v>
      </c>
      <c r="N71" s="32">
        <f>SUM(D71:M71)</f>
        <v>474621</v>
      </c>
      <c r="O71" s="45">
        <f t="shared" si="13"/>
        <v>29.28132518970942</v>
      </c>
      <c r="P71" s="9"/>
    </row>
    <row r="72" spans="1:119">
      <c r="A72" s="12"/>
      <c r="B72" s="25">
        <v>381</v>
      </c>
      <c r="C72" s="20" t="s">
        <v>81</v>
      </c>
      <c r="D72" s="46">
        <v>120851</v>
      </c>
      <c r="E72" s="46">
        <v>21775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142626</v>
      </c>
      <c r="O72" s="47">
        <f t="shared" si="13"/>
        <v>8.7991856376087352</v>
      </c>
      <c r="P72" s="9"/>
    </row>
    <row r="73" spans="1:119">
      <c r="A73" s="12"/>
      <c r="B73" s="25">
        <v>382</v>
      </c>
      <c r="C73" s="20" t="s">
        <v>93</v>
      </c>
      <c r="D73" s="46">
        <v>274543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274543</v>
      </c>
      <c r="O73" s="47">
        <f t="shared" si="13"/>
        <v>16.937688938244186</v>
      </c>
      <c r="P73" s="9"/>
    </row>
    <row r="74" spans="1:119" ht="15.75" thickBot="1">
      <c r="A74" s="12"/>
      <c r="B74" s="25">
        <v>389.9</v>
      </c>
      <c r="C74" s="20" t="s">
        <v>132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57452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57452</v>
      </c>
      <c r="O74" s="47">
        <f t="shared" si="13"/>
        <v>3.5444506138564993</v>
      </c>
      <c r="P74" s="9"/>
    </row>
    <row r="75" spans="1:119" ht="16.5" thickBot="1">
      <c r="A75" s="14" t="s">
        <v>65</v>
      </c>
      <c r="B75" s="23"/>
      <c r="C75" s="22"/>
      <c r="D75" s="15">
        <f t="shared" ref="D75:M75" si="15">SUM(D5,D16,D22,D38,D53,D57,D71)</f>
        <v>23862267</v>
      </c>
      <c r="E75" s="15">
        <f t="shared" si="15"/>
        <v>2730227</v>
      </c>
      <c r="F75" s="15">
        <f t="shared" si="15"/>
        <v>765916</v>
      </c>
      <c r="G75" s="15">
        <f t="shared" si="15"/>
        <v>294998</v>
      </c>
      <c r="H75" s="15">
        <f t="shared" si="15"/>
        <v>0</v>
      </c>
      <c r="I75" s="15">
        <f t="shared" si="15"/>
        <v>6701262</v>
      </c>
      <c r="J75" s="15">
        <f t="shared" si="15"/>
        <v>1067871</v>
      </c>
      <c r="K75" s="15">
        <f t="shared" si="15"/>
        <v>-1666326</v>
      </c>
      <c r="L75" s="15">
        <f t="shared" si="15"/>
        <v>0</v>
      </c>
      <c r="M75" s="15">
        <f t="shared" si="15"/>
        <v>0</v>
      </c>
      <c r="N75" s="15">
        <f>SUM(D75:M75)</f>
        <v>33756215</v>
      </c>
      <c r="O75" s="38">
        <f t="shared" si="13"/>
        <v>2082.5599975322352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40"/>
      <c r="B77" s="41"/>
      <c r="C77" s="41"/>
      <c r="D77" s="42"/>
      <c r="E77" s="42"/>
      <c r="F77" s="42"/>
      <c r="G77" s="42"/>
      <c r="H77" s="42"/>
      <c r="I77" s="42"/>
      <c r="J77" s="42"/>
      <c r="K77" s="42"/>
      <c r="L77" s="48" t="s">
        <v>133</v>
      </c>
      <c r="M77" s="48"/>
      <c r="N77" s="48"/>
      <c r="O77" s="43">
        <v>16209</v>
      </c>
    </row>
    <row r="78" spans="1:119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1"/>
    </row>
    <row r="79" spans="1:119" ht="15.75" customHeight="1" thickBot="1">
      <c r="A79" s="52" t="s">
        <v>100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4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180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84</v>
      </c>
      <c r="B3" s="62"/>
      <c r="C3" s="63"/>
      <c r="D3" s="67" t="s">
        <v>40</v>
      </c>
      <c r="E3" s="68"/>
      <c r="F3" s="68"/>
      <c r="G3" s="68"/>
      <c r="H3" s="69"/>
      <c r="I3" s="67" t="s">
        <v>41</v>
      </c>
      <c r="J3" s="69"/>
      <c r="K3" s="67" t="s">
        <v>43</v>
      </c>
      <c r="L3" s="68"/>
      <c r="M3" s="69"/>
      <c r="N3" s="36"/>
      <c r="O3" s="37"/>
      <c r="P3" s="70" t="s">
        <v>165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85</v>
      </c>
      <c r="F4" s="34" t="s">
        <v>86</v>
      </c>
      <c r="G4" s="34" t="s">
        <v>87</v>
      </c>
      <c r="H4" s="34" t="s">
        <v>5</v>
      </c>
      <c r="I4" s="34" t="s">
        <v>6</v>
      </c>
      <c r="J4" s="35" t="s">
        <v>88</v>
      </c>
      <c r="K4" s="35" t="s">
        <v>7</v>
      </c>
      <c r="L4" s="35" t="s">
        <v>8</v>
      </c>
      <c r="M4" s="35" t="s">
        <v>166</v>
      </c>
      <c r="N4" s="35" t="s">
        <v>9</v>
      </c>
      <c r="O4" s="35" t="s">
        <v>167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168</v>
      </c>
      <c r="B5" s="26"/>
      <c r="C5" s="26"/>
      <c r="D5" s="27">
        <f t="shared" ref="D5:N5" si="0">SUM(D6:D15)</f>
        <v>17985626</v>
      </c>
      <c r="E5" s="27">
        <f t="shared" si="0"/>
        <v>3236279</v>
      </c>
      <c r="F5" s="27">
        <f t="shared" si="0"/>
        <v>805865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428844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22456614</v>
      </c>
      <c r="P5" s="33">
        <f t="shared" ref="P5:P36" si="1">(O5/P$81)</f>
        <v>1125.9834536702767</v>
      </c>
      <c r="Q5" s="6"/>
    </row>
    <row r="6" spans="1:134">
      <c r="A6" s="12"/>
      <c r="B6" s="25">
        <v>311</v>
      </c>
      <c r="C6" s="20" t="s">
        <v>2</v>
      </c>
      <c r="D6" s="46">
        <v>13312541</v>
      </c>
      <c r="E6" s="46">
        <v>2807435</v>
      </c>
      <c r="F6" s="46">
        <v>805865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16925841</v>
      </c>
      <c r="P6" s="47">
        <f t="shared" si="1"/>
        <v>848.66832129963893</v>
      </c>
      <c r="Q6" s="9"/>
    </row>
    <row r="7" spans="1:134">
      <c r="A7" s="12"/>
      <c r="B7" s="25">
        <v>312.41000000000003</v>
      </c>
      <c r="C7" s="20" t="s">
        <v>169</v>
      </c>
      <c r="D7" s="46">
        <v>658621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658621</v>
      </c>
      <c r="P7" s="47">
        <f t="shared" si="1"/>
        <v>33.023515844364219</v>
      </c>
      <c r="Q7" s="9"/>
    </row>
    <row r="8" spans="1:134">
      <c r="A8" s="12"/>
      <c r="B8" s="25">
        <v>312.51</v>
      </c>
      <c r="C8" s="20" t="s">
        <v>91</v>
      </c>
      <c r="D8" s="46">
        <v>0</v>
      </c>
      <c r="E8" s="46">
        <v>231068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231068</v>
      </c>
      <c r="L8" s="46">
        <v>0</v>
      </c>
      <c r="M8" s="46">
        <v>0</v>
      </c>
      <c r="N8" s="46">
        <v>0</v>
      </c>
      <c r="O8" s="46">
        <f t="shared" si="2"/>
        <v>462136</v>
      </c>
      <c r="P8" s="47">
        <f t="shared" si="1"/>
        <v>23.171680705976733</v>
      </c>
      <c r="Q8" s="9"/>
    </row>
    <row r="9" spans="1:134">
      <c r="A9" s="12"/>
      <c r="B9" s="25">
        <v>312.52</v>
      </c>
      <c r="C9" s="20" t="s">
        <v>107</v>
      </c>
      <c r="D9" s="46">
        <v>0</v>
      </c>
      <c r="E9" s="46">
        <v>197776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197776</v>
      </c>
      <c r="L9" s="46">
        <v>0</v>
      </c>
      <c r="M9" s="46">
        <v>0</v>
      </c>
      <c r="N9" s="46">
        <v>0</v>
      </c>
      <c r="O9" s="46">
        <f t="shared" si="2"/>
        <v>395552</v>
      </c>
      <c r="P9" s="47">
        <f t="shared" si="1"/>
        <v>19.83313277176093</v>
      </c>
      <c r="Q9" s="9"/>
    </row>
    <row r="10" spans="1:134">
      <c r="A10" s="12"/>
      <c r="B10" s="25">
        <v>314.10000000000002</v>
      </c>
      <c r="C10" s="20" t="s">
        <v>11</v>
      </c>
      <c r="D10" s="46">
        <v>2690861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2690861</v>
      </c>
      <c r="P10" s="47">
        <f t="shared" si="1"/>
        <v>134.92082831929403</v>
      </c>
      <c r="Q10" s="9"/>
    </row>
    <row r="11" spans="1:134">
      <c r="A11" s="12"/>
      <c r="B11" s="25">
        <v>314.39999999999998</v>
      </c>
      <c r="C11" s="20" t="s">
        <v>12</v>
      </c>
      <c r="D11" s="46">
        <v>12315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12315</v>
      </c>
      <c r="P11" s="47">
        <f t="shared" si="1"/>
        <v>0.61747894103489775</v>
      </c>
      <c r="Q11" s="9"/>
    </row>
    <row r="12" spans="1:134">
      <c r="A12" s="12"/>
      <c r="B12" s="25">
        <v>314.7</v>
      </c>
      <c r="C12" s="20" t="s">
        <v>13</v>
      </c>
      <c r="D12" s="46">
        <v>62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62</v>
      </c>
      <c r="P12" s="47">
        <f t="shared" si="1"/>
        <v>3.1087043722422786E-3</v>
      </c>
      <c r="Q12" s="9"/>
    </row>
    <row r="13" spans="1:134">
      <c r="A13" s="12"/>
      <c r="B13" s="25">
        <v>314.8</v>
      </c>
      <c r="C13" s="20" t="s">
        <v>14</v>
      </c>
      <c r="D13" s="46">
        <v>50739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50739</v>
      </c>
      <c r="P13" s="47">
        <f t="shared" si="1"/>
        <v>2.5440734055354994</v>
      </c>
      <c r="Q13" s="9"/>
    </row>
    <row r="14" spans="1:134">
      <c r="A14" s="12"/>
      <c r="B14" s="25">
        <v>315.10000000000002</v>
      </c>
      <c r="C14" s="20" t="s">
        <v>170</v>
      </c>
      <c r="D14" s="46">
        <v>1011001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1011001</v>
      </c>
      <c r="P14" s="47">
        <f t="shared" si="1"/>
        <v>50.691987565182508</v>
      </c>
      <c r="Q14" s="9"/>
    </row>
    <row r="15" spans="1:134">
      <c r="A15" s="12"/>
      <c r="B15" s="25">
        <v>316</v>
      </c>
      <c r="C15" s="20" t="s">
        <v>109</v>
      </c>
      <c r="D15" s="46">
        <v>249486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249486</v>
      </c>
      <c r="P15" s="47">
        <f t="shared" si="1"/>
        <v>12.509326113116726</v>
      </c>
      <c r="Q15" s="9"/>
    </row>
    <row r="16" spans="1:134" ht="15.75">
      <c r="A16" s="29" t="s">
        <v>17</v>
      </c>
      <c r="B16" s="30"/>
      <c r="C16" s="31"/>
      <c r="D16" s="32">
        <f t="shared" ref="D16:N16" si="3">SUM(D17:D30)</f>
        <v>3712325</v>
      </c>
      <c r="E16" s="32">
        <f t="shared" si="3"/>
        <v>2007509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520160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4">
        <f>SUM(D16:N16)</f>
        <v>6239994</v>
      </c>
      <c r="P16" s="45">
        <f t="shared" si="1"/>
        <v>312.87575210589654</v>
      </c>
      <c r="Q16" s="10"/>
    </row>
    <row r="17" spans="1:17">
      <c r="A17" s="12"/>
      <c r="B17" s="25">
        <v>322</v>
      </c>
      <c r="C17" s="20" t="s">
        <v>171</v>
      </c>
      <c r="D17" s="46">
        <v>1289173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1289173</v>
      </c>
      <c r="P17" s="47">
        <f t="shared" si="1"/>
        <v>64.639640994785395</v>
      </c>
      <c r="Q17" s="9"/>
    </row>
    <row r="18" spans="1:17">
      <c r="A18" s="12"/>
      <c r="B18" s="25">
        <v>323.10000000000002</v>
      </c>
      <c r="C18" s="20" t="s">
        <v>18</v>
      </c>
      <c r="D18" s="46">
        <v>2256116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30" si="4">SUM(D18:N18)</f>
        <v>2256116</v>
      </c>
      <c r="P18" s="47">
        <f t="shared" si="1"/>
        <v>113.12254312073807</v>
      </c>
      <c r="Q18" s="9"/>
    </row>
    <row r="19" spans="1:17">
      <c r="A19" s="12"/>
      <c r="B19" s="25">
        <v>323.39999999999998</v>
      </c>
      <c r="C19" s="20" t="s">
        <v>19</v>
      </c>
      <c r="D19" s="46">
        <v>14369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14369</v>
      </c>
      <c r="P19" s="47">
        <f t="shared" si="1"/>
        <v>0.72046730846369833</v>
      </c>
      <c r="Q19" s="9"/>
    </row>
    <row r="20" spans="1:17">
      <c r="A20" s="12"/>
      <c r="B20" s="25">
        <v>323.7</v>
      </c>
      <c r="C20" s="20" t="s">
        <v>20</v>
      </c>
      <c r="D20" s="46">
        <v>88255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88255</v>
      </c>
      <c r="P20" s="47">
        <f t="shared" si="1"/>
        <v>4.4251403931006816</v>
      </c>
      <c r="Q20" s="9"/>
    </row>
    <row r="21" spans="1:17">
      <c r="A21" s="12"/>
      <c r="B21" s="25">
        <v>324.11</v>
      </c>
      <c r="C21" s="20" t="s">
        <v>155</v>
      </c>
      <c r="D21" s="46">
        <v>0</v>
      </c>
      <c r="E21" s="46">
        <v>1558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1558</v>
      </c>
      <c r="P21" s="47">
        <f t="shared" si="1"/>
        <v>7.8118732450862413E-2</v>
      </c>
      <c r="Q21" s="9"/>
    </row>
    <row r="22" spans="1:17">
      <c r="A22" s="12"/>
      <c r="B22" s="25">
        <v>324.12</v>
      </c>
      <c r="C22" s="20" t="s">
        <v>21</v>
      </c>
      <c r="D22" s="46">
        <v>0</v>
      </c>
      <c r="E22" s="46">
        <v>40973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40973</v>
      </c>
      <c r="P22" s="47">
        <f t="shared" si="1"/>
        <v>2.0544023265142397</v>
      </c>
      <c r="Q22" s="9"/>
    </row>
    <row r="23" spans="1:17">
      <c r="A23" s="12"/>
      <c r="B23" s="25">
        <v>324.20999999999998</v>
      </c>
      <c r="C23" s="20" t="s">
        <v>160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116915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116915</v>
      </c>
      <c r="P23" s="47">
        <f t="shared" si="1"/>
        <v>5.8621640593662256</v>
      </c>
      <c r="Q23" s="9"/>
    </row>
    <row r="24" spans="1:17">
      <c r="A24" s="12"/>
      <c r="B24" s="25">
        <v>324.22000000000003</v>
      </c>
      <c r="C24" s="20" t="s">
        <v>173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143165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143165</v>
      </c>
      <c r="P24" s="47">
        <f t="shared" si="1"/>
        <v>7.1783493782591252</v>
      </c>
      <c r="Q24" s="9"/>
    </row>
    <row r="25" spans="1:17">
      <c r="A25" s="12"/>
      <c r="B25" s="25">
        <v>324.31</v>
      </c>
      <c r="C25" s="20" t="s">
        <v>147</v>
      </c>
      <c r="D25" s="46">
        <v>0</v>
      </c>
      <c r="E25" s="46">
        <v>2009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2009</v>
      </c>
      <c r="P25" s="47">
        <f t="shared" si="1"/>
        <v>0.10073204973926995</v>
      </c>
      <c r="Q25" s="9"/>
    </row>
    <row r="26" spans="1:17">
      <c r="A26" s="12"/>
      <c r="B26" s="25">
        <v>324.32</v>
      </c>
      <c r="C26" s="20" t="s">
        <v>97</v>
      </c>
      <c r="D26" s="46">
        <v>0</v>
      </c>
      <c r="E26" s="46">
        <v>228710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228710</v>
      </c>
      <c r="P26" s="47">
        <f t="shared" si="1"/>
        <v>11.467609306056959</v>
      </c>
      <c r="Q26" s="9"/>
    </row>
    <row r="27" spans="1:17">
      <c r="A27" s="12"/>
      <c r="B27" s="25">
        <v>324.61</v>
      </c>
      <c r="C27" s="20" t="s">
        <v>22</v>
      </c>
      <c r="D27" s="46">
        <v>0</v>
      </c>
      <c r="E27" s="46">
        <v>10755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10755</v>
      </c>
      <c r="P27" s="47">
        <f t="shared" si="1"/>
        <v>0.53925992779783394</v>
      </c>
      <c r="Q27" s="9"/>
    </row>
    <row r="28" spans="1:17">
      <c r="A28" s="12"/>
      <c r="B28" s="25" t="s">
        <v>181</v>
      </c>
      <c r="C28" s="20" t="s">
        <v>182</v>
      </c>
      <c r="D28" s="46">
        <v>0</v>
      </c>
      <c r="E28" s="46">
        <v>284005</v>
      </c>
      <c r="F28" s="46">
        <v>0</v>
      </c>
      <c r="G28" s="46">
        <v>0</v>
      </c>
      <c r="H28" s="46">
        <v>0</v>
      </c>
      <c r="I28" s="46">
        <v>260080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544085</v>
      </c>
      <c r="P28" s="47">
        <f t="shared" si="1"/>
        <v>27.280635780184518</v>
      </c>
      <c r="Q28" s="9"/>
    </row>
    <row r="29" spans="1:17">
      <c r="A29" s="12"/>
      <c r="B29" s="25">
        <v>329.2</v>
      </c>
      <c r="C29" s="20" t="s">
        <v>174</v>
      </c>
      <c r="D29" s="46">
        <v>0</v>
      </c>
      <c r="E29" s="46">
        <v>1437964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1437964</v>
      </c>
      <c r="P29" s="47">
        <f t="shared" si="1"/>
        <v>72.100080224628968</v>
      </c>
      <c r="Q29" s="9"/>
    </row>
    <row r="30" spans="1:17">
      <c r="A30" s="12"/>
      <c r="B30" s="25">
        <v>329.5</v>
      </c>
      <c r="C30" s="20" t="s">
        <v>183</v>
      </c>
      <c r="D30" s="46">
        <v>64412</v>
      </c>
      <c r="E30" s="46">
        <v>1535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65947</v>
      </c>
      <c r="P30" s="47">
        <f t="shared" si="1"/>
        <v>3.3066085038106698</v>
      </c>
      <c r="Q30" s="9"/>
    </row>
    <row r="31" spans="1:17" ht="15.75">
      <c r="A31" s="29" t="s">
        <v>175</v>
      </c>
      <c r="B31" s="30"/>
      <c r="C31" s="31"/>
      <c r="D31" s="32">
        <f t="shared" ref="D31:N31" si="5">SUM(D32:D41)</f>
        <v>15591040</v>
      </c>
      <c r="E31" s="32">
        <f t="shared" si="5"/>
        <v>0</v>
      </c>
      <c r="F31" s="32">
        <f t="shared" si="5"/>
        <v>0</v>
      </c>
      <c r="G31" s="32">
        <f t="shared" si="5"/>
        <v>0</v>
      </c>
      <c r="H31" s="32">
        <f t="shared" si="5"/>
        <v>0</v>
      </c>
      <c r="I31" s="32">
        <f t="shared" si="5"/>
        <v>381968</v>
      </c>
      <c r="J31" s="32">
        <f t="shared" si="5"/>
        <v>0</v>
      </c>
      <c r="K31" s="32">
        <f t="shared" si="5"/>
        <v>0</v>
      </c>
      <c r="L31" s="32">
        <f t="shared" si="5"/>
        <v>0</v>
      </c>
      <c r="M31" s="32">
        <f t="shared" si="5"/>
        <v>0</v>
      </c>
      <c r="N31" s="32">
        <f t="shared" si="5"/>
        <v>0</v>
      </c>
      <c r="O31" s="44">
        <f>SUM(D31:N31)</f>
        <v>15973008</v>
      </c>
      <c r="P31" s="45">
        <f t="shared" si="1"/>
        <v>800.89290012033689</v>
      </c>
      <c r="Q31" s="10"/>
    </row>
    <row r="32" spans="1:17">
      <c r="A32" s="12"/>
      <c r="B32" s="25">
        <v>331.2</v>
      </c>
      <c r="C32" s="20" t="s">
        <v>25</v>
      </c>
      <c r="D32" s="46">
        <v>81737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81737</v>
      </c>
      <c r="P32" s="47">
        <f t="shared" si="1"/>
        <v>4.0983253108704369</v>
      </c>
      <c r="Q32" s="9"/>
    </row>
    <row r="33" spans="1:17">
      <c r="A33" s="12"/>
      <c r="B33" s="25">
        <v>331.5</v>
      </c>
      <c r="C33" s="20" t="s">
        <v>161</v>
      </c>
      <c r="D33" s="46">
        <v>1770759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39" si="6">SUM(D33:N33)</f>
        <v>1770759</v>
      </c>
      <c r="P33" s="47">
        <f t="shared" si="1"/>
        <v>88.786552346570403</v>
      </c>
      <c r="Q33" s="9"/>
    </row>
    <row r="34" spans="1:17">
      <c r="A34" s="12"/>
      <c r="B34" s="25">
        <v>331.51</v>
      </c>
      <c r="C34" s="20" t="s">
        <v>184</v>
      </c>
      <c r="D34" s="46">
        <v>8459101</v>
      </c>
      <c r="E34" s="46">
        <v>0</v>
      </c>
      <c r="F34" s="46">
        <v>0</v>
      </c>
      <c r="G34" s="46">
        <v>0</v>
      </c>
      <c r="H34" s="46">
        <v>0</v>
      </c>
      <c r="I34" s="46">
        <v>381968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8841069</v>
      </c>
      <c r="P34" s="47">
        <f t="shared" si="1"/>
        <v>443.29467509025272</v>
      </c>
      <c r="Q34" s="9"/>
    </row>
    <row r="35" spans="1:17">
      <c r="A35" s="12"/>
      <c r="B35" s="25">
        <v>334.5</v>
      </c>
      <c r="C35" s="20" t="s">
        <v>185</v>
      </c>
      <c r="D35" s="46">
        <v>86190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86190</v>
      </c>
      <c r="P35" s="47">
        <f t="shared" si="1"/>
        <v>4.3216004813477742</v>
      </c>
      <c r="Q35" s="9"/>
    </row>
    <row r="36" spans="1:17">
      <c r="A36" s="12"/>
      <c r="B36" s="25">
        <v>335.125</v>
      </c>
      <c r="C36" s="20" t="s">
        <v>176</v>
      </c>
      <c r="D36" s="46">
        <v>1149005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1149005</v>
      </c>
      <c r="P36" s="47">
        <f t="shared" si="1"/>
        <v>57.611562374649019</v>
      </c>
      <c r="Q36" s="9"/>
    </row>
    <row r="37" spans="1:17">
      <c r="A37" s="12"/>
      <c r="B37" s="25">
        <v>335.15</v>
      </c>
      <c r="C37" s="20" t="s">
        <v>113</v>
      </c>
      <c r="D37" s="46">
        <v>15720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15720</v>
      </c>
      <c r="P37" s="47">
        <f t="shared" ref="P37:P68" si="7">(O37/P$81)</f>
        <v>0.78820697954271957</v>
      </c>
      <c r="Q37" s="9"/>
    </row>
    <row r="38" spans="1:17">
      <c r="A38" s="12"/>
      <c r="B38" s="25">
        <v>335.18</v>
      </c>
      <c r="C38" s="20" t="s">
        <v>177</v>
      </c>
      <c r="D38" s="46">
        <v>3961519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3961519</v>
      </c>
      <c r="P38" s="47">
        <f t="shared" si="7"/>
        <v>198.6321199358203</v>
      </c>
      <c r="Q38" s="9"/>
    </row>
    <row r="39" spans="1:17">
      <c r="A39" s="12"/>
      <c r="B39" s="25">
        <v>335.21</v>
      </c>
      <c r="C39" s="20" t="s">
        <v>33</v>
      </c>
      <c r="D39" s="46">
        <v>24833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24833</v>
      </c>
      <c r="P39" s="47">
        <f t="shared" si="7"/>
        <v>1.2451363818692338</v>
      </c>
      <c r="Q39" s="9"/>
    </row>
    <row r="40" spans="1:17">
      <c r="A40" s="12"/>
      <c r="B40" s="25">
        <v>335.45</v>
      </c>
      <c r="C40" s="20" t="s">
        <v>178</v>
      </c>
      <c r="D40" s="46">
        <v>16016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16016</v>
      </c>
      <c r="P40" s="47">
        <f t="shared" si="7"/>
        <v>0.8030485359005215</v>
      </c>
      <c r="Q40" s="9"/>
    </row>
    <row r="41" spans="1:17">
      <c r="A41" s="12"/>
      <c r="B41" s="25">
        <v>338</v>
      </c>
      <c r="C41" s="20" t="s">
        <v>39</v>
      </c>
      <c r="D41" s="46">
        <v>26160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26160</v>
      </c>
      <c r="P41" s="47">
        <f t="shared" si="7"/>
        <v>1.3116726835138388</v>
      </c>
      <c r="Q41" s="9"/>
    </row>
    <row r="42" spans="1:17" ht="15.75">
      <c r="A42" s="29" t="s">
        <v>44</v>
      </c>
      <c r="B42" s="30"/>
      <c r="C42" s="31"/>
      <c r="D42" s="32">
        <f t="shared" ref="D42:N42" si="8">SUM(D43:D56)</f>
        <v>1573674</v>
      </c>
      <c r="E42" s="32">
        <f t="shared" si="8"/>
        <v>0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11177863</v>
      </c>
      <c r="J42" s="32">
        <f t="shared" si="8"/>
        <v>1319628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 t="shared" si="8"/>
        <v>0</v>
      </c>
      <c r="O42" s="32">
        <f>SUM(D42:N42)</f>
        <v>14071165</v>
      </c>
      <c r="P42" s="45">
        <f t="shared" si="7"/>
        <v>705.53374448455679</v>
      </c>
      <c r="Q42" s="10"/>
    </row>
    <row r="43" spans="1:17">
      <c r="A43" s="12"/>
      <c r="B43" s="25">
        <v>341.2</v>
      </c>
      <c r="C43" s="20" t="s">
        <v>116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1319628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:O56" si="9">SUM(D43:N43)</f>
        <v>1319628</v>
      </c>
      <c r="P43" s="47">
        <f t="shared" si="7"/>
        <v>66.166666666666671</v>
      </c>
      <c r="Q43" s="9"/>
    </row>
    <row r="44" spans="1:17">
      <c r="A44" s="12"/>
      <c r="B44" s="25">
        <v>341.3</v>
      </c>
      <c r="C44" s="20" t="s">
        <v>136</v>
      </c>
      <c r="D44" s="46">
        <v>67887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67887</v>
      </c>
      <c r="P44" s="47">
        <f t="shared" si="7"/>
        <v>3.4038808664259927</v>
      </c>
      <c r="Q44" s="9"/>
    </row>
    <row r="45" spans="1:17">
      <c r="A45" s="12"/>
      <c r="B45" s="25">
        <v>342.1</v>
      </c>
      <c r="C45" s="20" t="s">
        <v>50</v>
      </c>
      <c r="D45" s="46">
        <v>351316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351316</v>
      </c>
      <c r="P45" s="47">
        <f t="shared" si="7"/>
        <v>17.615122342559165</v>
      </c>
      <c r="Q45" s="9"/>
    </row>
    <row r="46" spans="1:17">
      <c r="A46" s="12"/>
      <c r="B46" s="25">
        <v>342.2</v>
      </c>
      <c r="C46" s="20" t="s">
        <v>51</v>
      </c>
      <c r="D46" s="46">
        <v>400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400</v>
      </c>
      <c r="P46" s="47">
        <f t="shared" si="7"/>
        <v>2.0056157240272765E-2</v>
      </c>
      <c r="Q46" s="9"/>
    </row>
    <row r="47" spans="1:17">
      <c r="A47" s="12"/>
      <c r="B47" s="25">
        <v>342.6</v>
      </c>
      <c r="C47" s="20" t="s">
        <v>54</v>
      </c>
      <c r="D47" s="46">
        <v>662758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662758</v>
      </c>
      <c r="P47" s="47">
        <f t="shared" si="7"/>
        <v>33.230946650621739</v>
      </c>
      <c r="Q47" s="9"/>
    </row>
    <row r="48" spans="1:17">
      <c r="A48" s="12"/>
      <c r="B48" s="25">
        <v>342.9</v>
      </c>
      <c r="C48" s="20" t="s">
        <v>150</v>
      </c>
      <c r="D48" s="46">
        <v>6890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6890</v>
      </c>
      <c r="P48" s="47">
        <f t="shared" si="7"/>
        <v>0.34546730846369833</v>
      </c>
      <c r="Q48" s="9"/>
    </row>
    <row r="49" spans="1:17">
      <c r="A49" s="12"/>
      <c r="B49" s="25">
        <v>343.3</v>
      </c>
      <c r="C49" s="20" t="s">
        <v>55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4070649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9"/>
        <v>4070649</v>
      </c>
      <c r="P49" s="47">
        <f t="shared" si="7"/>
        <v>204.1039410348977</v>
      </c>
      <c r="Q49" s="9"/>
    </row>
    <row r="50" spans="1:17">
      <c r="A50" s="12"/>
      <c r="B50" s="25">
        <v>343.4</v>
      </c>
      <c r="C50" s="20" t="s">
        <v>56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2901735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9"/>
        <v>2901735</v>
      </c>
      <c r="P50" s="47">
        <f t="shared" si="7"/>
        <v>145.49413357400721</v>
      </c>
      <c r="Q50" s="9"/>
    </row>
    <row r="51" spans="1:17">
      <c r="A51" s="12"/>
      <c r="B51" s="25">
        <v>343.5</v>
      </c>
      <c r="C51" s="20" t="s">
        <v>57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4205479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9"/>
        <v>4205479</v>
      </c>
      <c r="P51" s="47">
        <f t="shared" si="7"/>
        <v>210.86437023666267</v>
      </c>
      <c r="Q51" s="9"/>
    </row>
    <row r="52" spans="1:17">
      <c r="A52" s="12"/>
      <c r="B52" s="25">
        <v>344.9</v>
      </c>
      <c r="C52" s="20" t="s">
        <v>118</v>
      </c>
      <c r="D52" s="46">
        <v>101967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9"/>
        <v>101967</v>
      </c>
      <c r="P52" s="47">
        <f t="shared" si="7"/>
        <v>5.1126654632972324</v>
      </c>
      <c r="Q52" s="9"/>
    </row>
    <row r="53" spans="1:17">
      <c r="A53" s="12"/>
      <c r="B53" s="25">
        <v>347.2</v>
      </c>
      <c r="C53" s="20" t="s">
        <v>62</v>
      </c>
      <c r="D53" s="46">
        <v>252276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9"/>
        <v>252276</v>
      </c>
      <c r="P53" s="47">
        <f t="shared" si="7"/>
        <v>12.649217809867629</v>
      </c>
      <c r="Q53" s="9"/>
    </row>
    <row r="54" spans="1:17">
      <c r="A54" s="12"/>
      <c r="B54" s="25">
        <v>347.4</v>
      </c>
      <c r="C54" s="20" t="s">
        <v>151</v>
      </c>
      <c r="D54" s="46">
        <v>22667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9"/>
        <v>22667</v>
      </c>
      <c r="P54" s="47">
        <f t="shared" si="7"/>
        <v>1.1365322904131567</v>
      </c>
      <c r="Q54" s="9"/>
    </row>
    <row r="55" spans="1:17">
      <c r="A55" s="12"/>
      <c r="B55" s="25">
        <v>347.5</v>
      </c>
      <c r="C55" s="20" t="s">
        <v>63</v>
      </c>
      <c r="D55" s="46">
        <v>67098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9"/>
        <v>67098</v>
      </c>
      <c r="P55" s="47">
        <f t="shared" si="7"/>
        <v>3.3643200962695547</v>
      </c>
      <c r="Q55" s="9"/>
    </row>
    <row r="56" spans="1:17">
      <c r="A56" s="12"/>
      <c r="B56" s="25">
        <v>347.9</v>
      </c>
      <c r="C56" s="20" t="s">
        <v>64</v>
      </c>
      <c r="D56" s="46">
        <v>40415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9"/>
        <v>40415</v>
      </c>
      <c r="P56" s="47">
        <f t="shared" si="7"/>
        <v>2.0264239871640592</v>
      </c>
      <c r="Q56" s="9"/>
    </row>
    <row r="57" spans="1:17" ht="15.75">
      <c r="A57" s="29" t="s">
        <v>45</v>
      </c>
      <c r="B57" s="30"/>
      <c r="C57" s="31"/>
      <c r="D57" s="32">
        <f t="shared" ref="D57:N57" si="10">SUM(D58:D63)</f>
        <v>377217</v>
      </c>
      <c r="E57" s="32">
        <f t="shared" si="10"/>
        <v>97807</v>
      </c>
      <c r="F57" s="32">
        <f t="shared" si="10"/>
        <v>0</v>
      </c>
      <c r="G57" s="32">
        <f t="shared" si="10"/>
        <v>0</v>
      </c>
      <c r="H57" s="32">
        <f t="shared" si="10"/>
        <v>0</v>
      </c>
      <c r="I57" s="32">
        <f t="shared" si="10"/>
        <v>0</v>
      </c>
      <c r="J57" s="32">
        <f t="shared" si="10"/>
        <v>0</v>
      </c>
      <c r="K57" s="32">
        <f t="shared" si="10"/>
        <v>0</v>
      </c>
      <c r="L57" s="32">
        <f t="shared" si="10"/>
        <v>0</v>
      </c>
      <c r="M57" s="32">
        <f t="shared" si="10"/>
        <v>0</v>
      </c>
      <c r="N57" s="32">
        <f t="shared" si="10"/>
        <v>0</v>
      </c>
      <c r="O57" s="32">
        <f t="shared" ref="O57:O65" si="11">SUM(D57:N57)</f>
        <v>475024</v>
      </c>
      <c r="P57" s="45">
        <f t="shared" si="7"/>
        <v>23.817890092258324</v>
      </c>
      <c r="Q57" s="10"/>
    </row>
    <row r="58" spans="1:17">
      <c r="A58" s="13"/>
      <c r="B58" s="39">
        <v>351.1</v>
      </c>
      <c r="C58" s="21" t="s">
        <v>152</v>
      </c>
      <c r="D58" s="46">
        <v>102630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1"/>
        <v>102630</v>
      </c>
      <c r="P58" s="47">
        <f t="shared" si="7"/>
        <v>5.1459085439229844</v>
      </c>
      <c r="Q58" s="9"/>
    </row>
    <row r="59" spans="1:17">
      <c r="A59" s="13"/>
      <c r="B59" s="39">
        <v>351.5</v>
      </c>
      <c r="C59" s="21" t="s">
        <v>67</v>
      </c>
      <c r="D59" s="46">
        <v>10641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1"/>
        <v>10641</v>
      </c>
      <c r="P59" s="47">
        <f t="shared" si="7"/>
        <v>0.53354392298435616</v>
      </c>
      <c r="Q59" s="9"/>
    </row>
    <row r="60" spans="1:17">
      <c r="A60" s="13"/>
      <c r="B60" s="39">
        <v>354</v>
      </c>
      <c r="C60" s="21" t="s">
        <v>68</v>
      </c>
      <c r="D60" s="46">
        <v>229884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1"/>
        <v>229884</v>
      </c>
      <c r="P60" s="47">
        <f t="shared" si="7"/>
        <v>11.52647412755716</v>
      </c>
      <c r="Q60" s="9"/>
    </row>
    <row r="61" spans="1:17">
      <c r="A61" s="13"/>
      <c r="B61" s="39">
        <v>355</v>
      </c>
      <c r="C61" s="21" t="s">
        <v>69</v>
      </c>
      <c r="D61" s="46">
        <v>0</v>
      </c>
      <c r="E61" s="46">
        <v>95372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1"/>
        <v>95372</v>
      </c>
      <c r="P61" s="47">
        <f t="shared" si="7"/>
        <v>4.7819895707982347</v>
      </c>
      <c r="Q61" s="9"/>
    </row>
    <row r="62" spans="1:17">
      <c r="A62" s="13"/>
      <c r="B62" s="39">
        <v>356</v>
      </c>
      <c r="C62" s="21" t="s">
        <v>186</v>
      </c>
      <c r="D62" s="46">
        <v>0</v>
      </c>
      <c r="E62" s="46">
        <v>2435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1"/>
        <v>2435</v>
      </c>
      <c r="P62" s="47">
        <f t="shared" si="7"/>
        <v>0.12209185720016046</v>
      </c>
      <c r="Q62" s="9"/>
    </row>
    <row r="63" spans="1:17">
      <c r="A63" s="13"/>
      <c r="B63" s="39">
        <v>359</v>
      </c>
      <c r="C63" s="21" t="s">
        <v>71</v>
      </c>
      <c r="D63" s="46">
        <v>34062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1"/>
        <v>34062</v>
      </c>
      <c r="P63" s="47">
        <f t="shared" si="7"/>
        <v>1.7078820697954271</v>
      </c>
      <c r="Q63" s="9"/>
    </row>
    <row r="64" spans="1:17" ht="15.75">
      <c r="A64" s="29" t="s">
        <v>3</v>
      </c>
      <c r="B64" s="30"/>
      <c r="C64" s="31"/>
      <c r="D64" s="32">
        <f t="shared" ref="D64:N64" si="12">SUM(D65:D74)</f>
        <v>2199996</v>
      </c>
      <c r="E64" s="32">
        <f t="shared" si="12"/>
        <v>58836</v>
      </c>
      <c r="F64" s="32">
        <f t="shared" si="12"/>
        <v>3328</v>
      </c>
      <c r="G64" s="32">
        <f t="shared" si="12"/>
        <v>0</v>
      </c>
      <c r="H64" s="32">
        <f t="shared" si="12"/>
        <v>0</v>
      </c>
      <c r="I64" s="32">
        <f t="shared" si="12"/>
        <v>257124</v>
      </c>
      <c r="J64" s="32">
        <f t="shared" si="12"/>
        <v>13292</v>
      </c>
      <c r="K64" s="32">
        <f t="shared" si="12"/>
        <v>-3856248</v>
      </c>
      <c r="L64" s="32">
        <f t="shared" si="12"/>
        <v>0</v>
      </c>
      <c r="M64" s="32">
        <f t="shared" si="12"/>
        <v>0</v>
      </c>
      <c r="N64" s="32">
        <f t="shared" si="12"/>
        <v>0</v>
      </c>
      <c r="O64" s="32">
        <f t="shared" si="11"/>
        <v>-1323672</v>
      </c>
      <c r="P64" s="45">
        <f t="shared" si="7"/>
        <v>-66.36943441636582</v>
      </c>
      <c r="Q64" s="10"/>
    </row>
    <row r="65" spans="1:120">
      <c r="A65" s="12"/>
      <c r="B65" s="25">
        <v>361.1</v>
      </c>
      <c r="C65" s="20" t="s">
        <v>72</v>
      </c>
      <c r="D65" s="46">
        <v>241202</v>
      </c>
      <c r="E65" s="46">
        <v>53301</v>
      </c>
      <c r="F65" s="46">
        <v>3328</v>
      </c>
      <c r="G65" s="46">
        <v>0</v>
      </c>
      <c r="H65" s="46">
        <v>0</v>
      </c>
      <c r="I65" s="46">
        <v>67178</v>
      </c>
      <c r="J65" s="46">
        <v>12392</v>
      </c>
      <c r="K65" s="46">
        <v>239025</v>
      </c>
      <c r="L65" s="46">
        <v>0</v>
      </c>
      <c r="M65" s="46">
        <v>0</v>
      </c>
      <c r="N65" s="46">
        <v>0</v>
      </c>
      <c r="O65" s="46">
        <f t="shared" si="11"/>
        <v>616426</v>
      </c>
      <c r="P65" s="47">
        <f t="shared" si="7"/>
        <v>30.907841957480947</v>
      </c>
      <c r="Q65" s="9"/>
    </row>
    <row r="66" spans="1:120">
      <c r="A66" s="12"/>
      <c r="B66" s="25">
        <v>361.2</v>
      </c>
      <c r="C66" s="20" t="s">
        <v>73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1157135</v>
      </c>
      <c r="L66" s="46">
        <v>0</v>
      </c>
      <c r="M66" s="46">
        <v>0</v>
      </c>
      <c r="N66" s="46">
        <v>0</v>
      </c>
      <c r="O66" s="46">
        <f t="shared" ref="O66:O78" si="13">SUM(D66:N66)</f>
        <v>1157135</v>
      </c>
      <c r="P66" s="47">
        <f t="shared" si="7"/>
        <v>58.01920377055756</v>
      </c>
      <c r="Q66" s="9"/>
    </row>
    <row r="67" spans="1:120">
      <c r="A67" s="12"/>
      <c r="B67" s="25">
        <v>361.3</v>
      </c>
      <c r="C67" s="20" t="s">
        <v>74</v>
      </c>
      <c r="D67" s="46">
        <v>-49643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-6767186</v>
      </c>
      <c r="L67" s="46">
        <v>0</v>
      </c>
      <c r="M67" s="46">
        <v>0</v>
      </c>
      <c r="N67" s="46">
        <v>0</v>
      </c>
      <c r="O67" s="46">
        <f t="shared" si="13"/>
        <v>-6816829</v>
      </c>
      <c r="P67" s="47">
        <f t="shared" si="7"/>
        <v>-341.79848576012836</v>
      </c>
      <c r="Q67" s="9"/>
    </row>
    <row r="68" spans="1:120">
      <c r="A68" s="12"/>
      <c r="B68" s="25">
        <v>361.4</v>
      </c>
      <c r="C68" s="20" t="s">
        <v>119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-688880</v>
      </c>
      <c r="L68" s="46">
        <v>0</v>
      </c>
      <c r="M68" s="46">
        <v>0</v>
      </c>
      <c r="N68" s="46">
        <v>0</v>
      </c>
      <c r="O68" s="46">
        <f t="shared" si="13"/>
        <v>-688880</v>
      </c>
      <c r="P68" s="47">
        <f t="shared" si="7"/>
        <v>-34.540713999197756</v>
      </c>
      <c r="Q68" s="9"/>
    </row>
    <row r="69" spans="1:120">
      <c r="A69" s="12"/>
      <c r="B69" s="25">
        <v>362</v>
      </c>
      <c r="C69" s="20" t="s">
        <v>75</v>
      </c>
      <c r="D69" s="46">
        <v>63085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3"/>
        <v>63085</v>
      </c>
      <c r="P69" s="47">
        <f t="shared" ref="P69:P79" si="14">(O69/P$81)</f>
        <v>3.1631066987565184</v>
      </c>
      <c r="Q69" s="9"/>
    </row>
    <row r="70" spans="1:120">
      <c r="A70" s="12"/>
      <c r="B70" s="25">
        <v>364</v>
      </c>
      <c r="C70" s="20" t="s">
        <v>120</v>
      </c>
      <c r="D70" s="46">
        <v>115182</v>
      </c>
      <c r="E70" s="46">
        <v>0</v>
      </c>
      <c r="F70" s="46">
        <v>0</v>
      </c>
      <c r="G70" s="46">
        <v>0</v>
      </c>
      <c r="H70" s="46">
        <v>0</v>
      </c>
      <c r="I70" s="46">
        <v>5483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3"/>
        <v>120665</v>
      </c>
      <c r="P70" s="47">
        <f t="shared" si="14"/>
        <v>6.0501905334937822</v>
      </c>
      <c r="Q70" s="9"/>
    </row>
    <row r="71" spans="1:120">
      <c r="A71" s="12"/>
      <c r="B71" s="25">
        <v>365</v>
      </c>
      <c r="C71" s="20" t="s">
        <v>121</v>
      </c>
      <c r="D71" s="46">
        <v>6054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3"/>
        <v>6054</v>
      </c>
      <c r="P71" s="47">
        <f t="shared" si="14"/>
        <v>0.30354993983152828</v>
      </c>
      <c r="Q71" s="9"/>
    </row>
    <row r="72" spans="1:120">
      <c r="A72" s="12"/>
      <c r="B72" s="25">
        <v>366</v>
      </c>
      <c r="C72" s="20" t="s">
        <v>78</v>
      </c>
      <c r="D72" s="46">
        <v>54354</v>
      </c>
      <c r="E72" s="46">
        <v>2430</v>
      </c>
      <c r="F72" s="46">
        <v>0</v>
      </c>
      <c r="G72" s="46">
        <v>0</v>
      </c>
      <c r="H72" s="46">
        <v>0</v>
      </c>
      <c r="I72" s="46">
        <v>10178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3"/>
        <v>66962</v>
      </c>
      <c r="P72" s="47">
        <f t="shared" si="14"/>
        <v>3.357501002807862</v>
      </c>
      <c r="Q72" s="9"/>
    </row>
    <row r="73" spans="1:120">
      <c r="A73" s="12"/>
      <c r="B73" s="25">
        <v>368</v>
      </c>
      <c r="C73" s="20" t="s">
        <v>79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2203658</v>
      </c>
      <c r="L73" s="46">
        <v>0</v>
      </c>
      <c r="M73" s="46">
        <v>0</v>
      </c>
      <c r="N73" s="46">
        <v>0</v>
      </c>
      <c r="O73" s="46">
        <f t="shared" si="13"/>
        <v>2203658</v>
      </c>
      <c r="P73" s="47">
        <f t="shared" si="14"/>
        <v>110.49227837946249</v>
      </c>
      <c r="Q73" s="9"/>
    </row>
    <row r="74" spans="1:120">
      <c r="A74" s="12"/>
      <c r="B74" s="25">
        <v>369.9</v>
      </c>
      <c r="C74" s="20" t="s">
        <v>80</v>
      </c>
      <c r="D74" s="46">
        <v>1769762</v>
      </c>
      <c r="E74" s="46">
        <v>3105</v>
      </c>
      <c r="F74" s="46">
        <v>0</v>
      </c>
      <c r="G74" s="46">
        <v>0</v>
      </c>
      <c r="H74" s="46">
        <v>0</v>
      </c>
      <c r="I74" s="46">
        <v>174285</v>
      </c>
      <c r="J74" s="46">
        <v>900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3"/>
        <v>1948052</v>
      </c>
      <c r="P74" s="47">
        <f t="shared" si="14"/>
        <v>97.676093060569599</v>
      </c>
      <c r="Q74" s="9"/>
    </row>
    <row r="75" spans="1:120" ht="15.75">
      <c r="A75" s="29" t="s">
        <v>46</v>
      </c>
      <c r="B75" s="30"/>
      <c r="C75" s="31"/>
      <c r="D75" s="32">
        <f t="shared" ref="D75:N75" si="15">SUM(D76:D78)</f>
        <v>427000</v>
      </c>
      <c r="E75" s="32">
        <f t="shared" si="15"/>
        <v>0</v>
      </c>
      <c r="F75" s="32">
        <f t="shared" si="15"/>
        <v>0</v>
      </c>
      <c r="G75" s="32">
        <f t="shared" si="15"/>
        <v>0</v>
      </c>
      <c r="H75" s="32">
        <f t="shared" si="15"/>
        <v>0</v>
      </c>
      <c r="I75" s="32">
        <f t="shared" si="15"/>
        <v>604100</v>
      </c>
      <c r="J75" s="32">
        <f t="shared" si="15"/>
        <v>0</v>
      </c>
      <c r="K75" s="32">
        <f t="shared" si="15"/>
        <v>0</v>
      </c>
      <c r="L75" s="32">
        <f t="shared" si="15"/>
        <v>0</v>
      </c>
      <c r="M75" s="32">
        <f t="shared" si="15"/>
        <v>0</v>
      </c>
      <c r="N75" s="32">
        <f t="shared" si="15"/>
        <v>0</v>
      </c>
      <c r="O75" s="32">
        <f t="shared" si="13"/>
        <v>1031100</v>
      </c>
      <c r="P75" s="45">
        <f t="shared" si="14"/>
        <v>51.699759326113117</v>
      </c>
      <c r="Q75" s="9"/>
    </row>
    <row r="76" spans="1:120">
      <c r="A76" s="12"/>
      <c r="B76" s="25">
        <v>381</v>
      </c>
      <c r="C76" s="20" t="s">
        <v>81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4100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3"/>
        <v>4100</v>
      </c>
      <c r="P76" s="47">
        <f t="shared" si="14"/>
        <v>0.20557561171279584</v>
      </c>
      <c r="Q76" s="9"/>
    </row>
    <row r="77" spans="1:120">
      <c r="A77" s="12"/>
      <c r="B77" s="25">
        <v>382</v>
      </c>
      <c r="C77" s="20" t="s">
        <v>93</v>
      </c>
      <c r="D77" s="46">
        <v>427000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3"/>
        <v>427000</v>
      </c>
      <c r="P77" s="47">
        <f t="shared" si="14"/>
        <v>21.409947853991174</v>
      </c>
      <c r="Q77" s="9"/>
    </row>
    <row r="78" spans="1:120" ht="15.75" thickBot="1">
      <c r="A78" s="12"/>
      <c r="B78" s="25">
        <v>389.7</v>
      </c>
      <c r="C78" s="20" t="s">
        <v>187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600000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3"/>
        <v>600000</v>
      </c>
      <c r="P78" s="47">
        <f t="shared" si="14"/>
        <v>30.084235860409144</v>
      </c>
      <c r="Q78" s="9"/>
    </row>
    <row r="79" spans="1:120" ht="16.5" thickBot="1">
      <c r="A79" s="14" t="s">
        <v>65</v>
      </c>
      <c r="B79" s="23"/>
      <c r="C79" s="22"/>
      <c r="D79" s="15">
        <f t="shared" ref="D79:N79" si="16">SUM(D5,D16,D31,D42,D57,D64,D75)</f>
        <v>41866878</v>
      </c>
      <c r="E79" s="15">
        <f t="shared" si="16"/>
        <v>5400431</v>
      </c>
      <c r="F79" s="15">
        <f t="shared" si="16"/>
        <v>809193</v>
      </c>
      <c r="G79" s="15">
        <f t="shared" si="16"/>
        <v>0</v>
      </c>
      <c r="H79" s="15">
        <f t="shared" si="16"/>
        <v>0</v>
      </c>
      <c r="I79" s="15">
        <f t="shared" si="16"/>
        <v>12941215</v>
      </c>
      <c r="J79" s="15">
        <f t="shared" si="16"/>
        <v>1332920</v>
      </c>
      <c r="K79" s="15">
        <f t="shared" si="16"/>
        <v>-3427404</v>
      </c>
      <c r="L79" s="15">
        <f t="shared" si="16"/>
        <v>0</v>
      </c>
      <c r="M79" s="15">
        <f t="shared" si="16"/>
        <v>0</v>
      </c>
      <c r="N79" s="15">
        <f t="shared" si="16"/>
        <v>0</v>
      </c>
      <c r="O79" s="15">
        <f>SUM(D79:N79)</f>
        <v>58923233</v>
      </c>
      <c r="P79" s="38">
        <f t="shared" si="14"/>
        <v>2954.4340653830727</v>
      </c>
      <c r="Q79" s="6"/>
      <c r="R79" s="2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</row>
    <row r="80" spans="1:120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9"/>
    </row>
    <row r="81" spans="1:16">
      <c r="A81" s="40"/>
      <c r="B81" s="41"/>
      <c r="C81" s="41"/>
      <c r="D81" s="42"/>
      <c r="E81" s="42"/>
      <c r="F81" s="42"/>
      <c r="G81" s="42"/>
      <c r="H81" s="42"/>
      <c r="I81" s="42"/>
      <c r="J81" s="42"/>
      <c r="K81" s="42"/>
      <c r="L81" s="42"/>
      <c r="M81" s="48" t="s">
        <v>188</v>
      </c>
      <c r="N81" s="48"/>
      <c r="O81" s="48"/>
      <c r="P81" s="43">
        <v>19944</v>
      </c>
    </row>
    <row r="82" spans="1:16">
      <c r="A82" s="49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1"/>
    </row>
    <row r="83" spans="1:16" ht="15.75" customHeight="1" thickBot="1">
      <c r="A83" s="52" t="s">
        <v>100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4"/>
    </row>
  </sheetData>
  <mergeCells count="10">
    <mergeCell ref="M81:O81"/>
    <mergeCell ref="A82:P82"/>
    <mergeCell ref="A83:P8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164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84</v>
      </c>
      <c r="B3" s="62"/>
      <c r="C3" s="63"/>
      <c r="D3" s="67" t="s">
        <v>40</v>
      </c>
      <c r="E3" s="68"/>
      <c r="F3" s="68"/>
      <c r="G3" s="68"/>
      <c r="H3" s="69"/>
      <c r="I3" s="67" t="s">
        <v>41</v>
      </c>
      <c r="J3" s="69"/>
      <c r="K3" s="67" t="s">
        <v>43</v>
      </c>
      <c r="L3" s="68"/>
      <c r="M3" s="69"/>
      <c r="N3" s="36"/>
      <c r="O3" s="37"/>
      <c r="P3" s="70" t="s">
        <v>165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85</v>
      </c>
      <c r="F4" s="34" t="s">
        <v>86</v>
      </c>
      <c r="G4" s="34" t="s">
        <v>87</v>
      </c>
      <c r="H4" s="34" t="s">
        <v>5</v>
      </c>
      <c r="I4" s="34" t="s">
        <v>6</v>
      </c>
      <c r="J4" s="35" t="s">
        <v>88</v>
      </c>
      <c r="K4" s="35" t="s">
        <v>7</v>
      </c>
      <c r="L4" s="35" t="s">
        <v>8</v>
      </c>
      <c r="M4" s="35" t="s">
        <v>166</v>
      </c>
      <c r="N4" s="35" t="s">
        <v>9</v>
      </c>
      <c r="O4" s="35" t="s">
        <v>167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168</v>
      </c>
      <c r="B5" s="26"/>
      <c r="C5" s="26"/>
      <c r="D5" s="27">
        <f t="shared" ref="D5:N5" si="0">SUM(D6:D15)</f>
        <v>17444078</v>
      </c>
      <c r="E5" s="27">
        <f t="shared" si="0"/>
        <v>3105583</v>
      </c>
      <c r="F5" s="27">
        <f t="shared" si="0"/>
        <v>823482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431853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21804996</v>
      </c>
      <c r="P5" s="33">
        <f t="shared" ref="P5:P36" si="1">(O5/P$70)</f>
        <v>1115.6303914044513</v>
      </c>
      <c r="Q5" s="6"/>
    </row>
    <row r="6" spans="1:134">
      <c r="A6" s="12"/>
      <c r="B6" s="25">
        <v>311</v>
      </c>
      <c r="C6" s="20" t="s">
        <v>2</v>
      </c>
      <c r="D6" s="46">
        <v>12754381</v>
      </c>
      <c r="E6" s="46">
        <v>2673730</v>
      </c>
      <c r="F6" s="46">
        <v>823482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16251593</v>
      </c>
      <c r="P6" s="47">
        <f t="shared" si="1"/>
        <v>831.49618828344842</v>
      </c>
      <c r="Q6" s="9"/>
    </row>
    <row r="7" spans="1:134">
      <c r="A7" s="12"/>
      <c r="B7" s="25">
        <v>312.41000000000003</v>
      </c>
      <c r="C7" s="20" t="s">
        <v>169</v>
      </c>
      <c r="D7" s="46">
        <v>637947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637947</v>
      </c>
      <c r="P7" s="47">
        <f t="shared" si="1"/>
        <v>32.639907904834999</v>
      </c>
      <c r="Q7" s="9"/>
    </row>
    <row r="8" spans="1:134">
      <c r="A8" s="12"/>
      <c r="B8" s="25">
        <v>312.51</v>
      </c>
      <c r="C8" s="20" t="s">
        <v>91</v>
      </c>
      <c r="D8" s="46">
        <v>0</v>
      </c>
      <c r="E8" s="46">
        <v>245592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245592</v>
      </c>
      <c r="L8" s="46">
        <v>0</v>
      </c>
      <c r="M8" s="46">
        <v>0</v>
      </c>
      <c r="N8" s="46">
        <v>0</v>
      </c>
      <c r="O8" s="46">
        <f t="shared" si="2"/>
        <v>491184</v>
      </c>
      <c r="P8" s="47">
        <f t="shared" si="1"/>
        <v>25.130928626247123</v>
      </c>
      <c r="Q8" s="9"/>
    </row>
    <row r="9" spans="1:134">
      <c r="A9" s="12"/>
      <c r="B9" s="25">
        <v>312.52</v>
      </c>
      <c r="C9" s="20" t="s">
        <v>107</v>
      </c>
      <c r="D9" s="46">
        <v>0</v>
      </c>
      <c r="E9" s="46">
        <v>186261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186261</v>
      </c>
      <c r="L9" s="46">
        <v>0</v>
      </c>
      <c r="M9" s="46">
        <v>0</v>
      </c>
      <c r="N9" s="46">
        <v>0</v>
      </c>
      <c r="O9" s="46">
        <f t="shared" si="2"/>
        <v>372522</v>
      </c>
      <c r="P9" s="47">
        <f t="shared" si="1"/>
        <v>19.059708365310822</v>
      </c>
      <c r="Q9" s="9"/>
    </row>
    <row r="10" spans="1:134">
      <c r="A10" s="12"/>
      <c r="B10" s="25">
        <v>314.10000000000002</v>
      </c>
      <c r="C10" s="20" t="s">
        <v>11</v>
      </c>
      <c r="D10" s="46">
        <v>2674677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2674677</v>
      </c>
      <c r="P10" s="47">
        <f t="shared" si="1"/>
        <v>136.84712202609364</v>
      </c>
      <c r="Q10" s="9"/>
    </row>
    <row r="11" spans="1:134">
      <c r="A11" s="12"/>
      <c r="B11" s="25">
        <v>314.39999999999998</v>
      </c>
      <c r="C11" s="20" t="s">
        <v>12</v>
      </c>
      <c r="D11" s="46">
        <v>10950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10950</v>
      </c>
      <c r="P11" s="47">
        <f t="shared" si="1"/>
        <v>0.56024558710667693</v>
      </c>
      <c r="Q11" s="9"/>
    </row>
    <row r="12" spans="1:134">
      <c r="A12" s="12"/>
      <c r="B12" s="25">
        <v>314.7</v>
      </c>
      <c r="C12" s="20" t="s">
        <v>13</v>
      </c>
      <c r="D12" s="46">
        <v>918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918</v>
      </c>
      <c r="P12" s="47">
        <f t="shared" si="1"/>
        <v>4.6968534151957023E-2</v>
      </c>
      <c r="Q12" s="9"/>
    </row>
    <row r="13" spans="1:134">
      <c r="A13" s="12"/>
      <c r="B13" s="25">
        <v>314.8</v>
      </c>
      <c r="C13" s="20" t="s">
        <v>14</v>
      </c>
      <c r="D13" s="46">
        <v>42573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42573</v>
      </c>
      <c r="P13" s="47">
        <f t="shared" si="1"/>
        <v>2.1782041442824251</v>
      </c>
      <c r="Q13" s="9"/>
    </row>
    <row r="14" spans="1:134">
      <c r="A14" s="12"/>
      <c r="B14" s="25">
        <v>315.10000000000002</v>
      </c>
      <c r="C14" s="20" t="s">
        <v>170</v>
      </c>
      <c r="D14" s="46">
        <v>998124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998124</v>
      </c>
      <c r="P14" s="47">
        <f t="shared" si="1"/>
        <v>51.067996930161165</v>
      </c>
      <c r="Q14" s="9"/>
    </row>
    <row r="15" spans="1:134">
      <c r="A15" s="12"/>
      <c r="B15" s="25">
        <v>316</v>
      </c>
      <c r="C15" s="20" t="s">
        <v>109</v>
      </c>
      <c r="D15" s="46">
        <v>324508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324508</v>
      </c>
      <c r="P15" s="47">
        <f t="shared" si="1"/>
        <v>16.603121002814017</v>
      </c>
      <c r="Q15" s="9"/>
    </row>
    <row r="16" spans="1:134" ht="15.75">
      <c r="A16" s="29" t="s">
        <v>17</v>
      </c>
      <c r="B16" s="30"/>
      <c r="C16" s="31"/>
      <c r="D16" s="32">
        <f t="shared" ref="D16:N16" si="3">SUM(D17:D28)</f>
        <v>3257452</v>
      </c>
      <c r="E16" s="32">
        <f t="shared" si="3"/>
        <v>2029689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66794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4">
        <f>SUM(D16:N16)</f>
        <v>5353935</v>
      </c>
      <c r="P16" s="45">
        <f t="shared" si="1"/>
        <v>273.92862624712205</v>
      </c>
      <c r="Q16" s="10"/>
    </row>
    <row r="17" spans="1:17">
      <c r="A17" s="12"/>
      <c r="B17" s="25">
        <v>322</v>
      </c>
      <c r="C17" s="20" t="s">
        <v>171</v>
      </c>
      <c r="D17" s="46">
        <v>969738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969738</v>
      </c>
      <c r="P17" s="47">
        <f t="shared" si="1"/>
        <v>49.615656178050649</v>
      </c>
      <c r="Q17" s="9"/>
    </row>
    <row r="18" spans="1:17">
      <c r="A18" s="12"/>
      <c r="B18" s="25">
        <v>322.89999999999998</v>
      </c>
      <c r="C18" s="20" t="s">
        <v>172</v>
      </c>
      <c r="D18" s="46">
        <v>97792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8" si="4">SUM(D18:N18)</f>
        <v>97792</v>
      </c>
      <c r="P18" s="47">
        <f t="shared" si="1"/>
        <v>5.003427986697365</v>
      </c>
      <c r="Q18" s="9"/>
    </row>
    <row r="19" spans="1:17">
      <c r="A19" s="12"/>
      <c r="B19" s="25">
        <v>323.10000000000002</v>
      </c>
      <c r="C19" s="20" t="s">
        <v>18</v>
      </c>
      <c r="D19" s="46">
        <v>2117934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2117934</v>
      </c>
      <c r="P19" s="47">
        <f t="shared" si="1"/>
        <v>108.36193399846508</v>
      </c>
      <c r="Q19" s="9"/>
    </row>
    <row r="20" spans="1:17">
      <c r="A20" s="12"/>
      <c r="B20" s="25">
        <v>323.39999999999998</v>
      </c>
      <c r="C20" s="20" t="s">
        <v>19</v>
      </c>
      <c r="D20" s="46">
        <v>13655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13655</v>
      </c>
      <c r="P20" s="47">
        <f t="shared" si="1"/>
        <v>0.69864415451522133</v>
      </c>
      <c r="Q20" s="9"/>
    </row>
    <row r="21" spans="1:17">
      <c r="A21" s="12"/>
      <c r="B21" s="25">
        <v>323.7</v>
      </c>
      <c r="C21" s="20" t="s">
        <v>20</v>
      </c>
      <c r="D21" s="46">
        <v>58333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58333</v>
      </c>
      <c r="P21" s="47">
        <f t="shared" si="1"/>
        <v>2.9845484778715785</v>
      </c>
      <c r="Q21" s="9"/>
    </row>
    <row r="22" spans="1:17">
      <c r="A22" s="12"/>
      <c r="B22" s="25">
        <v>324.11</v>
      </c>
      <c r="C22" s="20" t="s">
        <v>155</v>
      </c>
      <c r="D22" s="46">
        <v>0</v>
      </c>
      <c r="E22" s="46">
        <v>779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779</v>
      </c>
      <c r="P22" s="47">
        <f t="shared" si="1"/>
        <v>3.9856740854438473E-2</v>
      </c>
      <c r="Q22" s="9"/>
    </row>
    <row r="23" spans="1:17">
      <c r="A23" s="12"/>
      <c r="B23" s="25">
        <v>324.12</v>
      </c>
      <c r="C23" s="20" t="s">
        <v>21</v>
      </c>
      <c r="D23" s="46">
        <v>0</v>
      </c>
      <c r="E23" s="46">
        <v>11248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11248</v>
      </c>
      <c r="P23" s="47">
        <f t="shared" si="1"/>
        <v>0.57549245331286769</v>
      </c>
      <c r="Q23" s="9"/>
    </row>
    <row r="24" spans="1:17">
      <c r="A24" s="12"/>
      <c r="B24" s="25">
        <v>324.20999999999998</v>
      </c>
      <c r="C24" s="20" t="s">
        <v>160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25565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25565</v>
      </c>
      <c r="P24" s="47">
        <f t="shared" si="1"/>
        <v>1.308007162957278</v>
      </c>
      <c r="Q24" s="9"/>
    </row>
    <row r="25" spans="1:17">
      <c r="A25" s="12"/>
      <c r="B25" s="25">
        <v>324.22000000000003</v>
      </c>
      <c r="C25" s="20" t="s">
        <v>173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41229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41229</v>
      </c>
      <c r="P25" s="47">
        <f t="shared" si="1"/>
        <v>2.1094397544128931</v>
      </c>
      <c r="Q25" s="9"/>
    </row>
    <row r="26" spans="1:17">
      <c r="A26" s="12"/>
      <c r="B26" s="25">
        <v>324.31</v>
      </c>
      <c r="C26" s="20" t="s">
        <v>147</v>
      </c>
      <c r="D26" s="46">
        <v>0</v>
      </c>
      <c r="E26" s="46">
        <v>3098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3098</v>
      </c>
      <c r="P26" s="47">
        <f t="shared" si="1"/>
        <v>0.15850601176771553</v>
      </c>
      <c r="Q26" s="9"/>
    </row>
    <row r="27" spans="1:17">
      <c r="A27" s="12"/>
      <c r="B27" s="25">
        <v>324.61</v>
      </c>
      <c r="C27" s="20" t="s">
        <v>22</v>
      </c>
      <c r="D27" s="46">
        <v>0</v>
      </c>
      <c r="E27" s="46">
        <v>649602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649602</v>
      </c>
      <c r="P27" s="47">
        <f t="shared" si="1"/>
        <v>33.236224098234842</v>
      </c>
      <c r="Q27" s="9"/>
    </row>
    <row r="28" spans="1:17">
      <c r="A28" s="12"/>
      <c r="B28" s="25">
        <v>329.2</v>
      </c>
      <c r="C28" s="20" t="s">
        <v>174</v>
      </c>
      <c r="D28" s="46">
        <v>0</v>
      </c>
      <c r="E28" s="46">
        <v>1364962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1364962</v>
      </c>
      <c r="P28" s="47">
        <f t="shared" si="1"/>
        <v>69.836889229982091</v>
      </c>
      <c r="Q28" s="9"/>
    </row>
    <row r="29" spans="1:17" ht="15.75">
      <c r="A29" s="29" t="s">
        <v>175</v>
      </c>
      <c r="B29" s="30"/>
      <c r="C29" s="31"/>
      <c r="D29" s="32">
        <f t="shared" ref="D29:N29" si="5">SUM(D30:D36)</f>
        <v>4333086</v>
      </c>
      <c r="E29" s="32">
        <f t="shared" si="5"/>
        <v>0</v>
      </c>
      <c r="F29" s="32">
        <f t="shared" si="5"/>
        <v>0</v>
      </c>
      <c r="G29" s="32">
        <f t="shared" si="5"/>
        <v>0</v>
      </c>
      <c r="H29" s="32">
        <f t="shared" si="5"/>
        <v>0</v>
      </c>
      <c r="I29" s="32">
        <f t="shared" si="5"/>
        <v>0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32">
        <f t="shared" si="5"/>
        <v>0</v>
      </c>
      <c r="O29" s="44">
        <f t="shared" ref="O29:O37" si="6">SUM(D29:N29)</f>
        <v>4333086</v>
      </c>
      <c r="P29" s="45">
        <f t="shared" si="1"/>
        <v>221.69792785878741</v>
      </c>
      <c r="Q29" s="10"/>
    </row>
    <row r="30" spans="1:17">
      <c r="A30" s="12"/>
      <c r="B30" s="25">
        <v>331.2</v>
      </c>
      <c r="C30" s="20" t="s">
        <v>25</v>
      </c>
      <c r="D30" s="46">
        <v>160244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160244</v>
      </c>
      <c r="P30" s="47">
        <f t="shared" si="1"/>
        <v>8.1987209004860571</v>
      </c>
      <c r="Q30" s="9"/>
    </row>
    <row r="31" spans="1:17">
      <c r="A31" s="12"/>
      <c r="B31" s="25">
        <v>335.125</v>
      </c>
      <c r="C31" s="20" t="s">
        <v>176</v>
      </c>
      <c r="D31" s="46">
        <v>1023470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1023470</v>
      </c>
      <c r="P31" s="47">
        <f t="shared" si="1"/>
        <v>52.364799181376313</v>
      </c>
      <c r="Q31" s="9"/>
    </row>
    <row r="32" spans="1:17">
      <c r="A32" s="12"/>
      <c r="B32" s="25">
        <v>335.15</v>
      </c>
      <c r="C32" s="20" t="s">
        <v>113</v>
      </c>
      <c r="D32" s="46">
        <v>10217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10217</v>
      </c>
      <c r="P32" s="47">
        <f t="shared" si="1"/>
        <v>0.52274238935789208</v>
      </c>
      <c r="Q32" s="9"/>
    </row>
    <row r="33" spans="1:17">
      <c r="A33" s="12"/>
      <c r="B33" s="25">
        <v>335.18</v>
      </c>
      <c r="C33" s="20" t="s">
        <v>177</v>
      </c>
      <c r="D33" s="46">
        <v>3080538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3080538</v>
      </c>
      <c r="P33" s="47">
        <f t="shared" si="1"/>
        <v>157.61258633921719</v>
      </c>
      <c r="Q33" s="9"/>
    </row>
    <row r="34" spans="1:17">
      <c r="A34" s="12"/>
      <c r="B34" s="25">
        <v>335.21</v>
      </c>
      <c r="C34" s="20" t="s">
        <v>33</v>
      </c>
      <c r="D34" s="46">
        <v>21133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21133</v>
      </c>
      <c r="P34" s="47">
        <f t="shared" si="1"/>
        <v>1.0812484011256076</v>
      </c>
      <c r="Q34" s="9"/>
    </row>
    <row r="35" spans="1:17">
      <c r="A35" s="12"/>
      <c r="B35" s="25">
        <v>335.45</v>
      </c>
      <c r="C35" s="20" t="s">
        <v>178</v>
      </c>
      <c r="D35" s="46">
        <v>15099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15099</v>
      </c>
      <c r="P35" s="47">
        <f t="shared" si="1"/>
        <v>0.77252494244052183</v>
      </c>
      <c r="Q35" s="9"/>
    </row>
    <row r="36" spans="1:17">
      <c r="A36" s="12"/>
      <c r="B36" s="25">
        <v>338</v>
      </c>
      <c r="C36" s="20" t="s">
        <v>39</v>
      </c>
      <c r="D36" s="46">
        <v>22385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22385</v>
      </c>
      <c r="P36" s="47">
        <f t="shared" si="1"/>
        <v>1.1453057047838322</v>
      </c>
      <c r="Q36" s="9"/>
    </row>
    <row r="37" spans="1:17" ht="15.75">
      <c r="A37" s="29" t="s">
        <v>44</v>
      </c>
      <c r="B37" s="30"/>
      <c r="C37" s="31"/>
      <c r="D37" s="32">
        <f t="shared" ref="D37:N37" si="7">SUM(D38:D46)</f>
        <v>1147001</v>
      </c>
      <c r="E37" s="32">
        <f t="shared" si="7"/>
        <v>0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11014225</v>
      </c>
      <c r="J37" s="32">
        <f t="shared" si="7"/>
        <v>1187750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 t="shared" si="7"/>
        <v>0</v>
      </c>
      <c r="O37" s="32">
        <f t="shared" si="6"/>
        <v>13348976</v>
      </c>
      <c r="P37" s="45">
        <f t="shared" ref="P37:P68" si="8">(O37/P$70)</f>
        <v>682.98674852903559</v>
      </c>
      <c r="Q37" s="10"/>
    </row>
    <row r="38" spans="1:17">
      <c r="A38" s="12"/>
      <c r="B38" s="25">
        <v>341.2</v>
      </c>
      <c r="C38" s="20" t="s">
        <v>116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1187750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46" si="9">SUM(D38:N38)</f>
        <v>1187750</v>
      </c>
      <c r="P38" s="47">
        <f t="shared" si="8"/>
        <v>60.770017907393196</v>
      </c>
      <c r="Q38" s="9"/>
    </row>
    <row r="39" spans="1:17">
      <c r="A39" s="12"/>
      <c r="B39" s="25">
        <v>341.3</v>
      </c>
      <c r="C39" s="20" t="s">
        <v>136</v>
      </c>
      <c r="D39" s="46">
        <v>61154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61154</v>
      </c>
      <c r="P39" s="47">
        <f t="shared" si="8"/>
        <v>3.1288820670248145</v>
      </c>
      <c r="Q39" s="9"/>
    </row>
    <row r="40" spans="1:17">
      <c r="A40" s="12"/>
      <c r="B40" s="25">
        <v>342.1</v>
      </c>
      <c r="C40" s="20" t="s">
        <v>50</v>
      </c>
      <c r="D40" s="46">
        <v>262791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262791</v>
      </c>
      <c r="P40" s="47">
        <f t="shared" si="8"/>
        <v>13.445433614735226</v>
      </c>
      <c r="Q40" s="9"/>
    </row>
    <row r="41" spans="1:17">
      <c r="A41" s="12"/>
      <c r="B41" s="25">
        <v>342.2</v>
      </c>
      <c r="C41" s="20" t="s">
        <v>51</v>
      </c>
      <c r="D41" s="46">
        <v>474073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474073</v>
      </c>
      <c r="P41" s="47">
        <f t="shared" si="8"/>
        <v>24.255461754924532</v>
      </c>
      <c r="Q41" s="9"/>
    </row>
    <row r="42" spans="1:17">
      <c r="A42" s="12"/>
      <c r="B42" s="25">
        <v>343.3</v>
      </c>
      <c r="C42" s="20" t="s">
        <v>55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4042360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4042360</v>
      </c>
      <c r="P42" s="47">
        <f t="shared" si="8"/>
        <v>206.82322844717319</v>
      </c>
      <c r="Q42" s="9"/>
    </row>
    <row r="43" spans="1:17">
      <c r="A43" s="12"/>
      <c r="B43" s="25">
        <v>343.4</v>
      </c>
      <c r="C43" s="20" t="s">
        <v>56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2774886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2774886</v>
      </c>
      <c r="P43" s="47">
        <f t="shared" si="8"/>
        <v>141.97421335379892</v>
      </c>
      <c r="Q43" s="9"/>
    </row>
    <row r="44" spans="1:17">
      <c r="A44" s="12"/>
      <c r="B44" s="25">
        <v>343.5</v>
      </c>
      <c r="C44" s="20" t="s">
        <v>57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4196979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4196979</v>
      </c>
      <c r="P44" s="47">
        <f t="shared" si="8"/>
        <v>214.73415195702225</v>
      </c>
      <c r="Q44" s="9"/>
    </row>
    <row r="45" spans="1:17">
      <c r="A45" s="12"/>
      <c r="B45" s="25">
        <v>344.9</v>
      </c>
      <c r="C45" s="20" t="s">
        <v>118</v>
      </c>
      <c r="D45" s="46">
        <v>75017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75017</v>
      </c>
      <c r="P45" s="47">
        <f t="shared" si="8"/>
        <v>3.8381683294960349</v>
      </c>
      <c r="Q45" s="9"/>
    </row>
    <row r="46" spans="1:17">
      <c r="A46" s="12"/>
      <c r="B46" s="25">
        <v>347.2</v>
      </c>
      <c r="C46" s="20" t="s">
        <v>62</v>
      </c>
      <c r="D46" s="46">
        <v>273966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273966</v>
      </c>
      <c r="P46" s="47">
        <f t="shared" si="8"/>
        <v>14.017191097467382</v>
      </c>
      <c r="Q46" s="9"/>
    </row>
    <row r="47" spans="1:17" ht="15.75">
      <c r="A47" s="29" t="s">
        <v>45</v>
      </c>
      <c r="B47" s="30"/>
      <c r="C47" s="31"/>
      <c r="D47" s="32">
        <f t="shared" ref="D47:N47" si="10">SUM(D48:D52)</f>
        <v>377471</v>
      </c>
      <c r="E47" s="32">
        <f t="shared" si="10"/>
        <v>4593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si="10"/>
        <v>0</v>
      </c>
      <c r="O47" s="32">
        <f t="shared" ref="O47:O54" si="11">SUM(D47:N47)</f>
        <v>382064</v>
      </c>
      <c r="P47" s="45">
        <f t="shared" si="8"/>
        <v>19.547915067792275</v>
      </c>
      <c r="Q47" s="10"/>
    </row>
    <row r="48" spans="1:17">
      <c r="A48" s="13"/>
      <c r="B48" s="39">
        <v>351.1</v>
      </c>
      <c r="C48" s="21" t="s">
        <v>152</v>
      </c>
      <c r="D48" s="46">
        <v>100697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1"/>
        <v>100697</v>
      </c>
      <c r="P48" s="47">
        <f t="shared" si="8"/>
        <v>5.1520593502174465</v>
      </c>
      <c r="Q48" s="9"/>
    </row>
    <row r="49" spans="1:17">
      <c r="A49" s="13"/>
      <c r="B49" s="39">
        <v>351.5</v>
      </c>
      <c r="C49" s="21" t="s">
        <v>67</v>
      </c>
      <c r="D49" s="46">
        <v>9554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1"/>
        <v>9554</v>
      </c>
      <c r="P49" s="47">
        <f t="shared" si="8"/>
        <v>0.48882067024814529</v>
      </c>
      <c r="Q49" s="9"/>
    </row>
    <row r="50" spans="1:17">
      <c r="A50" s="13"/>
      <c r="B50" s="39">
        <v>354</v>
      </c>
      <c r="C50" s="21" t="s">
        <v>68</v>
      </c>
      <c r="D50" s="46">
        <v>227286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1"/>
        <v>227286</v>
      </c>
      <c r="P50" s="47">
        <f t="shared" si="8"/>
        <v>11.628856485034536</v>
      </c>
      <c r="Q50" s="9"/>
    </row>
    <row r="51" spans="1:17">
      <c r="A51" s="13"/>
      <c r="B51" s="39">
        <v>355</v>
      </c>
      <c r="C51" s="21" t="s">
        <v>69</v>
      </c>
      <c r="D51" s="46">
        <v>0</v>
      </c>
      <c r="E51" s="46">
        <v>4593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1"/>
        <v>4593</v>
      </c>
      <c r="P51" s="47">
        <f t="shared" si="8"/>
        <v>0.23499616270145818</v>
      </c>
      <c r="Q51" s="9"/>
    </row>
    <row r="52" spans="1:17">
      <c r="A52" s="13"/>
      <c r="B52" s="39">
        <v>359</v>
      </c>
      <c r="C52" s="21" t="s">
        <v>71</v>
      </c>
      <c r="D52" s="46">
        <v>39934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1"/>
        <v>39934</v>
      </c>
      <c r="P52" s="47">
        <f t="shared" si="8"/>
        <v>2.0431823995906884</v>
      </c>
      <c r="Q52" s="9"/>
    </row>
    <row r="53" spans="1:17" ht="15.75">
      <c r="A53" s="29" t="s">
        <v>3</v>
      </c>
      <c r="B53" s="30"/>
      <c r="C53" s="31"/>
      <c r="D53" s="32">
        <f t="shared" ref="D53:N53" si="12">SUM(D54:D63)</f>
        <v>2134255</v>
      </c>
      <c r="E53" s="32">
        <f t="shared" si="12"/>
        <v>38983</v>
      </c>
      <c r="F53" s="32">
        <f t="shared" si="12"/>
        <v>1202</v>
      </c>
      <c r="G53" s="32">
        <f t="shared" si="12"/>
        <v>0</v>
      </c>
      <c r="H53" s="32">
        <f t="shared" si="12"/>
        <v>0</v>
      </c>
      <c r="I53" s="32">
        <f t="shared" si="12"/>
        <v>101783</v>
      </c>
      <c r="J53" s="32">
        <f t="shared" si="12"/>
        <v>2657</v>
      </c>
      <c r="K53" s="32">
        <f t="shared" si="12"/>
        <v>8798591</v>
      </c>
      <c r="L53" s="32">
        <f t="shared" si="12"/>
        <v>0</v>
      </c>
      <c r="M53" s="32">
        <f t="shared" si="12"/>
        <v>0</v>
      </c>
      <c r="N53" s="32">
        <f t="shared" si="12"/>
        <v>0</v>
      </c>
      <c r="O53" s="32">
        <f t="shared" si="11"/>
        <v>11077471</v>
      </c>
      <c r="P53" s="45">
        <f t="shared" si="8"/>
        <v>566.76751087234584</v>
      </c>
      <c r="Q53" s="10"/>
    </row>
    <row r="54" spans="1:17">
      <c r="A54" s="12"/>
      <c r="B54" s="25">
        <v>361.1</v>
      </c>
      <c r="C54" s="20" t="s">
        <v>72</v>
      </c>
      <c r="D54" s="46">
        <v>68804</v>
      </c>
      <c r="E54" s="46">
        <v>21299</v>
      </c>
      <c r="F54" s="46">
        <v>1202</v>
      </c>
      <c r="G54" s="46">
        <v>0</v>
      </c>
      <c r="H54" s="46">
        <v>0</v>
      </c>
      <c r="I54" s="46">
        <v>28855</v>
      </c>
      <c r="J54" s="46">
        <v>1482</v>
      </c>
      <c r="K54" s="46">
        <v>209099</v>
      </c>
      <c r="L54" s="46">
        <v>0</v>
      </c>
      <c r="M54" s="46">
        <v>0</v>
      </c>
      <c r="N54" s="46">
        <v>0</v>
      </c>
      <c r="O54" s="46">
        <f t="shared" si="11"/>
        <v>330741</v>
      </c>
      <c r="P54" s="47">
        <f t="shared" si="8"/>
        <v>16.922026093630084</v>
      </c>
      <c r="Q54" s="9"/>
    </row>
    <row r="55" spans="1:17">
      <c r="A55" s="12"/>
      <c r="B55" s="25">
        <v>361.2</v>
      </c>
      <c r="C55" s="20" t="s">
        <v>73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944660</v>
      </c>
      <c r="L55" s="46">
        <v>0</v>
      </c>
      <c r="M55" s="46">
        <v>0</v>
      </c>
      <c r="N55" s="46">
        <v>0</v>
      </c>
      <c r="O55" s="46">
        <f t="shared" ref="O55:O63" si="13">SUM(D55:N55)</f>
        <v>944660</v>
      </c>
      <c r="P55" s="47">
        <f t="shared" si="8"/>
        <v>48.332565873624965</v>
      </c>
      <c r="Q55" s="9"/>
    </row>
    <row r="56" spans="1:17">
      <c r="A56" s="12"/>
      <c r="B56" s="25">
        <v>361.3</v>
      </c>
      <c r="C56" s="20" t="s">
        <v>74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5709563</v>
      </c>
      <c r="L56" s="46">
        <v>0</v>
      </c>
      <c r="M56" s="46">
        <v>0</v>
      </c>
      <c r="N56" s="46">
        <v>0</v>
      </c>
      <c r="O56" s="46">
        <f t="shared" si="13"/>
        <v>5709563</v>
      </c>
      <c r="P56" s="47">
        <f t="shared" si="8"/>
        <v>292.12397032489127</v>
      </c>
      <c r="Q56" s="9"/>
    </row>
    <row r="57" spans="1:17">
      <c r="A57" s="12"/>
      <c r="B57" s="25">
        <v>361.4</v>
      </c>
      <c r="C57" s="20" t="s">
        <v>119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-26510</v>
      </c>
      <c r="L57" s="46">
        <v>0</v>
      </c>
      <c r="M57" s="46">
        <v>0</v>
      </c>
      <c r="N57" s="46">
        <v>0</v>
      </c>
      <c r="O57" s="46">
        <f t="shared" si="13"/>
        <v>-26510</v>
      </c>
      <c r="P57" s="47">
        <f t="shared" si="8"/>
        <v>-1.3563571245842927</v>
      </c>
      <c r="Q57" s="9"/>
    </row>
    <row r="58" spans="1:17">
      <c r="A58" s="12"/>
      <c r="B58" s="25">
        <v>362</v>
      </c>
      <c r="C58" s="20" t="s">
        <v>75</v>
      </c>
      <c r="D58" s="46">
        <v>62119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3"/>
        <v>62119</v>
      </c>
      <c r="P58" s="47">
        <f t="shared" si="8"/>
        <v>3.1782553082629827</v>
      </c>
      <c r="Q58" s="9"/>
    </row>
    <row r="59" spans="1:17">
      <c r="A59" s="12"/>
      <c r="B59" s="25">
        <v>364</v>
      </c>
      <c r="C59" s="20" t="s">
        <v>120</v>
      </c>
      <c r="D59" s="46">
        <v>102609</v>
      </c>
      <c r="E59" s="46">
        <v>6252</v>
      </c>
      <c r="F59" s="46">
        <v>0</v>
      </c>
      <c r="G59" s="46">
        <v>0</v>
      </c>
      <c r="H59" s="46">
        <v>0</v>
      </c>
      <c r="I59" s="46">
        <v>47683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3"/>
        <v>156544</v>
      </c>
      <c r="P59" s="47">
        <f t="shared" si="8"/>
        <v>8.0094141724226144</v>
      </c>
      <c r="Q59" s="9"/>
    </row>
    <row r="60" spans="1:17">
      <c r="A60" s="12"/>
      <c r="B60" s="25">
        <v>365</v>
      </c>
      <c r="C60" s="20" t="s">
        <v>121</v>
      </c>
      <c r="D60" s="46">
        <v>991</v>
      </c>
      <c r="E60" s="46">
        <v>0</v>
      </c>
      <c r="F60" s="46">
        <v>0</v>
      </c>
      <c r="G60" s="46">
        <v>0</v>
      </c>
      <c r="H60" s="46">
        <v>0</v>
      </c>
      <c r="I60" s="46">
        <v>7578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3"/>
        <v>8569</v>
      </c>
      <c r="P60" s="47">
        <f t="shared" si="8"/>
        <v>0.43842414939882324</v>
      </c>
      <c r="Q60" s="9"/>
    </row>
    <row r="61" spans="1:17">
      <c r="A61" s="12"/>
      <c r="B61" s="25">
        <v>366</v>
      </c>
      <c r="C61" s="20" t="s">
        <v>78</v>
      </c>
      <c r="D61" s="46">
        <v>44752</v>
      </c>
      <c r="E61" s="46">
        <v>8388</v>
      </c>
      <c r="F61" s="46">
        <v>0</v>
      </c>
      <c r="G61" s="46">
        <v>0</v>
      </c>
      <c r="H61" s="46">
        <v>0</v>
      </c>
      <c r="I61" s="46">
        <v>10000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3"/>
        <v>63140</v>
      </c>
      <c r="P61" s="47">
        <f t="shared" si="8"/>
        <v>3.2304937324123815</v>
      </c>
      <c r="Q61" s="9"/>
    </row>
    <row r="62" spans="1:17">
      <c r="A62" s="12"/>
      <c r="B62" s="25">
        <v>368</v>
      </c>
      <c r="C62" s="20" t="s">
        <v>79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1961779</v>
      </c>
      <c r="L62" s="46">
        <v>0</v>
      </c>
      <c r="M62" s="46">
        <v>0</v>
      </c>
      <c r="N62" s="46">
        <v>0</v>
      </c>
      <c r="O62" s="46">
        <f t="shared" si="13"/>
        <v>1961779</v>
      </c>
      <c r="P62" s="47">
        <f t="shared" si="8"/>
        <v>100.3724226144794</v>
      </c>
      <c r="Q62" s="9"/>
    </row>
    <row r="63" spans="1:17">
      <c r="A63" s="12"/>
      <c r="B63" s="25">
        <v>369.9</v>
      </c>
      <c r="C63" s="20" t="s">
        <v>80</v>
      </c>
      <c r="D63" s="46">
        <v>1854980</v>
      </c>
      <c r="E63" s="46">
        <v>3044</v>
      </c>
      <c r="F63" s="46">
        <v>0</v>
      </c>
      <c r="G63" s="46">
        <v>0</v>
      </c>
      <c r="H63" s="46">
        <v>0</v>
      </c>
      <c r="I63" s="46">
        <v>7667</v>
      </c>
      <c r="J63" s="46">
        <v>1175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3"/>
        <v>1866866</v>
      </c>
      <c r="P63" s="47">
        <f t="shared" si="8"/>
        <v>95.516295727807616</v>
      </c>
      <c r="Q63" s="9"/>
    </row>
    <row r="64" spans="1:17" ht="15.75">
      <c r="A64" s="29" t="s">
        <v>46</v>
      </c>
      <c r="B64" s="30"/>
      <c r="C64" s="31"/>
      <c r="D64" s="32">
        <f t="shared" ref="D64:N64" si="14">SUM(D65:D67)</f>
        <v>420300</v>
      </c>
      <c r="E64" s="32">
        <f t="shared" si="14"/>
        <v>316</v>
      </c>
      <c r="F64" s="32">
        <f t="shared" si="14"/>
        <v>0</v>
      </c>
      <c r="G64" s="32">
        <f t="shared" si="14"/>
        <v>0</v>
      </c>
      <c r="H64" s="32">
        <f t="shared" si="14"/>
        <v>0</v>
      </c>
      <c r="I64" s="32">
        <f t="shared" si="14"/>
        <v>127400</v>
      </c>
      <c r="J64" s="32">
        <f t="shared" si="14"/>
        <v>0</v>
      </c>
      <c r="K64" s="32">
        <f t="shared" si="14"/>
        <v>0</v>
      </c>
      <c r="L64" s="32">
        <f t="shared" si="14"/>
        <v>0</v>
      </c>
      <c r="M64" s="32">
        <f t="shared" si="14"/>
        <v>0</v>
      </c>
      <c r="N64" s="32">
        <f t="shared" si="14"/>
        <v>0</v>
      </c>
      <c r="O64" s="32">
        <f>SUM(D64:N64)</f>
        <v>548016</v>
      </c>
      <c r="P64" s="45">
        <f t="shared" si="8"/>
        <v>28.038679969301612</v>
      </c>
      <c r="Q64" s="9"/>
    </row>
    <row r="65" spans="1:120">
      <c r="A65" s="12"/>
      <c r="B65" s="25">
        <v>381</v>
      </c>
      <c r="C65" s="20" t="s">
        <v>81</v>
      </c>
      <c r="D65" s="46">
        <v>0</v>
      </c>
      <c r="E65" s="46">
        <v>316</v>
      </c>
      <c r="F65" s="46">
        <v>0</v>
      </c>
      <c r="G65" s="46">
        <v>0</v>
      </c>
      <c r="H65" s="46">
        <v>0</v>
      </c>
      <c r="I65" s="46">
        <v>8400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>SUM(D65:N65)</f>
        <v>8716</v>
      </c>
      <c r="P65" s="47">
        <f t="shared" si="8"/>
        <v>0.44594525454080325</v>
      </c>
      <c r="Q65" s="9"/>
    </row>
    <row r="66" spans="1:120">
      <c r="A66" s="12"/>
      <c r="B66" s="25">
        <v>382</v>
      </c>
      <c r="C66" s="20" t="s">
        <v>93</v>
      </c>
      <c r="D66" s="46">
        <v>420300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>SUM(D66:N66)</f>
        <v>420300</v>
      </c>
      <c r="P66" s="47">
        <f t="shared" si="8"/>
        <v>21.50422102839601</v>
      </c>
      <c r="Q66" s="9"/>
    </row>
    <row r="67" spans="1:120" ht="15.75" thickBot="1">
      <c r="A67" s="12"/>
      <c r="B67" s="25">
        <v>389.8</v>
      </c>
      <c r="C67" s="20" t="s">
        <v>83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119000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>SUM(D67:N67)</f>
        <v>119000</v>
      </c>
      <c r="P67" s="47">
        <f t="shared" si="8"/>
        <v>6.0885136863647995</v>
      </c>
      <c r="Q67" s="9"/>
    </row>
    <row r="68" spans="1:120" ht="16.5" thickBot="1">
      <c r="A68" s="14" t="s">
        <v>65</v>
      </c>
      <c r="B68" s="23"/>
      <c r="C68" s="22"/>
      <c r="D68" s="15">
        <f t="shared" ref="D68:N68" si="15">SUM(D5,D16,D29,D37,D47,D53,D64)</f>
        <v>29113643</v>
      </c>
      <c r="E68" s="15">
        <f t="shared" si="15"/>
        <v>5179164</v>
      </c>
      <c r="F68" s="15">
        <f t="shared" si="15"/>
        <v>824684</v>
      </c>
      <c r="G68" s="15">
        <f t="shared" si="15"/>
        <v>0</v>
      </c>
      <c r="H68" s="15">
        <f t="shared" si="15"/>
        <v>0</v>
      </c>
      <c r="I68" s="15">
        <f t="shared" si="15"/>
        <v>11310202</v>
      </c>
      <c r="J68" s="15">
        <f t="shared" si="15"/>
        <v>1190407</v>
      </c>
      <c r="K68" s="15">
        <f t="shared" si="15"/>
        <v>9230444</v>
      </c>
      <c r="L68" s="15">
        <f t="shared" si="15"/>
        <v>0</v>
      </c>
      <c r="M68" s="15">
        <f t="shared" si="15"/>
        <v>0</v>
      </c>
      <c r="N68" s="15">
        <f t="shared" si="15"/>
        <v>0</v>
      </c>
      <c r="O68" s="15">
        <f>SUM(D68:N68)</f>
        <v>56848544</v>
      </c>
      <c r="P68" s="38">
        <f t="shared" si="8"/>
        <v>2908.5977999488359</v>
      </c>
      <c r="Q68" s="6"/>
      <c r="R68" s="2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</row>
    <row r="69" spans="1:120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9"/>
    </row>
    <row r="70" spans="1:120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42"/>
      <c r="M70" s="48" t="s">
        <v>179</v>
      </c>
      <c r="N70" s="48"/>
      <c r="O70" s="48"/>
      <c r="P70" s="43">
        <v>19545</v>
      </c>
    </row>
    <row r="71" spans="1:120">
      <c r="A71" s="49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1"/>
    </row>
    <row r="72" spans="1:120" ht="15.75" customHeight="1" thickBot="1">
      <c r="A72" s="52" t="s">
        <v>100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4"/>
    </row>
  </sheetData>
  <mergeCells count="10">
    <mergeCell ref="M70:O70"/>
    <mergeCell ref="A71:P71"/>
    <mergeCell ref="A72:P7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84</v>
      </c>
      <c r="B3" s="62"/>
      <c r="C3" s="63"/>
      <c r="D3" s="67" t="s">
        <v>40</v>
      </c>
      <c r="E3" s="68"/>
      <c r="F3" s="68"/>
      <c r="G3" s="68"/>
      <c r="H3" s="69"/>
      <c r="I3" s="67" t="s">
        <v>41</v>
      </c>
      <c r="J3" s="69"/>
      <c r="K3" s="67" t="s">
        <v>43</v>
      </c>
      <c r="L3" s="69"/>
      <c r="M3" s="36"/>
      <c r="N3" s="37"/>
      <c r="O3" s="70" t="s">
        <v>89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85</v>
      </c>
      <c r="F4" s="34" t="s">
        <v>86</v>
      </c>
      <c r="G4" s="34" t="s">
        <v>87</v>
      </c>
      <c r="H4" s="34" t="s">
        <v>5</v>
      </c>
      <c r="I4" s="34" t="s">
        <v>6</v>
      </c>
      <c r="J4" s="35" t="s">
        <v>88</v>
      </c>
      <c r="K4" s="35" t="s">
        <v>7</v>
      </c>
      <c r="L4" s="35" t="s">
        <v>8</v>
      </c>
      <c r="M4" s="35" t="s">
        <v>9</v>
      </c>
      <c r="N4" s="35" t="s">
        <v>42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16638450</v>
      </c>
      <c r="E5" s="27">
        <f t="shared" si="0"/>
        <v>2566635</v>
      </c>
      <c r="F5" s="27">
        <f t="shared" si="0"/>
        <v>824587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421464</v>
      </c>
      <c r="L5" s="27">
        <f t="shared" si="0"/>
        <v>0</v>
      </c>
      <c r="M5" s="27">
        <f t="shared" si="0"/>
        <v>0</v>
      </c>
      <c r="N5" s="28">
        <f>SUM(D5:M5)</f>
        <v>20451136</v>
      </c>
      <c r="O5" s="33">
        <f t="shared" ref="O5:O36" si="1">(N5/O$76)</f>
        <v>968.65135224743051</v>
      </c>
      <c r="P5" s="6"/>
    </row>
    <row r="6" spans="1:133">
      <c r="A6" s="12"/>
      <c r="B6" s="25">
        <v>311</v>
      </c>
      <c r="C6" s="20" t="s">
        <v>2</v>
      </c>
      <c r="D6" s="46">
        <v>11853440</v>
      </c>
      <c r="E6" s="46">
        <v>2145171</v>
      </c>
      <c r="F6" s="46">
        <v>824587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14823198</v>
      </c>
      <c r="O6" s="47">
        <f t="shared" si="1"/>
        <v>702.08866575095908</v>
      </c>
      <c r="P6" s="9"/>
    </row>
    <row r="7" spans="1:133">
      <c r="A7" s="12"/>
      <c r="B7" s="25">
        <v>312.41000000000003</v>
      </c>
      <c r="C7" s="20" t="s">
        <v>10</v>
      </c>
      <c r="D7" s="46">
        <v>580352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580352</v>
      </c>
      <c r="O7" s="47">
        <f t="shared" si="1"/>
        <v>27.48789845119121</v>
      </c>
      <c r="P7" s="9"/>
    </row>
    <row r="8" spans="1:133">
      <c r="A8" s="12"/>
      <c r="B8" s="25">
        <v>312.51</v>
      </c>
      <c r="C8" s="20" t="s">
        <v>91</v>
      </c>
      <c r="D8" s="46">
        <v>0</v>
      </c>
      <c r="E8" s="46">
        <v>236288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236288</v>
      </c>
      <c r="L8" s="46">
        <v>0</v>
      </c>
      <c r="M8" s="46">
        <v>0</v>
      </c>
      <c r="N8" s="46">
        <f>SUM(D8:M8)</f>
        <v>472576</v>
      </c>
      <c r="O8" s="47">
        <f t="shared" si="1"/>
        <v>22.383176242125703</v>
      </c>
      <c r="P8" s="9"/>
    </row>
    <row r="9" spans="1:133">
      <c r="A9" s="12"/>
      <c r="B9" s="25">
        <v>312.52</v>
      </c>
      <c r="C9" s="20" t="s">
        <v>107</v>
      </c>
      <c r="D9" s="46">
        <v>0</v>
      </c>
      <c r="E9" s="46">
        <v>185176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185176</v>
      </c>
      <c r="L9" s="46">
        <v>0</v>
      </c>
      <c r="M9" s="46">
        <v>0</v>
      </c>
      <c r="N9" s="46">
        <f>SUM(D9:M9)</f>
        <v>370352</v>
      </c>
      <c r="O9" s="47">
        <f t="shared" si="1"/>
        <v>17.541419978212474</v>
      </c>
      <c r="P9" s="9"/>
    </row>
    <row r="10" spans="1:133">
      <c r="A10" s="12"/>
      <c r="B10" s="25">
        <v>314.10000000000002</v>
      </c>
      <c r="C10" s="20" t="s">
        <v>11</v>
      </c>
      <c r="D10" s="46">
        <v>2674062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2674062</v>
      </c>
      <c r="O10" s="47">
        <f t="shared" si="1"/>
        <v>126.65476246862123</v>
      </c>
      <c r="P10" s="9"/>
    </row>
    <row r="11" spans="1:133">
      <c r="A11" s="12"/>
      <c r="B11" s="25">
        <v>314.39999999999998</v>
      </c>
      <c r="C11" s="20" t="s">
        <v>12</v>
      </c>
      <c r="D11" s="46">
        <v>9414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9414</v>
      </c>
      <c r="O11" s="47">
        <f t="shared" si="1"/>
        <v>0.44588642068867523</v>
      </c>
      <c r="P11" s="9"/>
    </row>
    <row r="12" spans="1:133">
      <c r="A12" s="12"/>
      <c r="B12" s="25">
        <v>314.7</v>
      </c>
      <c r="C12" s="20" t="s">
        <v>13</v>
      </c>
      <c r="D12" s="46">
        <v>115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115</v>
      </c>
      <c r="O12" s="47">
        <f t="shared" si="1"/>
        <v>5.4468810685359727E-3</v>
      </c>
      <c r="P12" s="9"/>
    </row>
    <row r="13" spans="1:133">
      <c r="A13" s="12"/>
      <c r="B13" s="25">
        <v>314.8</v>
      </c>
      <c r="C13" s="20" t="s">
        <v>14</v>
      </c>
      <c r="D13" s="46">
        <v>42679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42679</v>
      </c>
      <c r="O13" s="47">
        <f t="shared" si="1"/>
        <v>2.0214559749917114</v>
      </c>
      <c r="P13" s="9"/>
    </row>
    <row r="14" spans="1:133">
      <c r="A14" s="12"/>
      <c r="B14" s="25">
        <v>315</v>
      </c>
      <c r="C14" s="20" t="s">
        <v>108</v>
      </c>
      <c r="D14" s="46">
        <v>1139568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1139568</v>
      </c>
      <c r="O14" s="47">
        <f t="shared" si="1"/>
        <v>53.974707526168714</v>
      </c>
      <c r="P14" s="9"/>
    </row>
    <row r="15" spans="1:133">
      <c r="A15" s="12"/>
      <c r="B15" s="25">
        <v>316</v>
      </c>
      <c r="C15" s="20" t="s">
        <v>109</v>
      </c>
      <c r="D15" s="46">
        <v>338820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338820</v>
      </c>
      <c r="O15" s="47">
        <f t="shared" si="1"/>
        <v>16.047932553403118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SUM(D17:D25)</f>
        <v>2986853</v>
      </c>
      <c r="E16" s="32">
        <f t="shared" si="3"/>
        <v>3134859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588783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6710495</v>
      </c>
      <c r="O16" s="45">
        <f t="shared" si="1"/>
        <v>317.83711457395918</v>
      </c>
      <c r="P16" s="10"/>
    </row>
    <row r="17" spans="1:16">
      <c r="A17" s="12"/>
      <c r="B17" s="25">
        <v>322</v>
      </c>
      <c r="C17" s="20" t="s">
        <v>0</v>
      </c>
      <c r="D17" s="46">
        <v>566856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566856</v>
      </c>
      <c r="O17" s="47">
        <f t="shared" si="1"/>
        <v>26.84867143466111</v>
      </c>
      <c r="P17" s="9"/>
    </row>
    <row r="18" spans="1:16">
      <c r="A18" s="12"/>
      <c r="B18" s="25">
        <v>323.10000000000002</v>
      </c>
      <c r="C18" s="20" t="s">
        <v>18</v>
      </c>
      <c r="D18" s="46">
        <v>2111895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2111895</v>
      </c>
      <c r="O18" s="47">
        <f t="shared" si="1"/>
        <v>100.02818168900677</v>
      </c>
      <c r="P18" s="9"/>
    </row>
    <row r="19" spans="1:16">
      <c r="A19" s="12"/>
      <c r="B19" s="25">
        <v>323.39999999999998</v>
      </c>
      <c r="C19" s="20" t="s">
        <v>19</v>
      </c>
      <c r="D19" s="46">
        <v>11809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11809</v>
      </c>
      <c r="O19" s="47">
        <f t="shared" si="1"/>
        <v>0.55932363946383745</v>
      </c>
      <c r="P19" s="9"/>
    </row>
    <row r="20" spans="1:16">
      <c r="A20" s="12"/>
      <c r="B20" s="25">
        <v>323.7</v>
      </c>
      <c r="C20" s="20" t="s">
        <v>20</v>
      </c>
      <c r="D20" s="46">
        <v>85622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85622</v>
      </c>
      <c r="O20" s="47">
        <f t="shared" si="1"/>
        <v>4.0554160943494528</v>
      </c>
      <c r="P20" s="9"/>
    </row>
    <row r="21" spans="1:16">
      <c r="A21" s="12"/>
      <c r="B21" s="25">
        <v>324.11</v>
      </c>
      <c r="C21" s="20" t="s">
        <v>155</v>
      </c>
      <c r="D21" s="46">
        <v>0</v>
      </c>
      <c r="E21" s="46">
        <v>1702827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1702827</v>
      </c>
      <c r="O21" s="47">
        <f t="shared" si="1"/>
        <v>80.653009993842659</v>
      </c>
      <c r="P21" s="9"/>
    </row>
    <row r="22" spans="1:16">
      <c r="A22" s="12"/>
      <c r="B22" s="25">
        <v>324.20999999999998</v>
      </c>
      <c r="C22" s="20" t="s">
        <v>160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588783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588783</v>
      </c>
      <c r="O22" s="47">
        <f t="shared" si="1"/>
        <v>27.887225879789703</v>
      </c>
      <c r="P22" s="9"/>
    </row>
    <row r="23" spans="1:16">
      <c r="A23" s="12"/>
      <c r="B23" s="25">
        <v>324.31</v>
      </c>
      <c r="C23" s="20" t="s">
        <v>147</v>
      </c>
      <c r="D23" s="46">
        <v>0</v>
      </c>
      <c r="E23" s="46">
        <v>62579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62579</v>
      </c>
      <c r="O23" s="47">
        <f t="shared" si="1"/>
        <v>2.9640032207644578</v>
      </c>
      <c r="P23" s="9"/>
    </row>
    <row r="24" spans="1:16">
      <c r="A24" s="12"/>
      <c r="B24" s="25">
        <v>324.61</v>
      </c>
      <c r="C24" s="20" t="s">
        <v>22</v>
      </c>
      <c r="D24" s="46">
        <v>0</v>
      </c>
      <c r="E24" s="46">
        <v>4302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4302</v>
      </c>
      <c r="O24" s="47">
        <f t="shared" si="1"/>
        <v>0.20376071614645005</v>
      </c>
      <c r="P24" s="9"/>
    </row>
    <row r="25" spans="1:16">
      <c r="A25" s="12"/>
      <c r="B25" s="25">
        <v>329</v>
      </c>
      <c r="C25" s="20" t="s">
        <v>24</v>
      </c>
      <c r="D25" s="46">
        <v>210671</v>
      </c>
      <c r="E25" s="46">
        <v>1365151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9" si="5">SUM(D25:M25)</f>
        <v>1575822</v>
      </c>
      <c r="O25" s="47">
        <f t="shared" si="1"/>
        <v>74.637521905934733</v>
      </c>
      <c r="P25" s="9"/>
    </row>
    <row r="26" spans="1:16" ht="15.75">
      <c r="A26" s="29" t="s">
        <v>26</v>
      </c>
      <c r="B26" s="30"/>
      <c r="C26" s="31"/>
      <c r="D26" s="32">
        <f t="shared" ref="D26:M26" si="6">SUM(D27:D38)</f>
        <v>3746414</v>
      </c>
      <c r="E26" s="32">
        <f t="shared" si="6"/>
        <v>200000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75398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4">
        <f t="shared" si="5"/>
        <v>4021812</v>
      </c>
      <c r="O26" s="45">
        <f t="shared" si="1"/>
        <v>190.4898403827026</v>
      </c>
      <c r="P26" s="10"/>
    </row>
    <row r="27" spans="1:16">
      <c r="A27" s="12"/>
      <c r="B27" s="25">
        <v>331.2</v>
      </c>
      <c r="C27" s="20" t="s">
        <v>25</v>
      </c>
      <c r="D27" s="46">
        <v>23158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23158</v>
      </c>
      <c r="O27" s="47">
        <f t="shared" si="1"/>
        <v>1.096859754653531</v>
      </c>
      <c r="P27" s="9"/>
    </row>
    <row r="28" spans="1:16">
      <c r="A28" s="12"/>
      <c r="B28" s="25">
        <v>331.49</v>
      </c>
      <c r="C28" s="20" t="s">
        <v>111</v>
      </c>
      <c r="D28" s="46">
        <v>0</v>
      </c>
      <c r="E28" s="46">
        <v>200000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200000</v>
      </c>
      <c r="O28" s="47">
        <f t="shared" si="1"/>
        <v>9.4728366409321278</v>
      </c>
      <c r="P28" s="9"/>
    </row>
    <row r="29" spans="1:16">
      <c r="A29" s="12"/>
      <c r="B29" s="25">
        <v>331.5</v>
      </c>
      <c r="C29" s="20" t="s">
        <v>161</v>
      </c>
      <c r="D29" s="46">
        <v>56230</v>
      </c>
      <c r="E29" s="46">
        <v>0</v>
      </c>
      <c r="F29" s="46">
        <v>0</v>
      </c>
      <c r="G29" s="46">
        <v>0</v>
      </c>
      <c r="H29" s="46">
        <v>0</v>
      </c>
      <c r="I29" s="46">
        <v>44157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100387</v>
      </c>
      <c r="O29" s="47">
        <f t="shared" si="1"/>
        <v>4.7547482593662673</v>
      </c>
      <c r="P29" s="9"/>
    </row>
    <row r="30" spans="1:16">
      <c r="A30" s="12"/>
      <c r="B30" s="25">
        <v>332</v>
      </c>
      <c r="C30" s="20" t="s">
        <v>162</v>
      </c>
      <c r="D30" s="46">
        <v>135400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135400</v>
      </c>
      <c r="O30" s="47">
        <f t="shared" si="1"/>
        <v>6.4131104059110502</v>
      </c>
      <c r="P30" s="9"/>
    </row>
    <row r="31" spans="1:16">
      <c r="A31" s="12"/>
      <c r="B31" s="25">
        <v>334.31</v>
      </c>
      <c r="C31" s="20" t="s">
        <v>156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31241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31241</v>
      </c>
      <c r="O31" s="47">
        <f t="shared" si="1"/>
        <v>1.4797044474968029</v>
      </c>
      <c r="P31" s="9"/>
    </row>
    <row r="32" spans="1:16">
      <c r="A32" s="12"/>
      <c r="B32" s="25">
        <v>335.12</v>
      </c>
      <c r="C32" s="20" t="s">
        <v>112</v>
      </c>
      <c r="D32" s="46">
        <v>818933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818933</v>
      </c>
      <c r="O32" s="47">
        <f t="shared" si="1"/>
        <v>38.788092644342349</v>
      </c>
      <c r="P32" s="9"/>
    </row>
    <row r="33" spans="1:16">
      <c r="A33" s="12"/>
      <c r="B33" s="25">
        <v>335.15</v>
      </c>
      <c r="C33" s="20" t="s">
        <v>113</v>
      </c>
      <c r="D33" s="46">
        <v>10888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10888</v>
      </c>
      <c r="O33" s="47">
        <f t="shared" si="1"/>
        <v>0.51570122673234498</v>
      </c>
      <c r="P33" s="9"/>
    </row>
    <row r="34" spans="1:16">
      <c r="A34" s="12"/>
      <c r="B34" s="25">
        <v>335.18</v>
      </c>
      <c r="C34" s="20" t="s">
        <v>114</v>
      </c>
      <c r="D34" s="46">
        <v>2589818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2589818</v>
      </c>
      <c r="O34" s="47">
        <f t="shared" si="1"/>
        <v>122.66461421872779</v>
      </c>
      <c r="P34" s="9"/>
    </row>
    <row r="35" spans="1:16">
      <c r="A35" s="12"/>
      <c r="B35" s="25">
        <v>335.21</v>
      </c>
      <c r="C35" s="20" t="s">
        <v>33</v>
      </c>
      <c r="D35" s="46">
        <v>22713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22713</v>
      </c>
      <c r="O35" s="47">
        <f t="shared" si="1"/>
        <v>1.075782693127457</v>
      </c>
      <c r="P35" s="9"/>
    </row>
    <row r="36" spans="1:16">
      <c r="A36" s="12"/>
      <c r="B36" s="25">
        <v>335.49</v>
      </c>
      <c r="C36" s="20" t="s">
        <v>34</v>
      </c>
      <c r="D36" s="46">
        <v>15999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15999</v>
      </c>
      <c r="O36" s="47">
        <f t="shared" si="1"/>
        <v>0.75777956709136551</v>
      </c>
      <c r="P36" s="9"/>
    </row>
    <row r="37" spans="1:16">
      <c r="A37" s="12"/>
      <c r="B37" s="25">
        <v>337.1</v>
      </c>
      <c r="C37" s="20" t="s">
        <v>35</v>
      </c>
      <c r="D37" s="46">
        <v>50000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50000</v>
      </c>
      <c r="O37" s="47">
        <f t="shared" ref="O37:O68" si="7">(N37/O$76)</f>
        <v>2.368209160233032</v>
      </c>
      <c r="P37" s="9"/>
    </row>
    <row r="38" spans="1:16">
      <c r="A38" s="12"/>
      <c r="B38" s="25">
        <v>338</v>
      </c>
      <c r="C38" s="20" t="s">
        <v>39</v>
      </c>
      <c r="D38" s="46">
        <v>23275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23275</v>
      </c>
      <c r="O38" s="47">
        <f t="shared" si="7"/>
        <v>1.1024013640884762</v>
      </c>
      <c r="P38" s="9"/>
    </row>
    <row r="39" spans="1:16" ht="15.75">
      <c r="A39" s="29" t="s">
        <v>44</v>
      </c>
      <c r="B39" s="30"/>
      <c r="C39" s="31"/>
      <c r="D39" s="32">
        <f t="shared" ref="D39:M39" si="8">SUM(D40:D53)</f>
        <v>2702445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10896563</v>
      </c>
      <c r="J39" s="32">
        <f t="shared" si="8"/>
        <v>1123505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si="5"/>
        <v>14722513</v>
      </c>
      <c r="O39" s="45">
        <f t="shared" si="7"/>
        <v>697.31980296499785</v>
      </c>
      <c r="P39" s="10"/>
    </row>
    <row r="40" spans="1:16">
      <c r="A40" s="12"/>
      <c r="B40" s="25">
        <v>341.2</v>
      </c>
      <c r="C40" s="20" t="s">
        <v>116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1123505</v>
      </c>
      <c r="K40" s="46">
        <v>0</v>
      </c>
      <c r="L40" s="46">
        <v>0</v>
      </c>
      <c r="M40" s="46">
        <v>0</v>
      </c>
      <c r="N40" s="46">
        <f t="shared" ref="N40:N53" si="9">SUM(D40:M40)</f>
        <v>1123505</v>
      </c>
      <c r="O40" s="47">
        <f t="shared" si="7"/>
        <v>53.21389665135225</v>
      </c>
      <c r="P40" s="9"/>
    </row>
    <row r="41" spans="1:16">
      <c r="A41" s="12"/>
      <c r="B41" s="25">
        <v>341.3</v>
      </c>
      <c r="C41" s="20" t="s">
        <v>136</v>
      </c>
      <c r="D41" s="46">
        <v>1633541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1633541</v>
      </c>
      <c r="O41" s="47">
        <f t="shared" si="7"/>
        <v>77.371335196324537</v>
      </c>
      <c r="P41" s="9"/>
    </row>
    <row r="42" spans="1:16">
      <c r="A42" s="12"/>
      <c r="B42" s="25">
        <v>342.1</v>
      </c>
      <c r="C42" s="20" t="s">
        <v>50</v>
      </c>
      <c r="D42" s="46">
        <v>315408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315408</v>
      </c>
      <c r="O42" s="47">
        <f t="shared" si="7"/>
        <v>14.939042296215602</v>
      </c>
      <c r="P42" s="9"/>
    </row>
    <row r="43" spans="1:16">
      <c r="A43" s="12"/>
      <c r="B43" s="25">
        <v>342.2</v>
      </c>
      <c r="C43" s="20" t="s">
        <v>51</v>
      </c>
      <c r="D43" s="46">
        <v>650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650</v>
      </c>
      <c r="O43" s="47">
        <f t="shared" si="7"/>
        <v>3.0786719083029414E-2</v>
      </c>
      <c r="P43" s="9"/>
    </row>
    <row r="44" spans="1:16">
      <c r="A44" s="12"/>
      <c r="B44" s="25">
        <v>342.6</v>
      </c>
      <c r="C44" s="20" t="s">
        <v>54</v>
      </c>
      <c r="D44" s="46">
        <v>445709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445709</v>
      </c>
      <c r="O44" s="47">
        <f t="shared" si="7"/>
        <v>21.110642731966088</v>
      </c>
      <c r="P44" s="9"/>
    </row>
    <row r="45" spans="1:16">
      <c r="A45" s="12"/>
      <c r="B45" s="25">
        <v>342.9</v>
      </c>
      <c r="C45" s="20" t="s">
        <v>150</v>
      </c>
      <c r="D45" s="46">
        <v>2910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2910</v>
      </c>
      <c r="O45" s="47">
        <f t="shared" si="7"/>
        <v>0.13782977312556244</v>
      </c>
      <c r="P45" s="9"/>
    </row>
    <row r="46" spans="1:16">
      <c r="A46" s="12"/>
      <c r="B46" s="25">
        <v>343.3</v>
      </c>
      <c r="C46" s="20" t="s">
        <v>55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4089687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4089687</v>
      </c>
      <c r="O46" s="47">
        <f t="shared" si="7"/>
        <v>193.70468431771894</v>
      </c>
      <c r="P46" s="9"/>
    </row>
    <row r="47" spans="1:16">
      <c r="A47" s="12"/>
      <c r="B47" s="25">
        <v>343.4</v>
      </c>
      <c r="C47" s="20" t="s">
        <v>56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2786516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2786516</v>
      </c>
      <c r="O47" s="47">
        <f t="shared" si="7"/>
        <v>131.98105432671812</v>
      </c>
      <c r="P47" s="9"/>
    </row>
    <row r="48" spans="1:16">
      <c r="A48" s="12"/>
      <c r="B48" s="25">
        <v>343.5</v>
      </c>
      <c r="C48" s="20" t="s">
        <v>57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4020360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4020360</v>
      </c>
      <c r="O48" s="47">
        <f t="shared" si="7"/>
        <v>190.42106758868943</v>
      </c>
      <c r="P48" s="9"/>
    </row>
    <row r="49" spans="1:16">
      <c r="A49" s="12"/>
      <c r="B49" s="25">
        <v>344.9</v>
      </c>
      <c r="C49" s="20" t="s">
        <v>118</v>
      </c>
      <c r="D49" s="46">
        <v>73079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73079</v>
      </c>
      <c r="O49" s="47">
        <f t="shared" si="7"/>
        <v>3.4613271444133944</v>
      </c>
      <c r="P49" s="9"/>
    </row>
    <row r="50" spans="1:16">
      <c r="A50" s="12"/>
      <c r="B50" s="25">
        <v>347.2</v>
      </c>
      <c r="C50" s="20" t="s">
        <v>62</v>
      </c>
      <c r="D50" s="46">
        <v>144187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144187</v>
      </c>
      <c r="O50" s="47">
        <f t="shared" si="7"/>
        <v>6.8292994837304031</v>
      </c>
      <c r="P50" s="9"/>
    </row>
    <row r="51" spans="1:16">
      <c r="A51" s="12"/>
      <c r="B51" s="25">
        <v>347.4</v>
      </c>
      <c r="C51" s="20" t="s">
        <v>151</v>
      </c>
      <c r="D51" s="46">
        <v>7033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7033</v>
      </c>
      <c r="O51" s="47">
        <f t="shared" si="7"/>
        <v>0.33311230047837825</v>
      </c>
      <c r="P51" s="9"/>
    </row>
    <row r="52" spans="1:16">
      <c r="A52" s="12"/>
      <c r="B52" s="25">
        <v>347.5</v>
      </c>
      <c r="C52" s="20" t="s">
        <v>63</v>
      </c>
      <c r="D52" s="46">
        <v>34087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34087</v>
      </c>
      <c r="O52" s="47">
        <f t="shared" si="7"/>
        <v>1.614502912897267</v>
      </c>
      <c r="P52" s="9"/>
    </row>
    <row r="53" spans="1:16">
      <c r="A53" s="12"/>
      <c r="B53" s="25">
        <v>347.9</v>
      </c>
      <c r="C53" s="20" t="s">
        <v>64</v>
      </c>
      <c r="D53" s="46">
        <v>45841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45841</v>
      </c>
      <c r="O53" s="47">
        <f t="shared" si="7"/>
        <v>2.1712215222848483</v>
      </c>
      <c r="P53" s="9"/>
    </row>
    <row r="54" spans="1:16" ht="15.75">
      <c r="A54" s="29" t="s">
        <v>45</v>
      </c>
      <c r="B54" s="30"/>
      <c r="C54" s="31"/>
      <c r="D54" s="32">
        <f t="shared" ref="D54:M54" si="10">SUM(D55:D59)</f>
        <v>509503</v>
      </c>
      <c r="E54" s="32">
        <f t="shared" si="10"/>
        <v>7176</v>
      </c>
      <c r="F54" s="32">
        <f t="shared" si="10"/>
        <v>0</v>
      </c>
      <c r="G54" s="32">
        <f t="shared" si="10"/>
        <v>0</v>
      </c>
      <c r="H54" s="32">
        <f t="shared" si="10"/>
        <v>0</v>
      </c>
      <c r="I54" s="32">
        <f t="shared" si="10"/>
        <v>0</v>
      </c>
      <c r="J54" s="32">
        <f t="shared" si="10"/>
        <v>0</v>
      </c>
      <c r="K54" s="32">
        <f t="shared" si="10"/>
        <v>0</v>
      </c>
      <c r="L54" s="32">
        <f t="shared" si="10"/>
        <v>0</v>
      </c>
      <c r="M54" s="32">
        <f t="shared" si="10"/>
        <v>0</v>
      </c>
      <c r="N54" s="32">
        <f t="shared" ref="N54:N61" si="11">SUM(D54:M54)</f>
        <v>516679</v>
      </c>
      <c r="O54" s="45">
        <f t="shared" si="7"/>
        <v>24.472078814000852</v>
      </c>
      <c r="P54" s="10"/>
    </row>
    <row r="55" spans="1:16">
      <c r="A55" s="13"/>
      <c r="B55" s="39">
        <v>351.1</v>
      </c>
      <c r="C55" s="21" t="s">
        <v>152</v>
      </c>
      <c r="D55" s="46">
        <v>112891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112891</v>
      </c>
      <c r="O55" s="47">
        <f t="shared" si="7"/>
        <v>5.3469900061573439</v>
      </c>
      <c r="P55" s="9"/>
    </row>
    <row r="56" spans="1:16">
      <c r="A56" s="13"/>
      <c r="B56" s="39">
        <v>351.5</v>
      </c>
      <c r="C56" s="21" t="s">
        <v>67</v>
      </c>
      <c r="D56" s="46">
        <v>15878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15878</v>
      </c>
      <c r="O56" s="47">
        <f t="shared" si="7"/>
        <v>0.75204850092360154</v>
      </c>
      <c r="P56" s="9"/>
    </row>
    <row r="57" spans="1:16">
      <c r="A57" s="13"/>
      <c r="B57" s="39">
        <v>354</v>
      </c>
      <c r="C57" s="21" t="s">
        <v>68</v>
      </c>
      <c r="D57" s="46">
        <v>325845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325845</v>
      </c>
      <c r="O57" s="47">
        <f t="shared" si="7"/>
        <v>15.433382276322645</v>
      </c>
      <c r="P57" s="9"/>
    </row>
    <row r="58" spans="1:16">
      <c r="A58" s="13"/>
      <c r="B58" s="39">
        <v>355</v>
      </c>
      <c r="C58" s="21" t="s">
        <v>69</v>
      </c>
      <c r="D58" s="46">
        <v>0</v>
      </c>
      <c r="E58" s="46">
        <v>7176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7176</v>
      </c>
      <c r="O58" s="47">
        <f t="shared" si="7"/>
        <v>0.3398853786766447</v>
      </c>
      <c r="P58" s="9"/>
    </row>
    <row r="59" spans="1:16">
      <c r="A59" s="13"/>
      <c r="B59" s="39">
        <v>359</v>
      </c>
      <c r="C59" s="21" t="s">
        <v>71</v>
      </c>
      <c r="D59" s="46">
        <v>54889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54889</v>
      </c>
      <c r="O59" s="47">
        <f t="shared" si="7"/>
        <v>2.5997726519206177</v>
      </c>
      <c r="P59" s="9"/>
    </row>
    <row r="60" spans="1:16" ht="15.75">
      <c r="A60" s="29" t="s">
        <v>3</v>
      </c>
      <c r="B60" s="30"/>
      <c r="C60" s="31"/>
      <c r="D60" s="32">
        <f t="shared" ref="D60:M60" si="12">SUM(D61:D70)</f>
        <v>2503727</v>
      </c>
      <c r="E60" s="32">
        <f t="shared" si="12"/>
        <v>102702</v>
      </c>
      <c r="F60" s="32">
        <f t="shared" si="12"/>
        <v>6349</v>
      </c>
      <c r="G60" s="32">
        <f t="shared" si="12"/>
        <v>0</v>
      </c>
      <c r="H60" s="32">
        <f t="shared" si="12"/>
        <v>0</v>
      </c>
      <c r="I60" s="32">
        <f t="shared" si="12"/>
        <v>104147</v>
      </c>
      <c r="J60" s="32">
        <f t="shared" si="12"/>
        <v>10831</v>
      </c>
      <c r="K60" s="32">
        <f t="shared" si="12"/>
        <v>5212389</v>
      </c>
      <c r="L60" s="32">
        <f t="shared" si="12"/>
        <v>0</v>
      </c>
      <c r="M60" s="32">
        <f t="shared" si="12"/>
        <v>0</v>
      </c>
      <c r="N60" s="32">
        <f t="shared" si="11"/>
        <v>7940145</v>
      </c>
      <c r="O60" s="45">
        <f t="shared" si="7"/>
        <v>376.0784824515701</v>
      </c>
      <c r="P60" s="10"/>
    </row>
    <row r="61" spans="1:16">
      <c r="A61" s="12"/>
      <c r="B61" s="25">
        <v>361.1</v>
      </c>
      <c r="C61" s="20" t="s">
        <v>72</v>
      </c>
      <c r="D61" s="46">
        <v>252752</v>
      </c>
      <c r="E61" s="46">
        <v>63351</v>
      </c>
      <c r="F61" s="46">
        <v>0</v>
      </c>
      <c r="G61" s="46">
        <v>0</v>
      </c>
      <c r="H61" s="46">
        <v>0</v>
      </c>
      <c r="I61" s="46">
        <v>50024</v>
      </c>
      <c r="J61" s="46">
        <v>9631</v>
      </c>
      <c r="K61" s="46">
        <v>196840</v>
      </c>
      <c r="L61" s="46">
        <v>0</v>
      </c>
      <c r="M61" s="46">
        <v>0</v>
      </c>
      <c r="N61" s="46">
        <f t="shared" si="11"/>
        <v>572598</v>
      </c>
      <c r="O61" s="47">
        <f t="shared" si="7"/>
        <v>27.120636574622271</v>
      </c>
      <c r="P61" s="9"/>
    </row>
    <row r="62" spans="1:16">
      <c r="A62" s="12"/>
      <c r="B62" s="25">
        <v>361.2</v>
      </c>
      <c r="C62" s="20" t="s">
        <v>73</v>
      </c>
      <c r="D62" s="46">
        <v>0</v>
      </c>
      <c r="E62" s="46">
        <v>35519</v>
      </c>
      <c r="F62" s="46">
        <v>4286</v>
      </c>
      <c r="G62" s="46">
        <v>0</v>
      </c>
      <c r="H62" s="46">
        <v>0</v>
      </c>
      <c r="I62" s="46">
        <v>0</v>
      </c>
      <c r="J62" s="46">
        <v>0</v>
      </c>
      <c r="K62" s="46">
        <v>718523</v>
      </c>
      <c r="L62" s="46">
        <v>0</v>
      </c>
      <c r="M62" s="46">
        <v>0</v>
      </c>
      <c r="N62" s="46">
        <f t="shared" ref="N62:N70" si="13">SUM(D62:M62)</f>
        <v>758328</v>
      </c>
      <c r="O62" s="47">
        <f t="shared" si="7"/>
        <v>35.917586321223894</v>
      </c>
      <c r="P62" s="9"/>
    </row>
    <row r="63" spans="1:16">
      <c r="A63" s="12"/>
      <c r="B63" s="25">
        <v>361.3</v>
      </c>
      <c r="C63" s="20" t="s">
        <v>74</v>
      </c>
      <c r="D63" s="46">
        <v>40774</v>
      </c>
      <c r="E63" s="46">
        <v>0</v>
      </c>
      <c r="F63" s="46">
        <v>2063</v>
      </c>
      <c r="G63" s="46">
        <v>0</v>
      </c>
      <c r="H63" s="46">
        <v>0</v>
      </c>
      <c r="I63" s="46">
        <v>0</v>
      </c>
      <c r="J63" s="46">
        <v>0</v>
      </c>
      <c r="K63" s="46">
        <v>2486712</v>
      </c>
      <c r="L63" s="46">
        <v>0</v>
      </c>
      <c r="M63" s="46">
        <v>0</v>
      </c>
      <c r="N63" s="46">
        <f t="shared" si="13"/>
        <v>2529549</v>
      </c>
      <c r="O63" s="47">
        <f t="shared" si="7"/>
        <v>119.81002226116611</v>
      </c>
      <c r="P63" s="9"/>
    </row>
    <row r="64" spans="1:16">
      <c r="A64" s="12"/>
      <c r="B64" s="25">
        <v>361.4</v>
      </c>
      <c r="C64" s="20" t="s">
        <v>119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-118930</v>
      </c>
      <c r="L64" s="46">
        <v>0</v>
      </c>
      <c r="M64" s="46">
        <v>0</v>
      </c>
      <c r="N64" s="46">
        <f t="shared" si="13"/>
        <v>-118930</v>
      </c>
      <c r="O64" s="47">
        <f t="shared" si="7"/>
        <v>-5.6330223085302897</v>
      </c>
      <c r="P64" s="9"/>
    </row>
    <row r="65" spans="1:119">
      <c r="A65" s="12"/>
      <c r="B65" s="25">
        <v>362</v>
      </c>
      <c r="C65" s="20" t="s">
        <v>75</v>
      </c>
      <c r="D65" s="46">
        <v>1801435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1801435</v>
      </c>
      <c r="O65" s="47">
        <f t="shared" si="7"/>
        <v>85.323497371287829</v>
      </c>
      <c r="P65" s="9"/>
    </row>
    <row r="66" spans="1:119">
      <c r="A66" s="12"/>
      <c r="B66" s="25">
        <v>364</v>
      </c>
      <c r="C66" s="20" t="s">
        <v>120</v>
      </c>
      <c r="D66" s="46">
        <v>15500</v>
      </c>
      <c r="E66" s="46">
        <v>0</v>
      </c>
      <c r="F66" s="46">
        <v>0</v>
      </c>
      <c r="G66" s="46">
        <v>0</v>
      </c>
      <c r="H66" s="46">
        <v>0</v>
      </c>
      <c r="I66" s="46">
        <v>36494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51994</v>
      </c>
      <c r="O66" s="47">
        <f t="shared" si="7"/>
        <v>2.4626533415431249</v>
      </c>
      <c r="P66" s="9"/>
    </row>
    <row r="67" spans="1:119">
      <c r="A67" s="12"/>
      <c r="B67" s="25">
        <v>365</v>
      </c>
      <c r="C67" s="20" t="s">
        <v>121</v>
      </c>
      <c r="D67" s="46">
        <v>4119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4119</v>
      </c>
      <c r="O67" s="47">
        <f t="shared" si="7"/>
        <v>0.19509307061999714</v>
      </c>
      <c r="P67" s="9"/>
    </row>
    <row r="68" spans="1:119">
      <c r="A68" s="12"/>
      <c r="B68" s="25">
        <v>366</v>
      </c>
      <c r="C68" s="20" t="s">
        <v>78</v>
      </c>
      <c r="D68" s="46">
        <v>245004</v>
      </c>
      <c r="E68" s="46">
        <v>0</v>
      </c>
      <c r="F68" s="46">
        <v>0</v>
      </c>
      <c r="G68" s="46">
        <v>0</v>
      </c>
      <c r="H68" s="46">
        <v>0</v>
      </c>
      <c r="I68" s="46">
        <v>10000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255004</v>
      </c>
      <c r="O68" s="47">
        <f t="shared" si="7"/>
        <v>12.078056173921281</v>
      </c>
      <c r="P68" s="9"/>
    </row>
    <row r="69" spans="1:119">
      <c r="A69" s="12"/>
      <c r="B69" s="25">
        <v>368</v>
      </c>
      <c r="C69" s="20" t="s">
        <v>79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1929244</v>
      </c>
      <c r="L69" s="46">
        <v>0</v>
      </c>
      <c r="M69" s="46">
        <v>0</v>
      </c>
      <c r="N69" s="46">
        <f t="shared" si="13"/>
        <v>1929244</v>
      </c>
      <c r="O69" s="47">
        <f t="shared" ref="O69:O74" si="14">(N69/O$76)</f>
        <v>91.377066262492306</v>
      </c>
      <c r="P69" s="9"/>
    </row>
    <row r="70" spans="1:119">
      <c r="A70" s="12"/>
      <c r="B70" s="25">
        <v>369.9</v>
      </c>
      <c r="C70" s="20" t="s">
        <v>80</v>
      </c>
      <c r="D70" s="46">
        <v>144143</v>
      </c>
      <c r="E70" s="46">
        <v>3832</v>
      </c>
      <c r="F70" s="46">
        <v>0</v>
      </c>
      <c r="G70" s="46">
        <v>0</v>
      </c>
      <c r="H70" s="46">
        <v>0</v>
      </c>
      <c r="I70" s="46">
        <v>7629</v>
      </c>
      <c r="J70" s="46">
        <v>1200</v>
      </c>
      <c r="K70" s="46">
        <v>0</v>
      </c>
      <c r="L70" s="46">
        <v>0</v>
      </c>
      <c r="M70" s="46">
        <v>0</v>
      </c>
      <c r="N70" s="46">
        <f t="shared" si="13"/>
        <v>156804</v>
      </c>
      <c r="O70" s="47">
        <f t="shared" si="14"/>
        <v>7.4268933832236064</v>
      </c>
      <c r="P70" s="9"/>
    </row>
    <row r="71" spans="1:119" ht="15.75">
      <c r="A71" s="29" t="s">
        <v>46</v>
      </c>
      <c r="B71" s="30"/>
      <c r="C71" s="31"/>
      <c r="D71" s="32">
        <f t="shared" ref="D71:M71" si="15">SUM(D72:D73)</f>
        <v>417000</v>
      </c>
      <c r="E71" s="32">
        <f t="shared" si="15"/>
        <v>5507</v>
      </c>
      <c r="F71" s="32">
        <f t="shared" si="15"/>
        <v>0</v>
      </c>
      <c r="G71" s="32">
        <f t="shared" si="15"/>
        <v>0</v>
      </c>
      <c r="H71" s="32">
        <f t="shared" si="15"/>
        <v>0</v>
      </c>
      <c r="I71" s="32">
        <f t="shared" si="15"/>
        <v>12700</v>
      </c>
      <c r="J71" s="32">
        <f t="shared" si="15"/>
        <v>0</v>
      </c>
      <c r="K71" s="32">
        <f t="shared" si="15"/>
        <v>0</v>
      </c>
      <c r="L71" s="32">
        <f t="shared" si="15"/>
        <v>0</v>
      </c>
      <c r="M71" s="32">
        <f t="shared" si="15"/>
        <v>0</v>
      </c>
      <c r="N71" s="32">
        <f>SUM(D71:M71)</f>
        <v>435207</v>
      </c>
      <c r="O71" s="45">
        <f t="shared" si="14"/>
        <v>20.61322407995074</v>
      </c>
      <c r="P71" s="9"/>
    </row>
    <row r="72" spans="1:119">
      <c r="A72" s="12"/>
      <c r="B72" s="25">
        <v>381</v>
      </c>
      <c r="C72" s="20" t="s">
        <v>81</v>
      </c>
      <c r="D72" s="46">
        <v>0</v>
      </c>
      <c r="E72" s="46">
        <v>5507</v>
      </c>
      <c r="F72" s="46">
        <v>0</v>
      </c>
      <c r="G72" s="46">
        <v>0</v>
      </c>
      <c r="H72" s="46">
        <v>0</v>
      </c>
      <c r="I72" s="46">
        <v>12700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18207</v>
      </c>
      <c r="O72" s="47">
        <f t="shared" si="14"/>
        <v>0.86235968360725623</v>
      </c>
      <c r="P72" s="9"/>
    </row>
    <row r="73" spans="1:119" ht="15.75" thickBot="1">
      <c r="A73" s="12"/>
      <c r="B73" s="25">
        <v>382</v>
      </c>
      <c r="C73" s="20" t="s">
        <v>93</v>
      </c>
      <c r="D73" s="46">
        <v>417000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417000</v>
      </c>
      <c r="O73" s="47">
        <f t="shared" si="14"/>
        <v>19.750864396343484</v>
      </c>
      <c r="P73" s="9"/>
    </row>
    <row r="74" spans="1:119" ht="16.5" thickBot="1">
      <c r="A74" s="14" t="s">
        <v>65</v>
      </c>
      <c r="B74" s="23"/>
      <c r="C74" s="22"/>
      <c r="D74" s="15">
        <f t="shared" ref="D74:M74" si="16">SUM(D5,D16,D26,D39,D54,D60,D71)</f>
        <v>29504392</v>
      </c>
      <c r="E74" s="15">
        <f t="shared" si="16"/>
        <v>6016879</v>
      </c>
      <c r="F74" s="15">
        <f t="shared" si="16"/>
        <v>830936</v>
      </c>
      <c r="G74" s="15">
        <f t="shared" si="16"/>
        <v>0</v>
      </c>
      <c r="H74" s="15">
        <f t="shared" si="16"/>
        <v>0</v>
      </c>
      <c r="I74" s="15">
        <f t="shared" si="16"/>
        <v>11677591</v>
      </c>
      <c r="J74" s="15">
        <f t="shared" si="16"/>
        <v>1134336</v>
      </c>
      <c r="K74" s="15">
        <f t="shared" si="16"/>
        <v>5633853</v>
      </c>
      <c r="L74" s="15">
        <f t="shared" si="16"/>
        <v>0</v>
      </c>
      <c r="M74" s="15">
        <f t="shared" si="16"/>
        <v>0</v>
      </c>
      <c r="N74" s="15">
        <f>SUM(D74:M74)</f>
        <v>54797987</v>
      </c>
      <c r="O74" s="38">
        <f t="shared" si="14"/>
        <v>2595.461895514612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40"/>
      <c r="B76" s="41"/>
      <c r="C76" s="41"/>
      <c r="D76" s="42"/>
      <c r="E76" s="42"/>
      <c r="F76" s="42"/>
      <c r="G76" s="42"/>
      <c r="H76" s="42"/>
      <c r="I76" s="42"/>
      <c r="J76" s="42"/>
      <c r="K76" s="42"/>
      <c r="L76" s="48" t="s">
        <v>163</v>
      </c>
      <c r="M76" s="48"/>
      <c r="N76" s="48"/>
      <c r="O76" s="43">
        <v>21113</v>
      </c>
    </row>
    <row r="77" spans="1:119">
      <c r="A77" s="49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1"/>
    </row>
    <row r="78" spans="1:119" ht="15.75" customHeight="1" thickBot="1">
      <c r="A78" s="52" t="s">
        <v>100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84</v>
      </c>
      <c r="B3" s="62"/>
      <c r="C3" s="63"/>
      <c r="D3" s="67" t="s">
        <v>40</v>
      </c>
      <c r="E3" s="68"/>
      <c r="F3" s="68"/>
      <c r="G3" s="68"/>
      <c r="H3" s="69"/>
      <c r="I3" s="67" t="s">
        <v>41</v>
      </c>
      <c r="J3" s="69"/>
      <c r="K3" s="67" t="s">
        <v>43</v>
      </c>
      <c r="L3" s="69"/>
      <c r="M3" s="36"/>
      <c r="N3" s="37"/>
      <c r="O3" s="70" t="s">
        <v>89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85</v>
      </c>
      <c r="F4" s="34" t="s">
        <v>86</v>
      </c>
      <c r="G4" s="34" t="s">
        <v>87</v>
      </c>
      <c r="H4" s="34" t="s">
        <v>5</v>
      </c>
      <c r="I4" s="34" t="s">
        <v>6</v>
      </c>
      <c r="J4" s="35" t="s">
        <v>88</v>
      </c>
      <c r="K4" s="35" t="s">
        <v>7</v>
      </c>
      <c r="L4" s="35" t="s">
        <v>8</v>
      </c>
      <c r="M4" s="35" t="s">
        <v>9</v>
      </c>
      <c r="N4" s="35" t="s">
        <v>42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15541440</v>
      </c>
      <c r="E5" s="27">
        <f t="shared" si="0"/>
        <v>1416905</v>
      </c>
      <c r="F5" s="27">
        <f t="shared" si="0"/>
        <v>823028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388459</v>
      </c>
      <c r="L5" s="27">
        <f t="shared" si="0"/>
        <v>0</v>
      </c>
      <c r="M5" s="27">
        <f t="shared" si="0"/>
        <v>0</v>
      </c>
      <c r="N5" s="28">
        <f>SUM(D5:M5)</f>
        <v>18169832</v>
      </c>
      <c r="O5" s="33">
        <f t="shared" ref="O5:O36" si="1">(N5/O$74)</f>
        <v>861.29275692074327</v>
      </c>
      <c r="P5" s="6"/>
    </row>
    <row r="6" spans="1:133">
      <c r="A6" s="12"/>
      <c r="B6" s="25">
        <v>311</v>
      </c>
      <c r="C6" s="20" t="s">
        <v>2</v>
      </c>
      <c r="D6" s="46">
        <v>10835992</v>
      </c>
      <c r="E6" s="46">
        <v>1028446</v>
      </c>
      <c r="F6" s="46">
        <v>823028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12687466</v>
      </c>
      <c r="O6" s="47">
        <f t="shared" si="1"/>
        <v>601.41571861964348</v>
      </c>
      <c r="P6" s="9"/>
    </row>
    <row r="7" spans="1:133">
      <c r="A7" s="12"/>
      <c r="B7" s="25">
        <v>312.10000000000002</v>
      </c>
      <c r="C7" s="20" t="s">
        <v>135</v>
      </c>
      <c r="D7" s="46">
        <v>635678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635678</v>
      </c>
      <c r="O7" s="47">
        <f t="shared" si="1"/>
        <v>30.132631778536215</v>
      </c>
      <c r="P7" s="9"/>
    </row>
    <row r="8" spans="1:133">
      <c r="A8" s="12"/>
      <c r="B8" s="25">
        <v>312.51</v>
      </c>
      <c r="C8" s="20" t="s">
        <v>91</v>
      </c>
      <c r="D8" s="46">
        <v>0</v>
      </c>
      <c r="E8" s="46">
        <v>220413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220413</v>
      </c>
      <c r="L8" s="46">
        <v>0</v>
      </c>
      <c r="M8" s="46">
        <v>0</v>
      </c>
      <c r="N8" s="46">
        <f>SUM(D8:M8)</f>
        <v>440826</v>
      </c>
      <c r="O8" s="47">
        <f t="shared" si="1"/>
        <v>20.896188850967008</v>
      </c>
      <c r="P8" s="9"/>
    </row>
    <row r="9" spans="1:133">
      <c r="A9" s="12"/>
      <c r="B9" s="25">
        <v>312.52</v>
      </c>
      <c r="C9" s="20" t="s">
        <v>107</v>
      </c>
      <c r="D9" s="46">
        <v>0</v>
      </c>
      <c r="E9" s="46">
        <v>168046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168046</v>
      </c>
      <c r="L9" s="46">
        <v>0</v>
      </c>
      <c r="M9" s="46">
        <v>0</v>
      </c>
      <c r="N9" s="46">
        <f>SUM(D9:M9)</f>
        <v>336092</v>
      </c>
      <c r="O9" s="47">
        <f t="shared" si="1"/>
        <v>15.931551004929844</v>
      </c>
      <c r="P9" s="9"/>
    </row>
    <row r="10" spans="1:133">
      <c r="A10" s="12"/>
      <c r="B10" s="25">
        <v>314.10000000000002</v>
      </c>
      <c r="C10" s="20" t="s">
        <v>11</v>
      </c>
      <c r="D10" s="46">
        <v>2556644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2556644</v>
      </c>
      <c r="O10" s="47">
        <f t="shared" si="1"/>
        <v>121.19093667045885</v>
      </c>
      <c r="P10" s="9"/>
    </row>
    <row r="11" spans="1:133">
      <c r="A11" s="12"/>
      <c r="B11" s="25">
        <v>314.39999999999998</v>
      </c>
      <c r="C11" s="20" t="s">
        <v>12</v>
      </c>
      <c r="D11" s="46">
        <v>9292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9292</v>
      </c>
      <c r="O11" s="47">
        <f t="shared" si="1"/>
        <v>0.44046264694728859</v>
      </c>
      <c r="P11" s="9"/>
    </row>
    <row r="12" spans="1:133">
      <c r="A12" s="12"/>
      <c r="B12" s="25">
        <v>314.7</v>
      </c>
      <c r="C12" s="20" t="s">
        <v>13</v>
      </c>
      <c r="D12" s="46">
        <v>112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112</v>
      </c>
      <c r="O12" s="47">
        <f t="shared" si="1"/>
        <v>5.3090633295411454E-3</v>
      </c>
      <c r="P12" s="9"/>
    </row>
    <row r="13" spans="1:133">
      <c r="A13" s="12"/>
      <c r="B13" s="25">
        <v>314.8</v>
      </c>
      <c r="C13" s="20" t="s">
        <v>14</v>
      </c>
      <c r="D13" s="46">
        <v>44504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44504</v>
      </c>
      <c r="O13" s="47">
        <f t="shared" si="1"/>
        <v>2.1095942358740993</v>
      </c>
      <c r="P13" s="9"/>
    </row>
    <row r="14" spans="1:133">
      <c r="A14" s="12"/>
      <c r="B14" s="25">
        <v>315</v>
      </c>
      <c r="C14" s="20" t="s">
        <v>108</v>
      </c>
      <c r="D14" s="46">
        <v>1116530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1116530</v>
      </c>
      <c r="O14" s="47">
        <f t="shared" si="1"/>
        <v>52.926147136897988</v>
      </c>
      <c r="P14" s="9"/>
    </row>
    <row r="15" spans="1:133">
      <c r="A15" s="12"/>
      <c r="B15" s="25">
        <v>316</v>
      </c>
      <c r="C15" s="20" t="s">
        <v>109</v>
      </c>
      <c r="D15" s="46">
        <v>342688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342688</v>
      </c>
      <c r="O15" s="47">
        <f t="shared" si="1"/>
        <v>16.244216913158894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SUM(D17:D25)</f>
        <v>3068001</v>
      </c>
      <c r="E16" s="32">
        <f t="shared" si="3"/>
        <v>21256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3089257</v>
      </c>
      <c r="O16" s="45">
        <f t="shared" si="1"/>
        <v>146.43804512703829</v>
      </c>
      <c r="P16" s="10"/>
    </row>
    <row r="17" spans="1:16">
      <c r="A17" s="12"/>
      <c r="B17" s="25">
        <v>322</v>
      </c>
      <c r="C17" s="20" t="s">
        <v>0</v>
      </c>
      <c r="D17" s="46">
        <v>552075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552075</v>
      </c>
      <c r="O17" s="47">
        <f t="shared" si="1"/>
        <v>26.169653014789535</v>
      </c>
      <c r="P17" s="9"/>
    </row>
    <row r="18" spans="1:16">
      <c r="A18" s="12"/>
      <c r="B18" s="25">
        <v>323.10000000000002</v>
      </c>
      <c r="C18" s="20" t="s">
        <v>18</v>
      </c>
      <c r="D18" s="46">
        <v>2170746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2170746</v>
      </c>
      <c r="O18" s="47">
        <f t="shared" si="1"/>
        <v>102.89846416382252</v>
      </c>
      <c r="P18" s="9"/>
    </row>
    <row r="19" spans="1:16">
      <c r="A19" s="12"/>
      <c r="B19" s="25">
        <v>323.39999999999998</v>
      </c>
      <c r="C19" s="20" t="s">
        <v>19</v>
      </c>
      <c r="D19" s="46">
        <v>10376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10376</v>
      </c>
      <c r="O19" s="47">
        <f t="shared" si="1"/>
        <v>0.49184679560106181</v>
      </c>
      <c r="P19" s="9"/>
    </row>
    <row r="20" spans="1:16">
      <c r="A20" s="12"/>
      <c r="B20" s="25">
        <v>323.7</v>
      </c>
      <c r="C20" s="20" t="s">
        <v>20</v>
      </c>
      <c r="D20" s="46">
        <v>92649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92649</v>
      </c>
      <c r="O20" s="47">
        <f t="shared" si="1"/>
        <v>4.3917804323094423</v>
      </c>
      <c r="P20" s="9"/>
    </row>
    <row r="21" spans="1:16">
      <c r="A21" s="12"/>
      <c r="B21" s="25">
        <v>324.11</v>
      </c>
      <c r="C21" s="20" t="s">
        <v>155</v>
      </c>
      <c r="D21" s="46">
        <v>0</v>
      </c>
      <c r="E21" s="46">
        <v>1558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1558</v>
      </c>
      <c r="O21" s="47">
        <f t="shared" si="1"/>
        <v>7.3852863102009864E-2</v>
      </c>
      <c r="P21" s="9"/>
    </row>
    <row r="22" spans="1:16">
      <c r="A22" s="12"/>
      <c r="B22" s="25">
        <v>324.31</v>
      </c>
      <c r="C22" s="20" t="s">
        <v>147</v>
      </c>
      <c r="D22" s="46">
        <v>0</v>
      </c>
      <c r="E22" s="46">
        <v>5667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5667</v>
      </c>
      <c r="O22" s="47">
        <f t="shared" si="1"/>
        <v>0.26862912400455063</v>
      </c>
      <c r="P22" s="9"/>
    </row>
    <row r="23" spans="1:16">
      <c r="A23" s="12"/>
      <c r="B23" s="25">
        <v>324.32</v>
      </c>
      <c r="C23" s="20" t="s">
        <v>97</v>
      </c>
      <c r="D23" s="46">
        <v>0</v>
      </c>
      <c r="E23" s="46">
        <v>4877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4877</v>
      </c>
      <c r="O23" s="47">
        <f t="shared" si="1"/>
        <v>0.23118126659082291</v>
      </c>
      <c r="P23" s="9"/>
    </row>
    <row r="24" spans="1:16">
      <c r="A24" s="12"/>
      <c r="B24" s="25">
        <v>324.61</v>
      </c>
      <c r="C24" s="20" t="s">
        <v>22</v>
      </c>
      <c r="D24" s="46">
        <v>0</v>
      </c>
      <c r="E24" s="46">
        <v>8604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8604</v>
      </c>
      <c r="O24" s="47">
        <f t="shared" si="1"/>
        <v>0.40784982935153585</v>
      </c>
      <c r="P24" s="9"/>
    </row>
    <row r="25" spans="1:16">
      <c r="A25" s="12"/>
      <c r="B25" s="25">
        <v>329</v>
      </c>
      <c r="C25" s="20" t="s">
        <v>24</v>
      </c>
      <c r="D25" s="46">
        <v>242155</v>
      </c>
      <c r="E25" s="46">
        <v>550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5">SUM(D25:M25)</f>
        <v>242705</v>
      </c>
      <c r="O25" s="47">
        <f t="shared" si="1"/>
        <v>11.504787637466819</v>
      </c>
      <c r="P25" s="9"/>
    </row>
    <row r="26" spans="1:16" ht="15.75">
      <c r="A26" s="29" t="s">
        <v>26</v>
      </c>
      <c r="B26" s="30"/>
      <c r="C26" s="31"/>
      <c r="D26" s="32">
        <f t="shared" ref="D26:M26" si="6">SUM(D27:D39)</f>
        <v>4430049</v>
      </c>
      <c r="E26" s="32">
        <f t="shared" si="6"/>
        <v>377652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85586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4">
        <f t="shared" si="5"/>
        <v>4893287</v>
      </c>
      <c r="O26" s="45">
        <f t="shared" si="1"/>
        <v>231.95330868411074</v>
      </c>
      <c r="P26" s="10"/>
    </row>
    <row r="27" spans="1:16">
      <c r="A27" s="12"/>
      <c r="B27" s="25">
        <v>331.2</v>
      </c>
      <c r="C27" s="20" t="s">
        <v>25</v>
      </c>
      <c r="D27" s="46">
        <v>18179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18179</v>
      </c>
      <c r="O27" s="47">
        <f t="shared" si="1"/>
        <v>0.86172734167614717</v>
      </c>
      <c r="P27" s="9"/>
    </row>
    <row r="28" spans="1:16">
      <c r="A28" s="12"/>
      <c r="B28" s="25">
        <v>331.39</v>
      </c>
      <c r="C28" s="20" t="s">
        <v>140</v>
      </c>
      <c r="D28" s="46">
        <v>212024</v>
      </c>
      <c r="E28" s="46">
        <v>149045</v>
      </c>
      <c r="F28" s="46">
        <v>0</v>
      </c>
      <c r="G28" s="46">
        <v>0</v>
      </c>
      <c r="H28" s="46">
        <v>0</v>
      </c>
      <c r="I28" s="46">
        <v>28834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389903</v>
      </c>
      <c r="O28" s="47">
        <f t="shared" si="1"/>
        <v>18.482318923018582</v>
      </c>
      <c r="P28" s="9"/>
    </row>
    <row r="29" spans="1:16">
      <c r="A29" s="12"/>
      <c r="B29" s="25">
        <v>334.2</v>
      </c>
      <c r="C29" s="20" t="s">
        <v>98</v>
      </c>
      <c r="D29" s="46">
        <v>7533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7533</v>
      </c>
      <c r="O29" s="47">
        <f t="shared" si="1"/>
        <v>0.35708191126279865</v>
      </c>
      <c r="P29" s="9"/>
    </row>
    <row r="30" spans="1:16">
      <c r="A30" s="12"/>
      <c r="B30" s="25">
        <v>334.31</v>
      </c>
      <c r="C30" s="20" t="s">
        <v>156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55150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55150</v>
      </c>
      <c r="O30" s="47">
        <f t="shared" si="1"/>
        <v>2.6142396662874479</v>
      </c>
      <c r="P30" s="9"/>
    </row>
    <row r="31" spans="1:16">
      <c r="A31" s="12"/>
      <c r="B31" s="25">
        <v>334.36</v>
      </c>
      <c r="C31" s="20" t="s">
        <v>29</v>
      </c>
      <c r="D31" s="46">
        <v>0</v>
      </c>
      <c r="E31" s="46">
        <v>228607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7">SUM(D31:M31)</f>
        <v>228607</v>
      </c>
      <c r="O31" s="47">
        <f t="shared" si="1"/>
        <v>10.836509290860826</v>
      </c>
      <c r="P31" s="9"/>
    </row>
    <row r="32" spans="1:16">
      <c r="A32" s="12"/>
      <c r="B32" s="25">
        <v>334.39</v>
      </c>
      <c r="C32" s="20" t="s">
        <v>157</v>
      </c>
      <c r="D32" s="46">
        <v>10040</v>
      </c>
      <c r="E32" s="46">
        <v>0</v>
      </c>
      <c r="F32" s="46">
        <v>0</v>
      </c>
      <c r="G32" s="46">
        <v>0</v>
      </c>
      <c r="H32" s="46">
        <v>0</v>
      </c>
      <c r="I32" s="46">
        <v>1602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11642</v>
      </c>
      <c r="O32" s="47">
        <f t="shared" si="1"/>
        <v>0.55185817216533939</v>
      </c>
      <c r="P32" s="9"/>
    </row>
    <row r="33" spans="1:16">
      <c r="A33" s="12"/>
      <c r="B33" s="25">
        <v>335.12</v>
      </c>
      <c r="C33" s="20" t="s">
        <v>112</v>
      </c>
      <c r="D33" s="46">
        <v>843020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843020</v>
      </c>
      <c r="O33" s="47">
        <f t="shared" si="1"/>
        <v>39.961130072051574</v>
      </c>
      <c r="P33" s="9"/>
    </row>
    <row r="34" spans="1:16">
      <c r="A34" s="12"/>
      <c r="B34" s="25">
        <v>335.15</v>
      </c>
      <c r="C34" s="20" t="s">
        <v>113</v>
      </c>
      <c r="D34" s="46">
        <v>9654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9654</v>
      </c>
      <c r="O34" s="47">
        <f t="shared" si="1"/>
        <v>0.45762229806598409</v>
      </c>
      <c r="P34" s="9"/>
    </row>
    <row r="35" spans="1:16">
      <c r="A35" s="12"/>
      <c r="B35" s="25">
        <v>335.18</v>
      </c>
      <c r="C35" s="20" t="s">
        <v>114</v>
      </c>
      <c r="D35" s="46">
        <v>3110855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3110855</v>
      </c>
      <c r="O35" s="47">
        <f t="shared" si="1"/>
        <v>147.46184110731892</v>
      </c>
      <c r="P35" s="9"/>
    </row>
    <row r="36" spans="1:16">
      <c r="A36" s="12"/>
      <c r="B36" s="25">
        <v>335.21</v>
      </c>
      <c r="C36" s="20" t="s">
        <v>33</v>
      </c>
      <c r="D36" s="46">
        <v>21862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21862</v>
      </c>
      <c r="O36" s="47">
        <f t="shared" si="1"/>
        <v>1.0363102009859688</v>
      </c>
      <c r="P36" s="9"/>
    </row>
    <row r="37" spans="1:16">
      <c r="A37" s="12"/>
      <c r="B37" s="25">
        <v>335.49</v>
      </c>
      <c r="C37" s="20" t="s">
        <v>34</v>
      </c>
      <c r="D37" s="46">
        <v>16490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16490</v>
      </c>
      <c r="O37" s="47">
        <f t="shared" ref="O37:O68" si="8">(N37/O$74)</f>
        <v>0.7816647705726204</v>
      </c>
      <c r="P37" s="9"/>
    </row>
    <row r="38" spans="1:16">
      <c r="A38" s="12"/>
      <c r="B38" s="25">
        <v>337.2</v>
      </c>
      <c r="C38" s="20" t="s">
        <v>36</v>
      </c>
      <c r="D38" s="46">
        <v>157500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157500</v>
      </c>
      <c r="O38" s="47">
        <f t="shared" si="8"/>
        <v>7.4658703071672354</v>
      </c>
      <c r="P38" s="9"/>
    </row>
    <row r="39" spans="1:16">
      <c r="A39" s="12"/>
      <c r="B39" s="25">
        <v>338</v>
      </c>
      <c r="C39" s="20" t="s">
        <v>39</v>
      </c>
      <c r="D39" s="46">
        <v>22892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22892</v>
      </c>
      <c r="O39" s="47">
        <f t="shared" si="8"/>
        <v>1.0851346226772849</v>
      </c>
      <c r="P39" s="9"/>
    </row>
    <row r="40" spans="1:16" ht="15.75">
      <c r="A40" s="29" t="s">
        <v>44</v>
      </c>
      <c r="B40" s="30"/>
      <c r="C40" s="31"/>
      <c r="D40" s="32">
        <f t="shared" ref="D40:M40" si="9">SUM(D41:D51)</f>
        <v>1070661</v>
      </c>
      <c r="E40" s="32">
        <f t="shared" si="9"/>
        <v>1342923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10042170</v>
      </c>
      <c r="J40" s="32">
        <f t="shared" si="9"/>
        <v>942583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>SUM(D40:M40)</f>
        <v>13398337</v>
      </c>
      <c r="O40" s="45">
        <f t="shared" si="8"/>
        <v>635.11267538869924</v>
      </c>
      <c r="P40" s="10"/>
    </row>
    <row r="41" spans="1:16">
      <c r="A41" s="12"/>
      <c r="B41" s="25">
        <v>341.2</v>
      </c>
      <c r="C41" s="20" t="s">
        <v>116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942583</v>
      </c>
      <c r="K41" s="46">
        <v>0</v>
      </c>
      <c r="L41" s="46">
        <v>0</v>
      </c>
      <c r="M41" s="46">
        <v>0</v>
      </c>
      <c r="N41" s="46">
        <f t="shared" ref="N41:N51" si="10">SUM(D41:M41)</f>
        <v>942583</v>
      </c>
      <c r="O41" s="47">
        <f t="shared" si="8"/>
        <v>44.680650360257872</v>
      </c>
      <c r="P41" s="9"/>
    </row>
    <row r="42" spans="1:16">
      <c r="A42" s="12"/>
      <c r="B42" s="25">
        <v>341.3</v>
      </c>
      <c r="C42" s="20" t="s">
        <v>136</v>
      </c>
      <c r="D42" s="46">
        <v>49431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49431</v>
      </c>
      <c r="O42" s="47">
        <f t="shared" si="8"/>
        <v>2.343145620022753</v>
      </c>
      <c r="P42" s="9"/>
    </row>
    <row r="43" spans="1:16">
      <c r="A43" s="12"/>
      <c r="B43" s="25">
        <v>342.1</v>
      </c>
      <c r="C43" s="20" t="s">
        <v>50</v>
      </c>
      <c r="D43" s="46">
        <v>248288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248288</v>
      </c>
      <c r="O43" s="47">
        <f t="shared" si="8"/>
        <v>11.769434963974213</v>
      </c>
      <c r="P43" s="9"/>
    </row>
    <row r="44" spans="1:16">
      <c r="A44" s="12"/>
      <c r="B44" s="25">
        <v>342.2</v>
      </c>
      <c r="C44" s="20" t="s">
        <v>51</v>
      </c>
      <c r="D44" s="46">
        <v>2950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2950</v>
      </c>
      <c r="O44" s="47">
        <f t="shared" si="8"/>
        <v>0.13983693591202123</v>
      </c>
      <c r="P44" s="9"/>
    </row>
    <row r="45" spans="1:16">
      <c r="A45" s="12"/>
      <c r="B45" s="25">
        <v>342.6</v>
      </c>
      <c r="C45" s="20" t="s">
        <v>54</v>
      </c>
      <c r="D45" s="46">
        <v>421848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421848</v>
      </c>
      <c r="O45" s="47">
        <f t="shared" si="8"/>
        <v>19.996587030716725</v>
      </c>
      <c r="P45" s="9"/>
    </row>
    <row r="46" spans="1:16">
      <c r="A46" s="12"/>
      <c r="B46" s="25">
        <v>342.9</v>
      </c>
      <c r="C46" s="20" t="s">
        <v>150</v>
      </c>
      <c r="D46" s="46">
        <v>4912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4912</v>
      </c>
      <c r="O46" s="47">
        <f t="shared" si="8"/>
        <v>0.2328403488813045</v>
      </c>
      <c r="P46" s="9"/>
    </row>
    <row r="47" spans="1:16">
      <c r="A47" s="12"/>
      <c r="B47" s="25">
        <v>343.4</v>
      </c>
      <c r="C47" s="20" t="s">
        <v>56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2707461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2707461</v>
      </c>
      <c r="O47" s="47">
        <f t="shared" si="8"/>
        <v>128.34001706484642</v>
      </c>
      <c r="P47" s="9"/>
    </row>
    <row r="48" spans="1:16">
      <c r="A48" s="12"/>
      <c r="B48" s="25">
        <v>343.5</v>
      </c>
      <c r="C48" s="20" t="s">
        <v>57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7334709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7334709</v>
      </c>
      <c r="O48" s="47">
        <f t="shared" si="8"/>
        <v>347.68245164960183</v>
      </c>
      <c r="P48" s="9"/>
    </row>
    <row r="49" spans="1:16">
      <c r="A49" s="12"/>
      <c r="B49" s="25">
        <v>343.7</v>
      </c>
      <c r="C49" s="20" t="s">
        <v>58</v>
      </c>
      <c r="D49" s="46">
        <v>0</v>
      </c>
      <c r="E49" s="46">
        <v>1342923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1342923</v>
      </c>
      <c r="O49" s="47">
        <f t="shared" si="8"/>
        <v>63.657707622298069</v>
      </c>
      <c r="P49" s="9"/>
    </row>
    <row r="50" spans="1:16">
      <c r="A50" s="12"/>
      <c r="B50" s="25">
        <v>344.9</v>
      </c>
      <c r="C50" s="20" t="s">
        <v>118</v>
      </c>
      <c r="D50" s="46">
        <v>71909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71909</v>
      </c>
      <c r="O50" s="47">
        <f t="shared" si="8"/>
        <v>3.4086556693211985</v>
      </c>
      <c r="P50" s="9"/>
    </row>
    <row r="51" spans="1:16">
      <c r="A51" s="12"/>
      <c r="B51" s="25">
        <v>347.2</v>
      </c>
      <c r="C51" s="20" t="s">
        <v>62</v>
      </c>
      <c r="D51" s="46">
        <v>271323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271323</v>
      </c>
      <c r="O51" s="47">
        <f t="shared" si="8"/>
        <v>12.861348122866895</v>
      </c>
      <c r="P51" s="9"/>
    </row>
    <row r="52" spans="1:16" ht="15.75">
      <c r="A52" s="29" t="s">
        <v>45</v>
      </c>
      <c r="B52" s="30"/>
      <c r="C52" s="31"/>
      <c r="D52" s="32">
        <f t="shared" ref="D52:M52" si="11">SUM(D53:D56)</f>
        <v>686107</v>
      </c>
      <c r="E52" s="32">
        <f t="shared" si="11"/>
        <v>43918</v>
      </c>
      <c r="F52" s="32">
        <f t="shared" si="11"/>
        <v>0</v>
      </c>
      <c r="G52" s="32">
        <f t="shared" si="11"/>
        <v>0</v>
      </c>
      <c r="H52" s="32">
        <f t="shared" si="11"/>
        <v>0</v>
      </c>
      <c r="I52" s="32">
        <f t="shared" si="11"/>
        <v>0</v>
      </c>
      <c r="J52" s="32">
        <f t="shared" si="11"/>
        <v>0</v>
      </c>
      <c r="K52" s="32">
        <f t="shared" si="11"/>
        <v>0</v>
      </c>
      <c r="L52" s="32">
        <f t="shared" si="11"/>
        <v>0</v>
      </c>
      <c r="M52" s="32">
        <f t="shared" si="11"/>
        <v>0</v>
      </c>
      <c r="N52" s="32">
        <f t="shared" ref="N52:N58" si="12">SUM(D52:M52)</f>
        <v>730025</v>
      </c>
      <c r="O52" s="45">
        <f t="shared" si="8"/>
        <v>34.604901403109594</v>
      </c>
      <c r="P52" s="10"/>
    </row>
    <row r="53" spans="1:16">
      <c r="A53" s="13"/>
      <c r="B53" s="39">
        <v>351.1</v>
      </c>
      <c r="C53" s="21" t="s">
        <v>152</v>
      </c>
      <c r="D53" s="46">
        <v>110693</v>
      </c>
      <c r="E53" s="46">
        <v>43918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154611</v>
      </c>
      <c r="O53" s="47">
        <f t="shared" si="8"/>
        <v>7.3289249146757678</v>
      </c>
      <c r="P53" s="9"/>
    </row>
    <row r="54" spans="1:16">
      <c r="A54" s="13"/>
      <c r="B54" s="39">
        <v>351.5</v>
      </c>
      <c r="C54" s="21" t="s">
        <v>67</v>
      </c>
      <c r="D54" s="46">
        <v>25211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25211</v>
      </c>
      <c r="O54" s="47">
        <f t="shared" si="8"/>
        <v>1.1950606750094805</v>
      </c>
      <c r="P54" s="9"/>
    </row>
    <row r="55" spans="1:16">
      <c r="A55" s="13"/>
      <c r="B55" s="39">
        <v>354</v>
      </c>
      <c r="C55" s="21" t="s">
        <v>68</v>
      </c>
      <c r="D55" s="46">
        <v>466743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466743</v>
      </c>
      <c r="O55" s="47">
        <f t="shared" si="8"/>
        <v>22.12471558589306</v>
      </c>
      <c r="P55" s="9"/>
    </row>
    <row r="56" spans="1:16">
      <c r="A56" s="13"/>
      <c r="B56" s="39">
        <v>359</v>
      </c>
      <c r="C56" s="21" t="s">
        <v>71</v>
      </c>
      <c r="D56" s="46">
        <v>83460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83460</v>
      </c>
      <c r="O56" s="47">
        <f t="shared" si="8"/>
        <v>3.9562002275312858</v>
      </c>
      <c r="P56" s="9"/>
    </row>
    <row r="57" spans="1:16" ht="15.75">
      <c r="A57" s="29" t="s">
        <v>3</v>
      </c>
      <c r="B57" s="30"/>
      <c r="C57" s="31"/>
      <c r="D57" s="32">
        <f t="shared" ref="D57:M57" si="13">SUM(D58:D67)</f>
        <v>2322641</v>
      </c>
      <c r="E57" s="32">
        <f t="shared" si="13"/>
        <v>243455</v>
      </c>
      <c r="F57" s="32">
        <f t="shared" si="13"/>
        <v>12470</v>
      </c>
      <c r="G57" s="32">
        <f t="shared" si="13"/>
        <v>0</v>
      </c>
      <c r="H57" s="32">
        <f t="shared" si="13"/>
        <v>0</v>
      </c>
      <c r="I57" s="32">
        <f t="shared" si="13"/>
        <v>226350</v>
      </c>
      <c r="J57" s="32">
        <f t="shared" si="13"/>
        <v>20639</v>
      </c>
      <c r="K57" s="32">
        <f t="shared" si="13"/>
        <v>3404314</v>
      </c>
      <c r="L57" s="32">
        <f t="shared" si="13"/>
        <v>0</v>
      </c>
      <c r="M57" s="32">
        <f t="shared" si="13"/>
        <v>0</v>
      </c>
      <c r="N57" s="32">
        <f t="shared" si="12"/>
        <v>6229869</v>
      </c>
      <c r="O57" s="45">
        <f t="shared" si="8"/>
        <v>295.3104379977247</v>
      </c>
      <c r="P57" s="10"/>
    </row>
    <row r="58" spans="1:16">
      <c r="A58" s="12"/>
      <c r="B58" s="25">
        <v>361.1</v>
      </c>
      <c r="C58" s="20" t="s">
        <v>72</v>
      </c>
      <c r="D58" s="46">
        <v>495850</v>
      </c>
      <c r="E58" s="46">
        <v>214991</v>
      </c>
      <c r="F58" s="46">
        <v>12470</v>
      </c>
      <c r="G58" s="46">
        <v>0</v>
      </c>
      <c r="H58" s="46">
        <v>0</v>
      </c>
      <c r="I58" s="46">
        <v>207988</v>
      </c>
      <c r="J58" s="46">
        <v>19289</v>
      </c>
      <c r="K58" s="46">
        <v>198481</v>
      </c>
      <c r="L58" s="46">
        <v>0</v>
      </c>
      <c r="M58" s="46">
        <v>0</v>
      </c>
      <c r="N58" s="46">
        <f t="shared" si="12"/>
        <v>1149069</v>
      </c>
      <c r="O58" s="47">
        <f t="shared" si="8"/>
        <v>54.468572241183161</v>
      </c>
      <c r="P58" s="9"/>
    </row>
    <row r="59" spans="1:16">
      <c r="A59" s="12"/>
      <c r="B59" s="25">
        <v>361.2</v>
      </c>
      <c r="C59" s="20" t="s">
        <v>73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881022</v>
      </c>
      <c r="L59" s="46">
        <v>0</v>
      </c>
      <c r="M59" s="46">
        <v>0</v>
      </c>
      <c r="N59" s="46">
        <f t="shared" ref="N59:N67" si="14">SUM(D59:M59)</f>
        <v>881022</v>
      </c>
      <c r="O59" s="47">
        <f t="shared" si="8"/>
        <v>41.762514220705349</v>
      </c>
      <c r="P59" s="9"/>
    </row>
    <row r="60" spans="1:16">
      <c r="A60" s="12"/>
      <c r="B60" s="25">
        <v>361.3</v>
      </c>
      <c r="C60" s="20" t="s">
        <v>74</v>
      </c>
      <c r="D60" s="46">
        <v>97493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1536020</v>
      </c>
      <c r="L60" s="46">
        <v>0</v>
      </c>
      <c r="M60" s="46">
        <v>0</v>
      </c>
      <c r="N60" s="46">
        <f t="shared" si="14"/>
        <v>1633513</v>
      </c>
      <c r="O60" s="47">
        <f t="shared" si="8"/>
        <v>77.432356844899502</v>
      </c>
      <c r="P60" s="9"/>
    </row>
    <row r="61" spans="1:16">
      <c r="A61" s="12"/>
      <c r="B61" s="25">
        <v>361.4</v>
      </c>
      <c r="C61" s="20" t="s">
        <v>119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-912342</v>
      </c>
      <c r="L61" s="46">
        <v>0</v>
      </c>
      <c r="M61" s="46">
        <v>0</v>
      </c>
      <c r="N61" s="46">
        <f t="shared" si="14"/>
        <v>-912342</v>
      </c>
      <c r="O61" s="47">
        <f t="shared" si="8"/>
        <v>-43.247155858930604</v>
      </c>
      <c r="P61" s="9"/>
    </row>
    <row r="62" spans="1:16">
      <c r="A62" s="12"/>
      <c r="B62" s="25">
        <v>362</v>
      </c>
      <c r="C62" s="20" t="s">
        <v>75</v>
      </c>
      <c r="D62" s="46">
        <v>24218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24218</v>
      </c>
      <c r="O62" s="47">
        <f t="shared" si="8"/>
        <v>1.1479901403109594</v>
      </c>
      <c r="P62" s="9"/>
    </row>
    <row r="63" spans="1:16">
      <c r="A63" s="12"/>
      <c r="B63" s="25">
        <v>364</v>
      </c>
      <c r="C63" s="20" t="s">
        <v>120</v>
      </c>
      <c r="D63" s="46">
        <v>29566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29566</v>
      </c>
      <c r="O63" s="47">
        <f t="shared" si="8"/>
        <v>1.4014979142965491</v>
      </c>
      <c r="P63" s="9"/>
    </row>
    <row r="64" spans="1:16">
      <c r="A64" s="12"/>
      <c r="B64" s="25">
        <v>365</v>
      </c>
      <c r="C64" s="20" t="s">
        <v>121</v>
      </c>
      <c r="D64" s="46">
        <v>5907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5907</v>
      </c>
      <c r="O64" s="47">
        <f t="shared" si="8"/>
        <v>0.28000568828213879</v>
      </c>
      <c r="P64" s="9"/>
    </row>
    <row r="65" spans="1:119">
      <c r="A65" s="12"/>
      <c r="B65" s="25">
        <v>366</v>
      </c>
      <c r="C65" s="20" t="s">
        <v>78</v>
      </c>
      <c r="D65" s="46">
        <v>34826</v>
      </c>
      <c r="E65" s="46">
        <v>25</v>
      </c>
      <c r="F65" s="46">
        <v>0</v>
      </c>
      <c r="G65" s="46">
        <v>0</v>
      </c>
      <c r="H65" s="46">
        <v>0</v>
      </c>
      <c r="I65" s="46">
        <v>10000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44851</v>
      </c>
      <c r="O65" s="47">
        <f t="shared" si="8"/>
        <v>2.1260428517254457</v>
      </c>
      <c r="P65" s="9"/>
    </row>
    <row r="66" spans="1:119">
      <c r="A66" s="12"/>
      <c r="B66" s="25">
        <v>368</v>
      </c>
      <c r="C66" s="20" t="s">
        <v>79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1699162</v>
      </c>
      <c r="L66" s="46">
        <v>0</v>
      </c>
      <c r="M66" s="46">
        <v>0</v>
      </c>
      <c r="N66" s="46">
        <f t="shared" si="14"/>
        <v>1699162</v>
      </c>
      <c r="O66" s="47">
        <f t="shared" si="8"/>
        <v>80.544273795980274</v>
      </c>
      <c r="P66" s="9"/>
    </row>
    <row r="67" spans="1:119">
      <c r="A67" s="12"/>
      <c r="B67" s="25">
        <v>369.9</v>
      </c>
      <c r="C67" s="20" t="s">
        <v>80</v>
      </c>
      <c r="D67" s="46">
        <v>1634781</v>
      </c>
      <c r="E67" s="46">
        <v>28439</v>
      </c>
      <c r="F67" s="46">
        <v>0</v>
      </c>
      <c r="G67" s="46">
        <v>0</v>
      </c>
      <c r="H67" s="46">
        <v>0</v>
      </c>
      <c r="I67" s="46">
        <v>8362</v>
      </c>
      <c r="J67" s="46">
        <v>1350</v>
      </c>
      <c r="K67" s="46">
        <v>1971</v>
      </c>
      <c r="L67" s="46">
        <v>0</v>
      </c>
      <c r="M67" s="46">
        <v>0</v>
      </c>
      <c r="N67" s="46">
        <f t="shared" si="14"/>
        <v>1674903</v>
      </c>
      <c r="O67" s="47">
        <f t="shared" si="8"/>
        <v>79.394340159271906</v>
      </c>
      <c r="P67" s="9"/>
    </row>
    <row r="68" spans="1:119" ht="15.75">
      <c r="A68" s="29" t="s">
        <v>46</v>
      </c>
      <c r="B68" s="30"/>
      <c r="C68" s="31"/>
      <c r="D68" s="32">
        <f t="shared" ref="D68:M68" si="15">SUM(D69:D71)</f>
        <v>483000</v>
      </c>
      <c r="E68" s="32">
        <f t="shared" si="15"/>
        <v>27314</v>
      </c>
      <c r="F68" s="32">
        <f t="shared" si="15"/>
        <v>0</v>
      </c>
      <c r="G68" s="32">
        <f t="shared" si="15"/>
        <v>0</v>
      </c>
      <c r="H68" s="32">
        <f t="shared" si="15"/>
        <v>0</v>
      </c>
      <c r="I68" s="32">
        <f t="shared" si="15"/>
        <v>84655</v>
      </c>
      <c r="J68" s="32">
        <f t="shared" si="15"/>
        <v>0</v>
      </c>
      <c r="K68" s="32">
        <f t="shared" si="15"/>
        <v>0</v>
      </c>
      <c r="L68" s="32">
        <f t="shared" si="15"/>
        <v>0</v>
      </c>
      <c r="M68" s="32">
        <f t="shared" si="15"/>
        <v>0</v>
      </c>
      <c r="N68" s="32">
        <f>SUM(D68:M68)</f>
        <v>594969</v>
      </c>
      <c r="O68" s="45">
        <f t="shared" si="8"/>
        <v>28.20292946530148</v>
      </c>
      <c r="P68" s="9"/>
    </row>
    <row r="69" spans="1:119">
      <c r="A69" s="12"/>
      <c r="B69" s="25">
        <v>381</v>
      </c>
      <c r="C69" s="20" t="s">
        <v>81</v>
      </c>
      <c r="D69" s="46">
        <v>0</v>
      </c>
      <c r="E69" s="46">
        <v>27314</v>
      </c>
      <c r="F69" s="46">
        <v>0</v>
      </c>
      <c r="G69" s="46">
        <v>0</v>
      </c>
      <c r="H69" s="46">
        <v>0</v>
      </c>
      <c r="I69" s="46">
        <v>16900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44214</v>
      </c>
      <c r="O69" s="47">
        <f>(N69/O$74)</f>
        <v>2.0958475540386803</v>
      </c>
      <c r="P69" s="9"/>
    </row>
    <row r="70" spans="1:119">
      <c r="A70" s="12"/>
      <c r="B70" s="25">
        <v>382</v>
      </c>
      <c r="C70" s="20" t="s">
        <v>93</v>
      </c>
      <c r="D70" s="46">
        <v>483000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483000</v>
      </c>
      <c r="O70" s="47">
        <f>(N70/O$74)</f>
        <v>22.895335608646189</v>
      </c>
      <c r="P70" s="9"/>
    </row>
    <row r="71" spans="1:119" ht="15.75" thickBot="1">
      <c r="A71" s="12"/>
      <c r="B71" s="25">
        <v>389.8</v>
      </c>
      <c r="C71" s="20" t="s">
        <v>137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67755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67755</v>
      </c>
      <c r="O71" s="47">
        <f>(N71/O$74)</f>
        <v>3.2117463026166098</v>
      </c>
      <c r="P71" s="9"/>
    </row>
    <row r="72" spans="1:119" ht="16.5" thickBot="1">
      <c r="A72" s="14" t="s">
        <v>65</v>
      </c>
      <c r="B72" s="23"/>
      <c r="C72" s="22"/>
      <c r="D72" s="15">
        <f t="shared" ref="D72:M72" si="16">SUM(D5,D16,D26,D40,D52,D57,D68)</f>
        <v>27601899</v>
      </c>
      <c r="E72" s="15">
        <f t="shared" si="16"/>
        <v>3473423</v>
      </c>
      <c r="F72" s="15">
        <f t="shared" si="16"/>
        <v>835498</v>
      </c>
      <c r="G72" s="15">
        <f t="shared" si="16"/>
        <v>0</v>
      </c>
      <c r="H72" s="15">
        <f t="shared" si="16"/>
        <v>0</v>
      </c>
      <c r="I72" s="15">
        <f t="shared" si="16"/>
        <v>10438761</v>
      </c>
      <c r="J72" s="15">
        <f t="shared" si="16"/>
        <v>963222</v>
      </c>
      <c r="K72" s="15">
        <f t="shared" si="16"/>
        <v>3792773</v>
      </c>
      <c r="L72" s="15">
        <f t="shared" si="16"/>
        <v>0</v>
      </c>
      <c r="M72" s="15">
        <f t="shared" si="16"/>
        <v>0</v>
      </c>
      <c r="N72" s="15">
        <f>SUM(D72:M72)</f>
        <v>47105576</v>
      </c>
      <c r="O72" s="38">
        <f>(N72/O$74)</f>
        <v>2232.9150549867272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48" t="s">
        <v>158</v>
      </c>
      <c r="M74" s="48"/>
      <c r="N74" s="48"/>
      <c r="O74" s="43">
        <v>21096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customHeight="1" thickBot="1">
      <c r="A76" s="52" t="s">
        <v>100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84</v>
      </c>
      <c r="B3" s="62"/>
      <c r="C3" s="63"/>
      <c r="D3" s="67" t="s">
        <v>40</v>
      </c>
      <c r="E3" s="68"/>
      <c r="F3" s="68"/>
      <c r="G3" s="68"/>
      <c r="H3" s="69"/>
      <c r="I3" s="67" t="s">
        <v>41</v>
      </c>
      <c r="J3" s="69"/>
      <c r="K3" s="67" t="s">
        <v>43</v>
      </c>
      <c r="L3" s="69"/>
      <c r="M3" s="36"/>
      <c r="N3" s="37"/>
      <c r="O3" s="70" t="s">
        <v>89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85</v>
      </c>
      <c r="F4" s="34" t="s">
        <v>86</v>
      </c>
      <c r="G4" s="34" t="s">
        <v>87</v>
      </c>
      <c r="H4" s="34" t="s">
        <v>5</v>
      </c>
      <c r="I4" s="34" t="s">
        <v>6</v>
      </c>
      <c r="J4" s="35" t="s">
        <v>88</v>
      </c>
      <c r="K4" s="35" t="s">
        <v>7</v>
      </c>
      <c r="L4" s="35" t="s">
        <v>8</v>
      </c>
      <c r="M4" s="35" t="s">
        <v>9</v>
      </c>
      <c r="N4" s="35" t="s">
        <v>42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14308594</v>
      </c>
      <c r="E5" s="27">
        <f t="shared" si="0"/>
        <v>1302882</v>
      </c>
      <c r="F5" s="27">
        <f t="shared" si="0"/>
        <v>787739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380739</v>
      </c>
      <c r="L5" s="27">
        <f t="shared" si="0"/>
        <v>0</v>
      </c>
      <c r="M5" s="27">
        <f t="shared" si="0"/>
        <v>0</v>
      </c>
      <c r="N5" s="28">
        <f>SUM(D5:M5)</f>
        <v>16779954</v>
      </c>
      <c r="O5" s="33">
        <f t="shared" ref="O5:O36" si="1">(N5/O$71)</f>
        <v>901.56640876853646</v>
      </c>
      <c r="P5" s="6"/>
    </row>
    <row r="6" spans="1:133">
      <c r="A6" s="12"/>
      <c r="B6" s="25">
        <v>311</v>
      </c>
      <c r="C6" s="20" t="s">
        <v>2</v>
      </c>
      <c r="D6" s="46">
        <v>9915117</v>
      </c>
      <c r="E6" s="46">
        <v>922143</v>
      </c>
      <c r="F6" s="46">
        <v>787739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11624999</v>
      </c>
      <c r="O6" s="47">
        <f t="shared" si="1"/>
        <v>624.59698044272511</v>
      </c>
      <c r="P6" s="9"/>
    </row>
    <row r="7" spans="1:133">
      <c r="A7" s="12"/>
      <c r="B7" s="25">
        <v>312.10000000000002</v>
      </c>
      <c r="C7" s="20" t="s">
        <v>135</v>
      </c>
      <c r="D7" s="46">
        <v>619563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619563</v>
      </c>
      <c r="O7" s="47">
        <f t="shared" si="1"/>
        <v>33.288362346872987</v>
      </c>
      <c r="P7" s="9"/>
    </row>
    <row r="8" spans="1:133">
      <c r="A8" s="12"/>
      <c r="B8" s="25">
        <v>312.51</v>
      </c>
      <c r="C8" s="20" t="s">
        <v>91</v>
      </c>
      <c r="D8" s="46">
        <v>0</v>
      </c>
      <c r="E8" s="46">
        <v>215047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215047</v>
      </c>
      <c r="L8" s="46">
        <v>0</v>
      </c>
      <c r="M8" s="46">
        <v>0</v>
      </c>
      <c r="N8" s="46">
        <f>SUM(D8:M8)</f>
        <v>430094</v>
      </c>
      <c r="O8" s="47">
        <f t="shared" si="1"/>
        <v>23.108424672254458</v>
      </c>
      <c r="P8" s="9"/>
    </row>
    <row r="9" spans="1:133">
      <c r="A9" s="12"/>
      <c r="B9" s="25">
        <v>312.52</v>
      </c>
      <c r="C9" s="20" t="s">
        <v>107</v>
      </c>
      <c r="D9" s="46">
        <v>0</v>
      </c>
      <c r="E9" s="46">
        <v>165692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165692</v>
      </c>
      <c r="L9" s="46">
        <v>0</v>
      </c>
      <c r="M9" s="46">
        <v>0</v>
      </c>
      <c r="N9" s="46">
        <f>SUM(D9:M9)</f>
        <v>331384</v>
      </c>
      <c r="O9" s="47">
        <f t="shared" si="1"/>
        <v>17.804857081452827</v>
      </c>
      <c r="P9" s="9"/>
    </row>
    <row r="10" spans="1:133">
      <c r="A10" s="12"/>
      <c r="B10" s="25">
        <v>314.10000000000002</v>
      </c>
      <c r="C10" s="20" t="s">
        <v>11</v>
      </c>
      <c r="D10" s="46">
        <v>2276239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2276239</v>
      </c>
      <c r="O10" s="47">
        <f t="shared" si="1"/>
        <v>122.29953793251666</v>
      </c>
      <c r="P10" s="9"/>
    </row>
    <row r="11" spans="1:133">
      <c r="A11" s="12"/>
      <c r="B11" s="25">
        <v>314.39999999999998</v>
      </c>
      <c r="C11" s="20" t="s">
        <v>12</v>
      </c>
      <c r="D11" s="46">
        <v>9567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9567</v>
      </c>
      <c r="O11" s="47">
        <f t="shared" si="1"/>
        <v>0.51402321083172142</v>
      </c>
      <c r="P11" s="9"/>
    </row>
    <row r="12" spans="1:133">
      <c r="A12" s="12"/>
      <c r="B12" s="25">
        <v>314.7</v>
      </c>
      <c r="C12" s="20" t="s">
        <v>13</v>
      </c>
      <c r="D12" s="46">
        <v>115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115</v>
      </c>
      <c r="O12" s="47">
        <f t="shared" si="1"/>
        <v>6.1788093702987322E-3</v>
      </c>
      <c r="P12" s="9"/>
    </row>
    <row r="13" spans="1:133">
      <c r="A13" s="12"/>
      <c r="B13" s="25">
        <v>314.8</v>
      </c>
      <c r="C13" s="20" t="s">
        <v>14</v>
      </c>
      <c r="D13" s="46">
        <v>38782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38782</v>
      </c>
      <c r="O13" s="47">
        <f t="shared" si="1"/>
        <v>2.0837094347732648</v>
      </c>
      <c r="P13" s="9"/>
    </row>
    <row r="14" spans="1:133">
      <c r="A14" s="12"/>
      <c r="B14" s="25">
        <v>315</v>
      </c>
      <c r="C14" s="20" t="s">
        <v>108</v>
      </c>
      <c r="D14" s="46">
        <v>1132385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1132385</v>
      </c>
      <c r="O14" s="47">
        <f t="shared" si="1"/>
        <v>60.841661293788952</v>
      </c>
      <c r="P14" s="9"/>
    </row>
    <row r="15" spans="1:133">
      <c r="A15" s="12"/>
      <c r="B15" s="25">
        <v>316</v>
      </c>
      <c r="C15" s="20" t="s">
        <v>109</v>
      </c>
      <c r="D15" s="46">
        <v>316826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316826</v>
      </c>
      <c r="O15" s="47">
        <f t="shared" si="1"/>
        <v>17.022673543950141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SUM(D17:D24)</f>
        <v>3493553</v>
      </c>
      <c r="E16" s="32">
        <f t="shared" si="3"/>
        <v>1957140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5450693</v>
      </c>
      <c r="O16" s="45">
        <f t="shared" si="1"/>
        <v>292.85906941758003</v>
      </c>
      <c r="P16" s="10"/>
    </row>
    <row r="17" spans="1:16">
      <c r="A17" s="12"/>
      <c r="B17" s="25">
        <v>322</v>
      </c>
      <c r="C17" s="20" t="s">
        <v>0</v>
      </c>
      <c r="D17" s="46">
        <v>968281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968281</v>
      </c>
      <c r="O17" s="47">
        <f t="shared" si="1"/>
        <v>52.024554051149799</v>
      </c>
      <c r="P17" s="9"/>
    </row>
    <row r="18" spans="1:16">
      <c r="A18" s="12"/>
      <c r="B18" s="25">
        <v>323.10000000000002</v>
      </c>
      <c r="C18" s="20" t="s">
        <v>18</v>
      </c>
      <c r="D18" s="46">
        <v>1975022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1975022</v>
      </c>
      <c r="O18" s="47">
        <f t="shared" si="1"/>
        <v>106.11551687083602</v>
      </c>
      <c r="P18" s="9"/>
    </row>
    <row r="19" spans="1:16">
      <c r="A19" s="12"/>
      <c r="B19" s="25">
        <v>323.7</v>
      </c>
      <c r="C19" s="20" t="s">
        <v>20</v>
      </c>
      <c r="D19" s="46">
        <v>107466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107466</v>
      </c>
      <c r="O19" s="47">
        <f t="shared" si="1"/>
        <v>5.7740167633784658</v>
      </c>
      <c r="P19" s="9"/>
    </row>
    <row r="20" spans="1:16">
      <c r="A20" s="12"/>
      <c r="B20" s="25">
        <v>324.12</v>
      </c>
      <c r="C20" s="20" t="s">
        <v>21</v>
      </c>
      <c r="D20" s="46">
        <v>0</v>
      </c>
      <c r="E20" s="46">
        <v>362497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362497</v>
      </c>
      <c r="O20" s="47">
        <f t="shared" si="1"/>
        <v>19.476520524392864</v>
      </c>
      <c r="P20" s="9"/>
    </row>
    <row r="21" spans="1:16">
      <c r="A21" s="12"/>
      <c r="B21" s="25">
        <v>324.31</v>
      </c>
      <c r="C21" s="20" t="s">
        <v>147</v>
      </c>
      <c r="D21" s="46">
        <v>0</v>
      </c>
      <c r="E21" s="46">
        <v>821250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821250</v>
      </c>
      <c r="O21" s="47">
        <f t="shared" si="1"/>
        <v>44.124758220502905</v>
      </c>
      <c r="P21" s="9"/>
    </row>
    <row r="22" spans="1:16">
      <c r="A22" s="12"/>
      <c r="B22" s="25">
        <v>324.32</v>
      </c>
      <c r="C22" s="20" t="s">
        <v>97</v>
      </c>
      <c r="D22" s="46">
        <v>0</v>
      </c>
      <c r="E22" s="46">
        <v>5386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5386</v>
      </c>
      <c r="O22" s="47">
        <f t="shared" si="1"/>
        <v>0.28938319363851278</v>
      </c>
      <c r="P22" s="9"/>
    </row>
    <row r="23" spans="1:16">
      <c r="A23" s="12"/>
      <c r="B23" s="25">
        <v>324.61</v>
      </c>
      <c r="C23" s="20" t="s">
        <v>22</v>
      </c>
      <c r="D23" s="46">
        <v>0</v>
      </c>
      <c r="E23" s="46">
        <v>767907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767907</v>
      </c>
      <c r="O23" s="47">
        <f t="shared" si="1"/>
        <v>41.25870406189555</v>
      </c>
      <c r="P23" s="9"/>
    </row>
    <row r="24" spans="1:16">
      <c r="A24" s="12"/>
      <c r="B24" s="25">
        <v>329</v>
      </c>
      <c r="C24" s="20" t="s">
        <v>24</v>
      </c>
      <c r="D24" s="46">
        <v>442784</v>
      </c>
      <c r="E24" s="46">
        <v>100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6" si="5">SUM(D24:M24)</f>
        <v>442884</v>
      </c>
      <c r="O24" s="47">
        <f t="shared" si="1"/>
        <v>23.795615731785944</v>
      </c>
      <c r="P24" s="9"/>
    </row>
    <row r="25" spans="1:16" ht="15.75">
      <c r="A25" s="29" t="s">
        <v>26</v>
      </c>
      <c r="B25" s="30"/>
      <c r="C25" s="31"/>
      <c r="D25" s="32">
        <f t="shared" ref="D25:M25" si="6">SUM(D26:D35)</f>
        <v>3896513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3896513</v>
      </c>
      <c r="O25" s="45">
        <f t="shared" si="1"/>
        <v>209.35487857296368</v>
      </c>
      <c r="P25" s="10"/>
    </row>
    <row r="26" spans="1:16">
      <c r="A26" s="12"/>
      <c r="B26" s="25">
        <v>331.2</v>
      </c>
      <c r="C26" s="20" t="s">
        <v>25</v>
      </c>
      <c r="D26" s="46">
        <v>9762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9762</v>
      </c>
      <c r="O26" s="47">
        <f t="shared" si="1"/>
        <v>0.52450032237266275</v>
      </c>
      <c r="P26" s="9"/>
    </row>
    <row r="27" spans="1:16">
      <c r="A27" s="12"/>
      <c r="B27" s="25">
        <v>331.34</v>
      </c>
      <c r="C27" s="20" t="s">
        <v>148</v>
      </c>
      <c r="D27" s="46">
        <v>15667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15667</v>
      </c>
      <c r="O27" s="47">
        <f t="shared" si="1"/>
        <v>0.84176875134321938</v>
      </c>
      <c r="P27" s="9"/>
    </row>
    <row r="28" spans="1:16">
      <c r="A28" s="12"/>
      <c r="B28" s="25">
        <v>334.34</v>
      </c>
      <c r="C28" s="20" t="s">
        <v>149</v>
      </c>
      <c r="D28" s="46">
        <v>2610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2610</v>
      </c>
      <c r="O28" s="47">
        <f t="shared" si="1"/>
        <v>0.14023210831721469</v>
      </c>
      <c r="P28" s="9"/>
    </row>
    <row r="29" spans="1:16">
      <c r="A29" s="12"/>
      <c r="B29" s="25">
        <v>335.12</v>
      </c>
      <c r="C29" s="20" t="s">
        <v>112</v>
      </c>
      <c r="D29" s="46">
        <v>791689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791689</v>
      </c>
      <c r="O29" s="47">
        <f t="shared" si="1"/>
        <v>42.536481839673328</v>
      </c>
      <c r="P29" s="9"/>
    </row>
    <row r="30" spans="1:16">
      <c r="A30" s="12"/>
      <c r="B30" s="25">
        <v>335.15</v>
      </c>
      <c r="C30" s="20" t="s">
        <v>113</v>
      </c>
      <c r="D30" s="46">
        <v>8210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8210</v>
      </c>
      <c r="O30" s="47">
        <f t="shared" si="1"/>
        <v>0.44111326026219644</v>
      </c>
      <c r="P30" s="9"/>
    </row>
    <row r="31" spans="1:16">
      <c r="A31" s="12"/>
      <c r="B31" s="25">
        <v>335.18</v>
      </c>
      <c r="C31" s="20" t="s">
        <v>114</v>
      </c>
      <c r="D31" s="46">
        <v>2950377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2950377</v>
      </c>
      <c r="O31" s="47">
        <f t="shared" si="1"/>
        <v>158.52014829142487</v>
      </c>
      <c r="P31" s="9"/>
    </row>
    <row r="32" spans="1:16">
      <c r="A32" s="12"/>
      <c r="B32" s="25">
        <v>335.21</v>
      </c>
      <c r="C32" s="20" t="s">
        <v>33</v>
      </c>
      <c r="D32" s="46">
        <v>20070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20070</v>
      </c>
      <c r="O32" s="47">
        <f t="shared" si="1"/>
        <v>1.0783365570599612</v>
      </c>
      <c r="P32" s="9"/>
    </row>
    <row r="33" spans="1:16">
      <c r="A33" s="12"/>
      <c r="B33" s="25">
        <v>335.49</v>
      </c>
      <c r="C33" s="20" t="s">
        <v>34</v>
      </c>
      <c r="D33" s="46">
        <v>15426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15426</v>
      </c>
      <c r="O33" s="47">
        <f t="shared" si="1"/>
        <v>0.82882011605415862</v>
      </c>
      <c r="P33" s="9"/>
    </row>
    <row r="34" spans="1:16">
      <c r="A34" s="12"/>
      <c r="B34" s="25">
        <v>337.2</v>
      </c>
      <c r="C34" s="20" t="s">
        <v>36</v>
      </c>
      <c r="D34" s="46">
        <v>60120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60120</v>
      </c>
      <c r="O34" s="47">
        <f t="shared" si="1"/>
        <v>3.2301740812379109</v>
      </c>
      <c r="P34" s="9"/>
    </row>
    <row r="35" spans="1:16">
      <c r="A35" s="12"/>
      <c r="B35" s="25">
        <v>338</v>
      </c>
      <c r="C35" s="20" t="s">
        <v>39</v>
      </c>
      <c r="D35" s="46">
        <v>22582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22582</v>
      </c>
      <c r="O35" s="47">
        <f t="shared" si="1"/>
        <v>1.2133032452181389</v>
      </c>
      <c r="P35" s="9"/>
    </row>
    <row r="36" spans="1:16" ht="15.75">
      <c r="A36" s="29" t="s">
        <v>44</v>
      </c>
      <c r="B36" s="30"/>
      <c r="C36" s="31"/>
      <c r="D36" s="32">
        <f t="shared" ref="D36:M36" si="7">SUM(D37:D50)</f>
        <v>1663767</v>
      </c>
      <c r="E36" s="32">
        <f t="shared" si="7"/>
        <v>1307042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9514013</v>
      </c>
      <c r="J36" s="32">
        <f t="shared" si="7"/>
        <v>813442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 t="shared" si="5"/>
        <v>13298264</v>
      </c>
      <c r="O36" s="45">
        <f t="shared" si="1"/>
        <v>714.49946271222871</v>
      </c>
      <c r="P36" s="10"/>
    </row>
    <row r="37" spans="1:16">
      <c r="A37" s="12"/>
      <c r="B37" s="25">
        <v>341.2</v>
      </c>
      <c r="C37" s="20" t="s">
        <v>116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813442</v>
      </c>
      <c r="K37" s="46">
        <v>0</v>
      </c>
      <c r="L37" s="46">
        <v>0</v>
      </c>
      <c r="M37" s="46">
        <v>0</v>
      </c>
      <c r="N37" s="46">
        <f t="shared" ref="N37:N50" si="8">SUM(D37:M37)</f>
        <v>813442</v>
      </c>
      <c r="O37" s="47">
        <f t="shared" ref="O37:O68" si="9">(N37/O$71)</f>
        <v>43.705243928648187</v>
      </c>
      <c r="P37" s="9"/>
    </row>
    <row r="38" spans="1:16">
      <c r="A38" s="12"/>
      <c r="B38" s="25">
        <v>342.1</v>
      </c>
      <c r="C38" s="20" t="s">
        <v>50</v>
      </c>
      <c r="D38" s="46">
        <v>253641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253641</v>
      </c>
      <c r="O38" s="47">
        <f t="shared" si="9"/>
        <v>13.627820760799484</v>
      </c>
      <c r="P38" s="9"/>
    </row>
    <row r="39" spans="1:16">
      <c r="A39" s="12"/>
      <c r="B39" s="25">
        <v>342.2</v>
      </c>
      <c r="C39" s="20" t="s">
        <v>51</v>
      </c>
      <c r="D39" s="46">
        <v>508008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508008</v>
      </c>
      <c r="O39" s="47">
        <f t="shared" si="9"/>
        <v>27.294648613797548</v>
      </c>
      <c r="P39" s="9"/>
    </row>
    <row r="40" spans="1:16">
      <c r="A40" s="12"/>
      <c r="B40" s="25">
        <v>342.5</v>
      </c>
      <c r="C40" s="20" t="s">
        <v>53</v>
      </c>
      <c r="D40" s="46">
        <v>142706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142706</v>
      </c>
      <c r="O40" s="47">
        <f t="shared" si="9"/>
        <v>7.6674188695465295</v>
      </c>
      <c r="P40" s="9"/>
    </row>
    <row r="41" spans="1:16">
      <c r="A41" s="12"/>
      <c r="B41" s="25">
        <v>342.6</v>
      </c>
      <c r="C41" s="20" t="s">
        <v>54</v>
      </c>
      <c r="D41" s="46">
        <v>437309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437309</v>
      </c>
      <c r="O41" s="47">
        <f t="shared" si="9"/>
        <v>23.496077799269287</v>
      </c>
      <c r="P41" s="9"/>
    </row>
    <row r="42" spans="1:16">
      <c r="A42" s="12"/>
      <c r="B42" s="25">
        <v>342.9</v>
      </c>
      <c r="C42" s="20" t="s">
        <v>150</v>
      </c>
      <c r="D42" s="46">
        <v>17522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17522</v>
      </c>
      <c r="O42" s="47">
        <f t="shared" si="9"/>
        <v>0.94143563292499466</v>
      </c>
      <c r="P42" s="9"/>
    </row>
    <row r="43" spans="1:16">
      <c r="A43" s="12"/>
      <c r="B43" s="25">
        <v>343.4</v>
      </c>
      <c r="C43" s="20" t="s">
        <v>56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2631889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2631889</v>
      </c>
      <c r="O43" s="47">
        <f t="shared" si="9"/>
        <v>141.40817751987964</v>
      </c>
      <c r="P43" s="9"/>
    </row>
    <row r="44" spans="1:16">
      <c r="A44" s="12"/>
      <c r="B44" s="25">
        <v>343.5</v>
      </c>
      <c r="C44" s="20" t="s">
        <v>57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6882124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6882124</v>
      </c>
      <c r="O44" s="47">
        <f t="shared" si="9"/>
        <v>369.76810659789385</v>
      </c>
      <c r="P44" s="9"/>
    </row>
    <row r="45" spans="1:16">
      <c r="A45" s="12"/>
      <c r="B45" s="25">
        <v>343.7</v>
      </c>
      <c r="C45" s="20" t="s">
        <v>58</v>
      </c>
      <c r="D45" s="46">
        <v>0</v>
      </c>
      <c r="E45" s="46">
        <v>1307042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1307042</v>
      </c>
      <c r="O45" s="47">
        <f t="shared" si="9"/>
        <v>70.225768321513002</v>
      </c>
      <c r="P45" s="9"/>
    </row>
    <row r="46" spans="1:16">
      <c r="A46" s="12"/>
      <c r="B46" s="25">
        <v>344.9</v>
      </c>
      <c r="C46" s="20" t="s">
        <v>118</v>
      </c>
      <c r="D46" s="46">
        <v>69893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69893</v>
      </c>
      <c r="O46" s="47">
        <f t="shared" si="9"/>
        <v>3.755265420159037</v>
      </c>
      <c r="P46" s="9"/>
    </row>
    <row r="47" spans="1:16">
      <c r="A47" s="12"/>
      <c r="B47" s="25">
        <v>347.2</v>
      </c>
      <c r="C47" s="20" t="s">
        <v>62</v>
      </c>
      <c r="D47" s="46">
        <v>134432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134432</v>
      </c>
      <c r="O47" s="47">
        <f t="shared" si="9"/>
        <v>7.2228669675478185</v>
      </c>
      <c r="P47" s="9"/>
    </row>
    <row r="48" spans="1:16">
      <c r="A48" s="12"/>
      <c r="B48" s="25">
        <v>347.4</v>
      </c>
      <c r="C48" s="20" t="s">
        <v>151</v>
      </c>
      <c r="D48" s="46">
        <v>3971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3971</v>
      </c>
      <c r="O48" s="47">
        <f t="shared" si="9"/>
        <v>0.21335697399527187</v>
      </c>
      <c r="P48" s="9"/>
    </row>
    <row r="49" spans="1:16">
      <c r="A49" s="12"/>
      <c r="B49" s="25">
        <v>347.5</v>
      </c>
      <c r="C49" s="20" t="s">
        <v>63</v>
      </c>
      <c r="D49" s="46">
        <v>67550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67550</v>
      </c>
      <c r="O49" s="47">
        <f t="shared" si="9"/>
        <v>3.6293788953363419</v>
      </c>
      <c r="P49" s="9"/>
    </row>
    <row r="50" spans="1:16">
      <c r="A50" s="12"/>
      <c r="B50" s="25">
        <v>347.9</v>
      </c>
      <c r="C50" s="20" t="s">
        <v>64</v>
      </c>
      <c r="D50" s="46">
        <v>28735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8"/>
        <v>28735</v>
      </c>
      <c r="O50" s="47">
        <f t="shared" si="9"/>
        <v>1.5438964109176876</v>
      </c>
      <c r="P50" s="9"/>
    </row>
    <row r="51" spans="1:16" ht="15.75">
      <c r="A51" s="29" t="s">
        <v>45</v>
      </c>
      <c r="B51" s="30"/>
      <c r="C51" s="31"/>
      <c r="D51" s="32">
        <f t="shared" ref="D51:M51" si="10">SUM(D52:D55)</f>
        <v>631855</v>
      </c>
      <c r="E51" s="32">
        <f t="shared" si="10"/>
        <v>121861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ref="N51:N57" si="11">SUM(D51:M51)</f>
        <v>753716</v>
      </c>
      <c r="O51" s="45">
        <f t="shared" si="9"/>
        <v>40.496238985600691</v>
      </c>
      <c r="P51" s="10"/>
    </row>
    <row r="52" spans="1:16">
      <c r="A52" s="13"/>
      <c r="B52" s="39">
        <v>351.1</v>
      </c>
      <c r="C52" s="21" t="s">
        <v>152</v>
      </c>
      <c r="D52" s="46">
        <v>111015</v>
      </c>
      <c r="E52" s="46">
        <v>121861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232876</v>
      </c>
      <c r="O52" s="47">
        <f t="shared" si="9"/>
        <v>12.512142703632065</v>
      </c>
      <c r="P52" s="9"/>
    </row>
    <row r="53" spans="1:16">
      <c r="A53" s="13"/>
      <c r="B53" s="39">
        <v>351.5</v>
      </c>
      <c r="C53" s="21" t="s">
        <v>67</v>
      </c>
      <c r="D53" s="46">
        <v>21845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21845</v>
      </c>
      <c r="O53" s="47">
        <f t="shared" si="9"/>
        <v>1.173705136471094</v>
      </c>
      <c r="P53" s="9"/>
    </row>
    <row r="54" spans="1:16">
      <c r="A54" s="13"/>
      <c r="B54" s="39">
        <v>354</v>
      </c>
      <c r="C54" s="21" t="s">
        <v>68</v>
      </c>
      <c r="D54" s="46">
        <v>418610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418610</v>
      </c>
      <c r="O54" s="47">
        <f t="shared" si="9"/>
        <v>22.491403395658715</v>
      </c>
      <c r="P54" s="9"/>
    </row>
    <row r="55" spans="1:16">
      <c r="A55" s="13"/>
      <c r="B55" s="39">
        <v>359</v>
      </c>
      <c r="C55" s="21" t="s">
        <v>71</v>
      </c>
      <c r="D55" s="46">
        <v>80385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80385</v>
      </c>
      <c r="O55" s="47">
        <f t="shared" si="9"/>
        <v>4.3189877498388141</v>
      </c>
      <c r="P55" s="9"/>
    </row>
    <row r="56" spans="1:16" ht="15.75">
      <c r="A56" s="29" t="s">
        <v>3</v>
      </c>
      <c r="B56" s="30"/>
      <c r="C56" s="31"/>
      <c r="D56" s="32">
        <f t="shared" ref="D56:M56" si="12">SUM(D57:D64)</f>
        <v>2412126</v>
      </c>
      <c r="E56" s="32">
        <f t="shared" si="12"/>
        <v>156518</v>
      </c>
      <c r="F56" s="32">
        <f t="shared" si="12"/>
        <v>8845</v>
      </c>
      <c r="G56" s="32">
        <f t="shared" si="12"/>
        <v>0</v>
      </c>
      <c r="H56" s="32">
        <f t="shared" si="12"/>
        <v>0</v>
      </c>
      <c r="I56" s="32">
        <f t="shared" si="12"/>
        <v>251314</v>
      </c>
      <c r="J56" s="32">
        <f t="shared" si="12"/>
        <v>15262</v>
      </c>
      <c r="K56" s="32">
        <f t="shared" si="12"/>
        <v>3987823</v>
      </c>
      <c r="L56" s="32">
        <f t="shared" si="12"/>
        <v>0</v>
      </c>
      <c r="M56" s="32">
        <f t="shared" si="12"/>
        <v>0</v>
      </c>
      <c r="N56" s="32">
        <f t="shared" si="11"/>
        <v>6831888</v>
      </c>
      <c r="O56" s="45">
        <f t="shared" si="9"/>
        <v>367.06898774983881</v>
      </c>
      <c r="P56" s="10"/>
    </row>
    <row r="57" spans="1:16">
      <c r="A57" s="12"/>
      <c r="B57" s="25">
        <v>361.1</v>
      </c>
      <c r="C57" s="20" t="s">
        <v>72</v>
      </c>
      <c r="D57" s="46">
        <v>334645</v>
      </c>
      <c r="E57" s="46">
        <v>137628</v>
      </c>
      <c r="F57" s="46">
        <v>8845</v>
      </c>
      <c r="G57" s="46">
        <v>0</v>
      </c>
      <c r="H57" s="46">
        <v>0</v>
      </c>
      <c r="I57" s="46">
        <v>144060</v>
      </c>
      <c r="J57" s="46">
        <v>13562</v>
      </c>
      <c r="K57" s="46">
        <v>377340</v>
      </c>
      <c r="L57" s="46">
        <v>0</v>
      </c>
      <c r="M57" s="46">
        <v>0</v>
      </c>
      <c r="N57" s="46">
        <f t="shared" si="11"/>
        <v>1016080</v>
      </c>
      <c r="O57" s="47">
        <f t="shared" si="9"/>
        <v>54.592735869331612</v>
      </c>
      <c r="P57" s="9"/>
    </row>
    <row r="58" spans="1:16">
      <c r="A58" s="12"/>
      <c r="B58" s="25">
        <v>361.2</v>
      </c>
      <c r="C58" s="20" t="s">
        <v>73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606853</v>
      </c>
      <c r="L58" s="46">
        <v>0</v>
      </c>
      <c r="M58" s="46">
        <v>0</v>
      </c>
      <c r="N58" s="46">
        <f t="shared" ref="N58:N64" si="13">SUM(D58:M58)</f>
        <v>606853</v>
      </c>
      <c r="O58" s="47">
        <f t="shared" si="9"/>
        <v>32.60546958951214</v>
      </c>
      <c r="P58" s="9"/>
    </row>
    <row r="59" spans="1:16">
      <c r="A59" s="12"/>
      <c r="B59" s="25">
        <v>361.3</v>
      </c>
      <c r="C59" s="20" t="s">
        <v>74</v>
      </c>
      <c r="D59" s="46">
        <v>-47937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1550510</v>
      </c>
      <c r="L59" s="46">
        <v>0</v>
      </c>
      <c r="M59" s="46">
        <v>0</v>
      </c>
      <c r="N59" s="46">
        <f t="shared" si="13"/>
        <v>1502573</v>
      </c>
      <c r="O59" s="47">
        <f t="shared" si="9"/>
        <v>80.731409843111976</v>
      </c>
      <c r="P59" s="9"/>
    </row>
    <row r="60" spans="1:16">
      <c r="A60" s="12"/>
      <c r="B60" s="25">
        <v>362</v>
      </c>
      <c r="C60" s="20" t="s">
        <v>75</v>
      </c>
      <c r="D60" s="46">
        <v>35097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35097</v>
      </c>
      <c r="O60" s="47">
        <f t="shared" si="9"/>
        <v>1.88571889103804</v>
      </c>
      <c r="P60" s="9"/>
    </row>
    <row r="61" spans="1:16">
      <c r="A61" s="12"/>
      <c r="B61" s="25">
        <v>364</v>
      </c>
      <c r="C61" s="20" t="s">
        <v>120</v>
      </c>
      <c r="D61" s="46">
        <v>92963</v>
      </c>
      <c r="E61" s="46">
        <v>0</v>
      </c>
      <c r="F61" s="46">
        <v>0</v>
      </c>
      <c r="G61" s="46">
        <v>0</v>
      </c>
      <c r="H61" s="46">
        <v>0</v>
      </c>
      <c r="I61" s="46">
        <v>42800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135763</v>
      </c>
      <c r="O61" s="47">
        <f t="shared" si="9"/>
        <v>7.2943799699118852</v>
      </c>
      <c r="P61" s="9"/>
    </row>
    <row r="62" spans="1:16">
      <c r="A62" s="12"/>
      <c r="B62" s="25">
        <v>366</v>
      </c>
      <c r="C62" s="20" t="s">
        <v>78</v>
      </c>
      <c r="D62" s="46">
        <v>92765</v>
      </c>
      <c r="E62" s="46">
        <v>550</v>
      </c>
      <c r="F62" s="46">
        <v>0</v>
      </c>
      <c r="G62" s="46">
        <v>0</v>
      </c>
      <c r="H62" s="46">
        <v>0</v>
      </c>
      <c r="I62" s="46">
        <v>10000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103315</v>
      </c>
      <c r="O62" s="47">
        <f t="shared" si="9"/>
        <v>5.5509886094992478</v>
      </c>
      <c r="P62" s="9"/>
    </row>
    <row r="63" spans="1:16">
      <c r="A63" s="12"/>
      <c r="B63" s="25">
        <v>368</v>
      </c>
      <c r="C63" s="20" t="s">
        <v>79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1451576</v>
      </c>
      <c r="L63" s="46">
        <v>0</v>
      </c>
      <c r="M63" s="46">
        <v>0</v>
      </c>
      <c r="N63" s="46">
        <f t="shared" si="13"/>
        <v>1451576</v>
      </c>
      <c r="O63" s="47">
        <f t="shared" si="9"/>
        <v>77.991403395658722</v>
      </c>
      <c r="P63" s="9"/>
    </row>
    <row r="64" spans="1:16">
      <c r="A64" s="12"/>
      <c r="B64" s="25">
        <v>369.9</v>
      </c>
      <c r="C64" s="20" t="s">
        <v>80</v>
      </c>
      <c r="D64" s="46">
        <v>1904593</v>
      </c>
      <c r="E64" s="46">
        <v>18340</v>
      </c>
      <c r="F64" s="46">
        <v>0</v>
      </c>
      <c r="G64" s="46">
        <v>0</v>
      </c>
      <c r="H64" s="46">
        <v>0</v>
      </c>
      <c r="I64" s="46">
        <v>54454</v>
      </c>
      <c r="J64" s="46">
        <v>1700</v>
      </c>
      <c r="K64" s="46">
        <v>1544</v>
      </c>
      <c r="L64" s="46">
        <v>0</v>
      </c>
      <c r="M64" s="46">
        <v>0</v>
      </c>
      <c r="N64" s="46">
        <f t="shared" si="13"/>
        <v>1980631</v>
      </c>
      <c r="O64" s="47">
        <f t="shared" si="9"/>
        <v>106.4168815817752</v>
      </c>
      <c r="P64" s="9"/>
    </row>
    <row r="65" spans="1:119" ht="15.75">
      <c r="A65" s="29" t="s">
        <v>46</v>
      </c>
      <c r="B65" s="30"/>
      <c r="C65" s="31"/>
      <c r="D65" s="32">
        <f t="shared" ref="D65:M65" si="14">SUM(D66:D68)</f>
        <v>464400</v>
      </c>
      <c r="E65" s="32">
        <f t="shared" si="14"/>
        <v>52522</v>
      </c>
      <c r="F65" s="32">
        <f t="shared" si="14"/>
        <v>0</v>
      </c>
      <c r="G65" s="32">
        <f t="shared" si="14"/>
        <v>0</v>
      </c>
      <c r="H65" s="32">
        <f t="shared" si="14"/>
        <v>0</v>
      </c>
      <c r="I65" s="32">
        <f t="shared" si="14"/>
        <v>2396593</v>
      </c>
      <c r="J65" s="32">
        <f t="shared" si="14"/>
        <v>0</v>
      </c>
      <c r="K65" s="32">
        <f t="shared" si="14"/>
        <v>0</v>
      </c>
      <c r="L65" s="32">
        <f t="shared" si="14"/>
        <v>0</v>
      </c>
      <c r="M65" s="32">
        <f t="shared" si="14"/>
        <v>0</v>
      </c>
      <c r="N65" s="32">
        <f>SUM(D65:M65)</f>
        <v>2913515</v>
      </c>
      <c r="O65" s="45">
        <f t="shared" si="9"/>
        <v>156.53959810874704</v>
      </c>
      <c r="P65" s="9"/>
    </row>
    <row r="66" spans="1:119">
      <c r="A66" s="12"/>
      <c r="B66" s="25">
        <v>381</v>
      </c>
      <c r="C66" s="20" t="s">
        <v>81</v>
      </c>
      <c r="D66" s="46">
        <v>0</v>
      </c>
      <c r="E66" s="46">
        <v>52522</v>
      </c>
      <c r="F66" s="46">
        <v>0</v>
      </c>
      <c r="G66" s="46">
        <v>0</v>
      </c>
      <c r="H66" s="46">
        <v>0</v>
      </c>
      <c r="I66" s="46">
        <v>20900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73422</v>
      </c>
      <c r="O66" s="47">
        <f t="shared" si="9"/>
        <v>3.9448742746615086</v>
      </c>
      <c r="P66" s="9"/>
    </row>
    <row r="67" spans="1:119">
      <c r="A67" s="12"/>
      <c r="B67" s="25">
        <v>382</v>
      </c>
      <c r="C67" s="20" t="s">
        <v>93</v>
      </c>
      <c r="D67" s="46">
        <v>464400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464400</v>
      </c>
      <c r="O67" s="47">
        <f t="shared" si="9"/>
        <v>24.951644100580271</v>
      </c>
      <c r="P67" s="9"/>
    </row>
    <row r="68" spans="1:119" ht="15.75" thickBot="1">
      <c r="A68" s="12"/>
      <c r="B68" s="25">
        <v>389.8</v>
      </c>
      <c r="C68" s="20" t="s">
        <v>137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2375693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2375693</v>
      </c>
      <c r="O68" s="47">
        <f t="shared" si="9"/>
        <v>127.64307973350526</v>
      </c>
      <c r="P68" s="9"/>
    </row>
    <row r="69" spans="1:119" ht="16.5" thickBot="1">
      <c r="A69" s="14" t="s">
        <v>65</v>
      </c>
      <c r="B69" s="23"/>
      <c r="C69" s="22"/>
      <c r="D69" s="15">
        <f t="shared" ref="D69:M69" si="15">SUM(D5,D16,D25,D36,D51,D56,D65)</f>
        <v>26870808</v>
      </c>
      <c r="E69" s="15">
        <f t="shared" si="15"/>
        <v>4897965</v>
      </c>
      <c r="F69" s="15">
        <f t="shared" si="15"/>
        <v>796584</v>
      </c>
      <c r="G69" s="15">
        <f t="shared" si="15"/>
        <v>0</v>
      </c>
      <c r="H69" s="15">
        <f t="shared" si="15"/>
        <v>0</v>
      </c>
      <c r="I69" s="15">
        <f t="shared" si="15"/>
        <v>12161920</v>
      </c>
      <c r="J69" s="15">
        <f t="shared" si="15"/>
        <v>828704</v>
      </c>
      <c r="K69" s="15">
        <f t="shared" si="15"/>
        <v>4368562</v>
      </c>
      <c r="L69" s="15">
        <f t="shared" si="15"/>
        <v>0</v>
      </c>
      <c r="M69" s="15">
        <f t="shared" si="15"/>
        <v>0</v>
      </c>
      <c r="N69" s="15">
        <f>SUM(D69:M69)</f>
        <v>49924543</v>
      </c>
      <c r="O69" s="38">
        <f>(N69/O$71)</f>
        <v>2682.3846443154953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48" t="s">
        <v>153</v>
      </c>
      <c r="M71" s="48"/>
      <c r="N71" s="48"/>
      <c r="O71" s="43">
        <v>18612</v>
      </c>
    </row>
    <row r="72" spans="1:119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</row>
    <row r="73" spans="1:119" ht="15.75" customHeight="1" thickBot="1">
      <c r="A73" s="52" t="s">
        <v>100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84</v>
      </c>
      <c r="B3" s="62"/>
      <c r="C3" s="63"/>
      <c r="D3" s="67" t="s">
        <v>40</v>
      </c>
      <c r="E3" s="68"/>
      <c r="F3" s="68"/>
      <c r="G3" s="68"/>
      <c r="H3" s="69"/>
      <c r="I3" s="67" t="s">
        <v>41</v>
      </c>
      <c r="J3" s="69"/>
      <c r="K3" s="67" t="s">
        <v>43</v>
      </c>
      <c r="L3" s="69"/>
      <c r="M3" s="36"/>
      <c r="N3" s="37"/>
      <c r="O3" s="70" t="s">
        <v>89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85</v>
      </c>
      <c r="F4" s="34" t="s">
        <v>86</v>
      </c>
      <c r="G4" s="34" t="s">
        <v>87</v>
      </c>
      <c r="H4" s="34" t="s">
        <v>5</v>
      </c>
      <c r="I4" s="34" t="s">
        <v>6</v>
      </c>
      <c r="J4" s="35" t="s">
        <v>88</v>
      </c>
      <c r="K4" s="35" t="s">
        <v>7</v>
      </c>
      <c r="L4" s="35" t="s">
        <v>8</v>
      </c>
      <c r="M4" s="35" t="s">
        <v>9</v>
      </c>
      <c r="N4" s="35" t="s">
        <v>42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13413851</v>
      </c>
      <c r="E5" s="27">
        <f t="shared" si="0"/>
        <v>1122560</v>
      </c>
      <c r="F5" s="27">
        <f t="shared" si="0"/>
        <v>831295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15367706</v>
      </c>
      <c r="O5" s="33">
        <f t="shared" ref="O5:O36" si="1">(N5/O$70)</f>
        <v>883.15073846330665</v>
      </c>
      <c r="P5" s="6"/>
    </row>
    <row r="6" spans="1:133">
      <c r="A6" s="12"/>
      <c r="B6" s="25">
        <v>311</v>
      </c>
      <c r="C6" s="20" t="s">
        <v>2</v>
      </c>
      <c r="D6" s="46">
        <v>9073251</v>
      </c>
      <c r="E6" s="46">
        <v>779710</v>
      </c>
      <c r="F6" s="46">
        <v>831295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10684256</v>
      </c>
      <c r="O6" s="47">
        <f t="shared" si="1"/>
        <v>614.00241365438762</v>
      </c>
      <c r="P6" s="9"/>
    </row>
    <row r="7" spans="1:133">
      <c r="A7" s="12"/>
      <c r="B7" s="25">
        <v>312.10000000000002</v>
      </c>
      <c r="C7" s="20" t="s">
        <v>135</v>
      </c>
      <c r="D7" s="46">
        <v>597580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597580</v>
      </c>
      <c r="O7" s="47">
        <f t="shared" si="1"/>
        <v>34.341704499741397</v>
      </c>
      <c r="P7" s="9"/>
    </row>
    <row r="8" spans="1:133">
      <c r="A8" s="12"/>
      <c r="B8" s="25">
        <v>312.51</v>
      </c>
      <c r="C8" s="20" t="s">
        <v>91</v>
      </c>
      <c r="D8" s="46">
        <v>0</v>
      </c>
      <c r="E8" s="46">
        <v>193394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193394</v>
      </c>
      <c r="O8" s="47">
        <f t="shared" si="1"/>
        <v>11.11395896787541</v>
      </c>
      <c r="P8" s="9"/>
    </row>
    <row r="9" spans="1:133">
      <c r="A9" s="12"/>
      <c r="B9" s="25">
        <v>312.52</v>
      </c>
      <c r="C9" s="20" t="s">
        <v>107</v>
      </c>
      <c r="D9" s="46">
        <v>0</v>
      </c>
      <c r="E9" s="46">
        <v>149456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149456</v>
      </c>
      <c r="O9" s="47">
        <f t="shared" si="1"/>
        <v>8.5889316705936434</v>
      </c>
      <c r="P9" s="9"/>
    </row>
    <row r="10" spans="1:133">
      <c r="A10" s="12"/>
      <c r="B10" s="25">
        <v>314.10000000000002</v>
      </c>
      <c r="C10" s="20" t="s">
        <v>11</v>
      </c>
      <c r="D10" s="46">
        <v>2241508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2241508</v>
      </c>
      <c r="O10" s="47">
        <f t="shared" si="1"/>
        <v>128.81489569564968</v>
      </c>
      <c r="P10" s="9"/>
    </row>
    <row r="11" spans="1:133">
      <c r="A11" s="12"/>
      <c r="B11" s="25">
        <v>314.39999999999998</v>
      </c>
      <c r="C11" s="20" t="s">
        <v>12</v>
      </c>
      <c r="D11" s="46">
        <v>6758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6758</v>
      </c>
      <c r="O11" s="47">
        <f t="shared" si="1"/>
        <v>0.38836848456985229</v>
      </c>
      <c r="P11" s="9"/>
    </row>
    <row r="12" spans="1:133">
      <c r="A12" s="12"/>
      <c r="B12" s="25">
        <v>314.7</v>
      </c>
      <c r="C12" s="20" t="s">
        <v>13</v>
      </c>
      <c r="D12" s="46">
        <v>83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83</v>
      </c>
      <c r="O12" s="47">
        <f t="shared" si="1"/>
        <v>4.7698408137463368E-3</v>
      </c>
      <c r="P12" s="9"/>
    </row>
    <row r="13" spans="1:133">
      <c r="A13" s="12"/>
      <c r="B13" s="25">
        <v>314.8</v>
      </c>
      <c r="C13" s="20" t="s">
        <v>14</v>
      </c>
      <c r="D13" s="46">
        <v>38804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38804</v>
      </c>
      <c r="O13" s="47">
        <f t="shared" si="1"/>
        <v>2.2299867823688295</v>
      </c>
      <c r="P13" s="9"/>
    </row>
    <row r="14" spans="1:133">
      <c r="A14" s="12"/>
      <c r="B14" s="25">
        <v>315</v>
      </c>
      <c r="C14" s="20" t="s">
        <v>108</v>
      </c>
      <c r="D14" s="46">
        <v>1152168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1152168</v>
      </c>
      <c r="O14" s="47">
        <f t="shared" si="1"/>
        <v>66.212746393885411</v>
      </c>
      <c r="P14" s="9"/>
    </row>
    <row r="15" spans="1:133">
      <c r="A15" s="12"/>
      <c r="B15" s="25">
        <v>316</v>
      </c>
      <c r="C15" s="20" t="s">
        <v>109</v>
      </c>
      <c r="D15" s="46">
        <v>303699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303699</v>
      </c>
      <c r="O15" s="47">
        <f t="shared" si="1"/>
        <v>17.452962473421067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SUM(D17:D24)</f>
        <v>3144576</v>
      </c>
      <c r="E16" s="32">
        <f t="shared" si="3"/>
        <v>517517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3662093</v>
      </c>
      <c r="O16" s="45">
        <f t="shared" si="1"/>
        <v>210.45301994138268</v>
      </c>
      <c r="P16" s="10"/>
    </row>
    <row r="17" spans="1:16">
      <c r="A17" s="12"/>
      <c r="B17" s="25">
        <v>322</v>
      </c>
      <c r="C17" s="20" t="s">
        <v>0</v>
      </c>
      <c r="D17" s="46">
        <v>760861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760861</v>
      </c>
      <c r="O17" s="47">
        <f t="shared" si="1"/>
        <v>43.725130739612666</v>
      </c>
      <c r="P17" s="9"/>
    </row>
    <row r="18" spans="1:16">
      <c r="A18" s="12"/>
      <c r="B18" s="25">
        <v>323.10000000000002</v>
      </c>
      <c r="C18" s="20" t="s">
        <v>18</v>
      </c>
      <c r="D18" s="46">
        <v>1874741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1874741</v>
      </c>
      <c r="O18" s="47">
        <f t="shared" si="1"/>
        <v>107.73754381932073</v>
      </c>
      <c r="P18" s="9"/>
    </row>
    <row r="19" spans="1:16">
      <c r="A19" s="12"/>
      <c r="B19" s="25">
        <v>323.39999999999998</v>
      </c>
      <c r="C19" s="20" t="s">
        <v>19</v>
      </c>
      <c r="D19" s="46">
        <v>1587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1587</v>
      </c>
      <c r="O19" s="47">
        <f t="shared" si="1"/>
        <v>9.1201655077294413E-2</v>
      </c>
      <c r="P19" s="9"/>
    </row>
    <row r="20" spans="1:16">
      <c r="A20" s="12"/>
      <c r="B20" s="25">
        <v>323.7</v>
      </c>
      <c r="C20" s="20" t="s">
        <v>20</v>
      </c>
      <c r="D20" s="46">
        <v>77166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77166</v>
      </c>
      <c r="O20" s="47">
        <f t="shared" si="1"/>
        <v>4.4345727257054195</v>
      </c>
      <c r="P20" s="9"/>
    </row>
    <row r="21" spans="1:16">
      <c r="A21" s="12"/>
      <c r="B21" s="25">
        <v>324.12</v>
      </c>
      <c r="C21" s="20" t="s">
        <v>21</v>
      </c>
      <c r="D21" s="46">
        <v>0</v>
      </c>
      <c r="E21" s="46">
        <v>65341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65341</v>
      </c>
      <c r="O21" s="47">
        <f t="shared" si="1"/>
        <v>3.7550140796505946</v>
      </c>
      <c r="P21" s="9"/>
    </row>
    <row r="22" spans="1:16">
      <c r="A22" s="12"/>
      <c r="B22" s="25">
        <v>324.32</v>
      </c>
      <c r="C22" s="20" t="s">
        <v>97</v>
      </c>
      <c r="D22" s="46">
        <v>0</v>
      </c>
      <c r="E22" s="46">
        <v>191620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191620</v>
      </c>
      <c r="O22" s="47">
        <f t="shared" si="1"/>
        <v>11.012010803976782</v>
      </c>
      <c r="P22" s="9"/>
    </row>
    <row r="23" spans="1:16">
      <c r="A23" s="12"/>
      <c r="B23" s="25">
        <v>324.62</v>
      </c>
      <c r="C23" s="20" t="s">
        <v>110</v>
      </c>
      <c r="D23" s="46">
        <v>0</v>
      </c>
      <c r="E23" s="46">
        <v>253818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253818</v>
      </c>
      <c r="O23" s="47">
        <f t="shared" si="1"/>
        <v>14.586403080282743</v>
      </c>
      <c r="P23" s="9"/>
    </row>
    <row r="24" spans="1:16">
      <c r="A24" s="12"/>
      <c r="B24" s="25">
        <v>329</v>
      </c>
      <c r="C24" s="20" t="s">
        <v>24</v>
      </c>
      <c r="D24" s="46">
        <v>430221</v>
      </c>
      <c r="E24" s="46">
        <v>6738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5" si="5">SUM(D24:M24)</f>
        <v>436959</v>
      </c>
      <c r="O24" s="47">
        <f t="shared" si="1"/>
        <v>25.111143037756452</v>
      </c>
      <c r="P24" s="9"/>
    </row>
    <row r="25" spans="1:16" ht="15.75">
      <c r="A25" s="29" t="s">
        <v>26</v>
      </c>
      <c r="B25" s="30"/>
      <c r="C25" s="31"/>
      <c r="D25" s="32">
        <f t="shared" ref="D25:M25" si="6">SUM(D26:D34)</f>
        <v>3714814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17234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3732048</v>
      </c>
      <c r="O25" s="45">
        <f t="shared" si="1"/>
        <v>214.47319119590827</v>
      </c>
      <c r="P25" s="10"/>
    </row>
    <row r="26" spans="1:16">
      <c r="A26" s="12"/>
      <c r="B26" s="25">
        <v>331.2</v>
      </c>
      <c r="C26" s="20" t="s">
        <v>25</v>
      </c>
      <c r="D26" s="46">
        <v>63053</v>
      </c>
      <c r="E26" s="46">
        <v>0</v>
      </c>
      <c r="F26" s="46">
        <v>0</v>
      </c>
      <c r="G26" s="46">
        <v>0</v>
      </c>
      <c r="H26" s="46">
        <v>0</v>
      </c>
      <c r="I26" s="46">
        <v>17234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80287</v>
      </c>
      <c r="O26" s="47">
        <f t="shared" si="1"/>
        <v>4.613930233894604</v>
      </c>
      <c r="P26" s="9"/>
    </row>
    <row r="27" spans="1:16">
      <c r="A27" s="12"/>
      <c r="B27" s="25">
        <v>331.49</v>
      </c>
      <c r="C27" s="20" t="s">
        <v>111</v>
      </c>
      <c r="D27" s="46">
        <v>76908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76908</v>
      </c>
      <c r="O27" s="47">
        <f t="shared" si="1"/>
        <v>4.4197459916096777</v>
      </c>
      <c r="P27" s="9"/>
    </row>
    <row r="28" spans="1:16">
      <c r="A28" s="12"/>
      <c r="B28" s="25">
        <v>335.12</v>
      </c>
      <c r="C28" s="20" t="s">
        <v>112</v>
      </c>
      <c r="D28" s="46">
        <v>744858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744858</v>
      </c>
      <c r="O28" s="47">
        <f t="shared" si="1"/>
        <v>42.805470949945402</v>
      </c>
      <c r="P28" s="9"/>
    </row>
    <row r="29" spans="1:16">
      <c r="A29" s="12"/>
      <c r="B29" s="25">
        <v>335.15</v>
      </c>
      <c r="C29" s="20" t="s">
        <v>113</v>
      </c>
      <c r="D29" s="46">
        <v>11307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11307</v>
      </c>
      <c r="O29" s="47">
        <f t="shared" si="1"/>
        <v>0.64979024194011836</v>
      </c>
      <c r="P29" s="9"/>
    </row>
    <row r="30" spans="1:16">
      <c r="A30" s="12"/>
      <c r="B30" s="25">
        <v>335.18</v>
      </c>
      <c r="C30" s="20" t="s">
        <v>114</v>
      </c>
      <c r="D30" s="46">
        <v>2709729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2709729</v>
      </c>
      <c r="O30" s="47">
        <f t="shared" si="1"/>
        <v>155.72260214930176</v>
      </c>
      <c r="P30" s="9"/>
    </row>
    <row r="31" spans="1:16">
      <c r="A31" s="12"/>
      <c r="B31" s="25">
        <v>335.21</v>
      </c>
      <c r="C31" s="20" t="s">
        <v>33</v>
      </c>
      <c r="D31" s="46">
        <v>16800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16800</v>
      </c>
      <c r="O31" s="47">
        <f t="shared" si="1"/>
        <v>0.96546175507154763</v>
      </c>
      <c r="P31" s="9"/>
    </row>
    <row r="32" spans="1:16">
      <c r="A32" s="12"/>
      <c r="B32" s="25">
        <v>335.49</v>
      </c>
      <c r="C32" s="20" t="s">
        <v>34</v>
      </c>
      <c r="D32" s="46">
        <v>18182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18182</v>
      </c>
      <c r="O32" s="47">
        <f t="shared" si="1"/>
        <v>1.0448824780185046</v>
      </c>
      <c r="P32" s="9"/>
    </row>
    <row r="33" spans="1:16">
      <c r="A33" s="12"/>
      <c r="B33" s="25">
        <v>337.2</v>
      </c>
      <c r="C33" s="20" t="s">
        <v>36</v>
      </c>
      <c r="D33" s="46">
        <v>54904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54904</v>
      </c>
      <c r="O33" s="47">
        <f t="shared" si="1"/>
        <v>3.1552209643123956</v>
      </c>
      <c r="P33" s="9"/>
    </row>
    <row r="34" spans="1:16">
      <c r="A34" s="12"/>
      <c r="B34" s="25">
        <v>338</v>
      </c>
      <c r="C34" s="20" t="s">
        <v>39</v>
      </c>
      <c r="D34" s="46">
        <v>19073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19073</v>
      </c>
      <c r="O34" s="47">
        <f t="shared" si="1"/>
        <v>1.0960864318142636</v>
      </c>
      <c r="P34" s="9"/>
    </row>
    <row r="35" spans="1:16" ht="15.75">
      <c r="A35" s="29" t="s">
        <v>44</v>
      </c>
      <c r="B35" s="30"/>
      <c r="C35" s="31"/>
      <c r="D35" s="32">
        <f t="shared" ref="D35:M35" si="7">SUM(D36:D48)</f>
        <v>1428857</v>
      </c>
      <c r="E35" s="32">
        <f t="shared" si="7"/>
        <v>1414856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9354096</v>
      </c>
      <c r="J35" s="32">
        <f t="shared" si="7"/>
        <v>778270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5"/>
        <v>12976079</v>
      </c>
      <c r="O35" s="45">
        <f t="shared" si="1"/>
        <v>745.70880983851498</v>
      </c>
      <c r="P35" s="10"/>
    </row>
    <row r="36" spans="1:16">
      <c r="A36" s="12"/>
      <c r="B36" s="25">
        <v>341.3</v>
      </c>
      <c r="C36" s="20" t="s">
        <v>136</v>
      </c>
      <c r="D36" s="46">
        <v>86535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778270</v>
      </c>
      <c r="K36" s="46">
        <v>0</v>
      </c>
      <c r="L36" s="46">
        <v>0</v>
      </c>
      <c r="M36" s="46">
        <v>0</v>
      </c>
      <c r="N36" s="46">
        <f t="shared" ref="N36:N48" si="8">SUM(D36:M36)</f>
        <v>864805</v>
      </c>
      <c r="O36" s="47">
        <f t="shared" si="1"/>
        <v>49.6985805413482</v>
      </c>
      <c r="P36" s="9"/>
    </row>
    <row r="37" spans="1:16">
      <c r="A37" s="12"/>
      <c r="B37" s="25">
        <v>342.1</v>
      </c>
      <c r="C37" s="20" t="s">
        <v>50</v>
      </c>
      <c r="D37" s="46">
        <v>152516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152516</v>
      </c>
      <c r="O37" s="47">
        <f t="shared" ref="O37:O68" si="9">(N37/O$70)</f>
        <v>8.7647836331245337</v>
      </c>
      <c r="P37" s="9"/>
    </row>
    <row r="38" spans="1:16">
      <c r="A38" s="12"/>
      <c r="B38" s="25">
        <v>342.2</v>
      </c>
      <c r="C38" s="20" t="s">
        <v>51</v>
      </c>
      <c r="D38" s="46">
        <v>458626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458626</v>
      </c>
      <c r="O38" s="47">
        <f t="shared" si="9"/>
        <v>26.356301361990692</v>
      </c>
      <c r="P38" s="9"/>
    </row>
    <row r="39" spans="1:16">
      <c r="A39" s="12"/>
      <c r="B39" s="25">
        <v>342.4</v>
      </c>
      <c r="C39" s="20" t="s">
        <v>52</v>
      </c>
      <c r="D39" s="46">
        <v>13117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13117</v>
      </c>
      <c r="O39" s="47">
        <f t="shared" si="9"/>
        <v>0.75380725245675539</v>
      </c>
      <c r="P39" s="9"/>
    </row>
    <row r="40" spans="1:16">
      <c r="A40" s="12"/>
      <c r="B40" s="25">
        <v>342.6</v>
      </c>
      <c r="C40" s="20" t="s">
        <v>54</v>
      </c>
      <c r="D40" s="46">
        <v>462749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462749</v>
      </c>
      <c r="O40" s="47">
        <f t="shared" si="9"/>
        <v>26.593241767714499</v>
      </c>
      <c r="P40" s="9"/>
    </row>
    <row r="41" spans="1:16">
      <c r="A41" s="12"/>
      <c r="B41" s="25">
        <v>343.3</v>
      </c>
      <c r="C41" s="20" t="s">
        <v>55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3378500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3378500</v>
      </c>
      <c r="O41" s="47">
        <f t="shared" si="9"/>
        <v>194.15550830412045</v>
      </c>
      <c r="P41" s="9"/>
    </row>
    <row r="42" spans="1:16">
      <c r="A42" s="12"/>
      <c r="B42" s="25">
        <v>343.4</v>
      </c>
      <c r="C42" s="20" t="s">
        <v>56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2614986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2614986</v>
      </c>
      <c r="O42" s="47">
        <f t="shared" si="9"/>
        <v>150.27791506235275</v>
      </c>
      <c r="P42" s="9"/>
    </row>
    <row r="43" spans="1:16">
      <c r="A43" s="12"/>
      <c r="B43" s="25">
        <v>343.5</v>
      </c>
      <c r="C43" s="20" t="s">
        <v>57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3360610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3360610</v>
      </c>
      <c r="O43" s="47">
        <f t="shared" si="9"/>
        <v>193.12740647089248</v>
      </c>
      <c r="P43" s="9"/>
    </row>
    <row r="44" spans="1:16">
      <c r="A44" s="12"/>
      <c r="B44" s="25">
        <v>343.7</v>
      </c>
      <c r="C44" s="20" t="s">
        <v>58</v>
      </c>
      <c r="D44" s="46">
        <v>0</v>
      </c>
      <c r="E44" s="46">
        <v>1414856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1414856</v>
      </c>
      <c r="O44" s="47">
        <f t="shared" si="9"/>
        <v>81.308890293661278</v>
      </c>
      <c r="P44" s="9"/>
    </row>
    <row r="45" spans="1:16">
      <c r="A45" s="12"/>
      <c r="B45" s="25">
        <v>344.9</v>
      </c>
      <c r="C45" s="20" t="s">
        <v>118</v>
      </c>
      <c r="D45" s="46">
        <v>67988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67988</v>
      </c>
      <c r="O45" s="47">
        <f t="shared" si="9"/>
        <v>3.907131774035975</v>
      </c>
      <c r="P45" s="9"/>
    </row>
    <row r="46" spans="1:16">
      <c r="A46" s="12"/>
      <c r="B46" s="25">
        <v>347.2</v>
      </c>
      <c r="C46" s="20" t="s">
        <v>62</v>
      </c>
      <c r="D46" s="46">
        <v>80696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80696</v>
      </c>
      <c r="O46" s="47">
        <f t="shared" si="9"/>
        <v>4.6374346301936669</v>
      </c>
      <c r="P46" s="9"/>
    </row>
    <row r="47" spans="1:16">
      <c r="A47" s="12"/>
      <c r="B47" s="25">
        <v>347.5</v>
      </c>
      <c r="C47" s="20" t="s">
        <v>63</v>
      </c>
      <c r="D47" s="46">
        <v>84610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84610</v>
      </c>
      <c r="O47" s="47">
        <f t="shared" si="9"/>
        <v>4.8623642319406928</v>
      </c>
      <c r="P47" s="9"/>
    </row>
    <row r="48" spans="1:16">
      <c r="A48" s="12"/>
      <c r="B48" s="25">
        <v>347.9</v>
      </c>
      <c r="C48" s="20" t="s">
        <v>64</v>
      </c>
      <c r="D48" s="46">
        <v>22020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22020</v>
      </c>
      <c r="O48" s="47">
        <f t="shared" si="9"/>
        <v>1.2654445146830642</v>
      </c>
      <c r="P48" s="9"/>
    </row>
    <row r="49" spans="1:16" ht="15.75">
      <c r="A49" s="29" t="s">
        <v>45</v>
      </c>
      <c r="B49" s="30"/>
      <c r="C49" s="31"/>
      <c r="D49" s="32">
        <f t="shared" ref="D49:M49" si="10">SUM(D50:D53)</f>
        <v>667258</v>
      </c>
      <c r="E49" s="32">
        <f t="shared" si="10"/>
        <v>52886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55" si="11">SUM(D49:M49)</f>
        <v>720144</v>
      </c>
      <c r="O49" s="45">
        <f t="shared" si="9"/>
        <v>41.385207746681225</v>
      </c>
      <c r="P49" s="10"/>
    </row>
    <row r="50" spans="1:16">
      <c r="A50" s="13"/>
      <c r="B50" s="39">
        <v>351.5</v>
      </c>
      <c r="C50" s="21" t="s">
        <v>67</v>
      </c>
      <c r="D50" s="46">
        <v>105328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105328</v>
      </c>
      <c r="O50" s="47">
        <f t="shared" si="9"/>
        <v>6.0529854606057123</v>
      </c>
      <c r="P50" s="9"/>
    </row>
    <row r="51" spans="1:16">
      <c r="A51" s="13"/>
      <c r="B51" s="39">
        <v>354</v>
      </c>
      <c r="C51" s="21" t="s">
        <v>68</v>
      </c>
      <c r="D51" s="46">
        <v>517180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517180</v>
      </c>
      <c r="O51" s="47">
        <f t="shared" si="9"/>
        <v>29.721280386184702</v>
      </c>
      <c r="P51" s="9"/>
    </row>
    <row r="52" spans="1:16">
      <c r="A52" s="13"/>
      <c r="B52" s="39">
        <v>355</v>
      </c>
      <c r="C52" s="21" t="s">
        <v>69</v>
      </c>
      <c r="D52" s="46">
        <v>44750</v>
      </c>
      <c r="E52" s="46">
        <v>42517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87267</v>
      </c>
      <c r="O52" s="47">
        <f t="shared" si="9"/>
        <v>5.0150566059421875</v>
      </c>
      <c r="P52" s="9"/>
    </row>
    <row r="53" spans="1:16">
      <c r="A53" s="13"/>
      <c r="B53" s="39">
        <v>359</v>
      </c>
      <c r="C53" s="21" t="s">
        <v>71</v>
      </c>
      <c r="D53" s="46">
        <v>0</v>
      </c>
      <c r="E53" s="46">
        <v>10369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10369</v>
      </c>
      <c r="O53" s="47">
        <f t="shared" si="9"/>
        <v>0.59588529394862366</v>
      </c>
      <c r="P53" s="9"/>
    </row>
    <row r="54" spans="1:16" ht="15.75">
      <c r="A54" s="29" t="s">
        <v>3</v>
      </c>
      <c r="B54" s="30"/>
      <c r="C54" s="31"/>
      <c r="D54" s="32">
        <f t="shared" ref="D54:M54" si="12">SUM(D55:D64)</f>
        <v>2575905</v>
      </c>
      <c r="E54" s="32">
        <f t="shared" si="12"/>
        <v>65044</v>
      </c>
      <c r="F54" s="32">
        <f t="shared" si="12"/>
        <v>4978</v>
      </c>
      <c r="G54" s="32">
        <f t="shared" si="12"/>
        <v>0</v>
      </c>
      <c r="H54" s="32">
        <f t="shared" si="12"/>
        <v>0</v>
      </c>
      <c r="I54" s="32">
        <f t="shared" si="12"/>
        <v>156016</v>
      </c>
      <c r="J54" s="32">
        <f t="shared" si="12"/>
        <v>76819</v>
      </c>
      <c r="K54" s="32">
        <f t="shared" si="12"/>
        <v>5244655</v>
      </c>
      <c r="L54" s="32">
        <f t="shared" si="12"/>
        <v>0</v>
      </c>
      <c r="M54" s="32">
        <f t="shared" si="12"/>
        <v>0</v>
      </c>
      <c r="N54" s="32">
        <f t="shared" si="11"/>
        <v>8123417</v>
      </c>
      <c r="O54" s="45">
        <f t="shared" si="9"/>
        <v>466.83621630940752</v>
      </c>
      <c r="P54" s="10"/>
    </row>
    <row r="55" spans="1:16">
      <c r="A55" s="12"/>
      <c r="B55" s="25">
        <v>361.1</v>
      </c>
      <c r="C55" s="20" t="s">
        <v>72</v>
      </c>
      <c r="D55" s="46">
        <v>187615</v>
      </c>
      <c r="E55" s="46">
        <v>60035</v>
      </c>
      <c r="F55" s="46">
        <v>4978</v>
      </c>
      <c r="G55" s="46">
        <v>0</v>
      </c>
      <c r="H55" s="46">
        <v>0</v>
      </c>
      <c r="I55" s="46">
        <v>85609</v>
      </c>
      <c r="J55" s="46">
        <v>4497</v>
      </c>
      <c r="K55" s="46">
        <v>129615</v>
      </c>
      <c r="L55" s="46">
        <v>0</v>
      </c>
      <c r="M55" s="46">
        <v>0</v>
      </c>
      <c r="N55" s="46">
        <f t="shared" si="11"/>
        <v>472349</v>
      </c>
      <c r="O55" s="47">
        <f t="shared" si="9"/>
        <v>27.144934199183954</v>
      </c>
      <c r="P55" s="9"/>
    </row>
    <row r="56" spans="1:16">
      <c r="A56" s="12"/>
      <c r="B56" s="25">
        <v>361.2</v>
      </c>
      <c r="C56" s="20" t="s">
        <v>73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523988</v>
      </c>
      <c r="L56" s="46">
        <v>0</v>
      </c>
      <c r="M56" s="46">
        <v>0</v>
      </c>
      <c r="N56" s="46">
        <f t="shared" ref="N56:N64" si="13">SUM(D56:M56)</f>
        <v>523988</v>
      </c>
      <c r="O56" s="47">
        <f t="shared" si="9"/>
        <v>30.112522268835125</v>
      </c>
      <c r="P56" s="9"/>
    </row>
    <row r="57" spans="1:16">
      <c r="A57" s="12"/>
      <c r="B57" s="25">
        <v>361.3</v>
      </c>
      <c r="C57" s="20" t="s">
        <v>74</v>
      </c>
      <c r="D57" s="46">
        <v>-40770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172167</v>
      </c>
      <c r="L57" s="46">
        <v>0</v>
      </c>
      <c r="M57" s="46">
        <v>0</v>
      </c>
      <c r="N57" s="46">
        <f t="shared" si="13"/>
        <v>131397</v>
      </c>
      <c r="O57" s="47">
        <f t="shared" si="9"/>
        <v>7.5511177518533419</v>
      </c>
      <c r="P57" s="9"/>
    </row>
    <row r="58" spans="1:16">
      <c r="A58" s="12"/>
      <c r="B58" s="25">
        <v>361.4</v>
      </c>
      <c r="C58" s="20" t="s">
        <v>119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2771333</v>
      </c>
      <c r="L58" s="46">
        <v>0</v>
      </c>
      <c r="M58" s="46">
        <v>0</v>
      </c>
      <c r="N58" s="46">
        <f t="shared" si="13"/>
        <v>2771333</v>
      </c>
      <c r="O58" s="47">
        <f t="shared" si="9"/>
        <v>159.26285845641056</v>
      </c>
      <c r="P58" s="9"/>
    </row>
    <row r="59" spans="1:16">
      <c r="A59" s="12"/>
      <c r="B59" s="25">
        <v>362</v>
      </c>
      <c r="C59" s="20" t="s">
        <v>75</v>
      </c>
      <c r="D59" s="46">
        <v>55909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55909</v>
      </c>
      <c r="O59" s="47">
        <f t="shared" si="9"/>
        <v>3.2129762657318546</v>
      </c>
      <c r="P59" s="9"/>
    </row>
    <row r="60" spans="1:16">
      <c r="A60" s="12"/>
      <c r="B60" s="25">
        <v>364</v>
      </c>
      <c r="C60" s="20" t="s">
        <v>120</v>
      </c>
      <c r="D60" s="46">
        <v>33361</v>
      </c>
      <c r="E60" s="46">
        <v>3350</v>
      </c>
      <c r="F60" s="46">
        <v>0</v>
      </c>
      <c r="G60" s="46">
        <v>0</v>
      </c>
      <c r="H60" s="46">
        <v>0</v>
      </c>
      <c r="I60" s="46">
        <v>54100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90811</v>
      </c>
      <c r="O60" s="47">
        <f t="shared" si="9"/>
        <v>5.2187230618929945</v>
      </c>
      <c r="P60" s="9"/>
    </row>
    <row r="61" spans="1:16">
      <c r="A61" s="12"/>
      <c r="B61" s="25">
        <v>365</v>
      </c>
      <c r="C61" s="20" t="s">
        <v>121</v>
      </c>
      <c r="D61" s="46">
        <v>1112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1112</v>
      </c>
      <c r="O61" s="47">
        <f t="shared" si="9"/>
        <v>6.3904373311878634E-2</v>
      </c>
      <c r="P61" s="9"/>
    </row>
    <row r="62" spans="1:16">
      <c r="A62" s="12"/>
      <c r="B62" s="25">
        <v>366</v>
      </c>
      <c r="C62" s="20" t="s">
        <v>78</v>
      </c>
      <c r="D62" s="46">
        <v>356652</v>
      </c>
      <c r="E62" s="46">
        <v>0</v>
      </c>
      <c r="F62" s="46">
        <v>0</v>
      </c>
      <c r="G62" s="46">
        <v>0</v>
      </c>
      <c r="H62" s="46">
        <v>0</v>
      </c>
      <c r="I62" s="46">
        <v>10000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366652</v>
      </c>
      <c r="O62" s="47">
        <f t="shared" si="9"/>
        <v>21.070743060743634</v>
      </c>
      <c r="P62" s="9"/>
    </row>
    <row r="63" spans="1:16">
      <c r="A63" s="12"/>
      <c r="B63" s="25">
        <v>368</v>
      </c>
      <c r="C63" s="20" t="s">
        <v>79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1647145</v>
      </c>
      <c r="L63" s="46">
        <v>0</v>
      </c>
      <c r="M63" s="46">
        <v>0</v>
      </c>
      <c r="N63" s="46">
        <f t="shared" si="13"/>
        <v>1647145</v>
      </c>
      <c r="O63" s="47">
        <f t="shared" si="9"/>
        <v>94.65806562841216</v>
      </c>
      <c r="P63" s="9"/>
    </row>
    <row r="64" spans="1:16">
      <c r="A64" s="12"/>
      <c r="B64" s="25">
        <v>369.9</v>
      </c>
      <c r="C64" s="20" t="s">
        <v>80</v>
      </c>
      <c r="D64" s="46">
        <v>1982026</v>
      </c>
      <c r="E64" s="46">
        <v>1659</v>
      </c>
      <c r="F64" s="46">
        <v>0</v>
      </c>
      <c r="G64" s="46">
        <v>0</v>
      </c>
      <c r="H64" s="46">
        <v>0</v>
      </c>
      <c r="I64" s="46">
        <v>6307</v>
      </c>
      <c r="J64" s="46">
        <v>72322</v>
      </c>
      <c r="K64" s="46">
        <v>407</v>
      </c>
      <c r="L64" s="46">
        <v>0</v>
      </c>
      <c r="M64" s="46">
        <v>0</v>
      </c>
      <c r="N64" s="46">
        <f t="shared" si="13"/>
        <v>2062721</v>
      </c>
      <c r="O64" s="47">
        <f t="shared" si="9"/>
        <v>118.54037124303201</v>
      </c>
      <c r="P64" s="9"/>
    </row>
    <row r="65" spans="1:119" ht="15.75">
      <c r="A65" s="29" t="s">
        <v>46</v>
      </c>
      <c r="B65" s="30"/>
      <c r="C65" s="31"/>
      <c r="D65" s="32">
        <f t="shared" ref="D65:M65" si="14">SUM(D66:D67)</f>
        <v>400000</v>
      </c>
      <c r="E65" s="32">
        <f t="shared" si="14"/>
        <v>189015</v>
      </c>
      <c r="F65" s="32">
        <f t="shared" si="14"/>
        <v>0</v>
      </c>
      <c r="G65" s="32">
        <f t="shared" si="14"/>
        <v>0</v>
      </c>
      <c r="H65" s="32">
        <f t="shared" si="14"/>
        <v>0</v>
      </c>
      <c r="I65" s="32">
        <f t="shared" si="14"/>
        <v>414600</v>
      </c>
      <c r="J65" s="32">
        <f t="shared" si="14"/>
        <v>0</v>
      </c>
      <c r="K65" s="32">
        <f t="shared" si="14"/>
        <v>0</v>
      </c>
      <c r="L65" s="32">
        <f t="shared" si="14"/>
        <v>0</v>
      </c>
      <c r="M65" s="32">
        <f t="shared" si="14"/>
        <v>0</v>
      </c>
      <c r="N65" s="32">
        <f>SUM(D65:M65)</f>
        <v>1003615</v>
      </c>
      <c r="O65" s="45">
        <f t="shared" si="9"/>
        <v>57.675708292626858</v>
      </c>
      <c r="P65" s="9"/>
    </row>
    <row r="66" spans="1:119">
      <c r="A66" s="12"/>
      <c r="B66" s="25">
        <v>381</v>
      </c>
      <c r="C66" s="20" t="s">
        <v>81</v>
      </c>
      <c r="D66" s="46">
        <v>400000</v>
      </c>
      <c r="E66" s="46">
        <v>189015</v>
      </c>
      <c r="F66" s="46">
        <v>0</v>
      </c>
      <c r="G66" s="46">
        <v>0</v>
      </c>
      <c r="H66" s="46">
        <v>0</v>
      </c>
      <c r="I66" s="46">
        <v>15680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604695</v>
      </c>
      <c r="O66" s="47">
        <f t="shared" si="9"/>
        <v>34.750589046606514</v>
      </c>
      <c r="P66" s="9"/>
    </row>
    <row r="67" spans="1:119" ht="15.75" thickBot="1">
      <c r="A67" s="12"/>
      <c r="B67" s="25">
        <v>389.8</v>
      </c>
      <c r="C67" s="20" t="s">
        <v>137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398920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398920</v>
      </c>
      <c r="O67" s="47">
        <f t="shared" si="9"/>
        <v>22.925119246020344</v>
      </c>
      <c r="P67" s="9"/>
    </row>
    <row r="68" spans="1:119" ht="16.5" thickBot="1">
      <c r="A68" s="14" t="s">
        <v>65</v>
      </c>
      <c r="B68" s="23"/>
      <c r="C68" s="22"/>
      <c r="D68" s="15">
        <f t="shared" ref="D68:M68" si="15">SUM(D5,D16,D25,D35,D49,D54,D65)</f>
        <v>25345261</v>
      </c>
      <c r="E68" s="15">
        <f t="shared" si="15"/>
        <v>3361878</v>
      </c>
      <c r="F68" s="15">
        <f t="shared" si="15"/>
        <v>836273</v>
      </c>
      <c r="G68" s="15">
        <f t="shared" si="15"/>
        <v>0</v>
      </c>
      <c r="H68" s="15">
        <f t="shared" si="15"/>
        <v>0</v>
      </c>
      <c r="I68" s="15">
        <f t="shared" si="15"/>
        <v>9941946</v>
      </c>
      <c r="J68" s="15">
        <f t="shared" si="15"/>
        <v>855089</v>
      </c>
      <c r="K68" s="15">
        <f t="shared" si="15"/>
        <v>5244655</v>
      </c>
      <c r="L68" s="15">
        <f t="shared" si="15"/>
        <v>0</v>
      </c>
      <c r="M68" s="15">
        <f t="shared" si="15"/>
        <v>0</v>
      </c>
      <c r="N68" s="15">
        <f>SUM(D68:M68)</f>
        <v>45585102</v>
      </c>
      <c r="O68" s="38">
        <f t="shared" si="9"/>
        <v>2619.6828917878283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48" t="s">
        <v>145</v>
      </c>
      <c r="M70" s="48"/>
      <c r="N70" s="48"/>
      <c r="O70" s="43">
        <v>17401</v>
      </c>
    </row>
    <row r="71" spans="1:119">
      <c r="A71" s="49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</row>
    <row r="72" spans="1:119" ht="15.75" customHeight="1" thickBot="1">
      <c r="A72" s="52" t="s">
        <v>100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84</v>
      </c>
      <c r="B3" s="62"/>
      <c r="C3" s="63"/>
      <c r="D3" s="67" t="s">
        <v>40</v>
      </c>
      <c r="E3" s="68"/>
      <c r="F3" s="68"/>
      <c r="G3" s="68"/>
      <c r="H3" s="69"/>
      <c r="I3" s="67" t="s">
        <v>41</v>
      </c>
      <c r="J3" s="69"/>
      <c r="K3" s="67" t="s">
        <v>43</v>
      </c>
      <c r="L3" s="69"/>
      <c r="M3" s="36"/>
      <c r="N3" s="37"/>
      <c r="O3" s="70" t="s">
        <v>89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85</v>
      </c>
      <c r="F4" s="34" t="s">
        <v>86</v>
      </c>
      <c r="G4" s="34" t="s">
        <v>87</v>
      </c>
      <c r="H4" s="34" t="s">
        <v>5</v>
      </c>
      <c r="I4" s="34" t="s">
        <v>6</v>
      </c>
      <c r="J4" s="35" t="s">
        <v>88</v>
      </c>
      <c r="K4" s="35" t="s">
        <v>7</v>
      </c>
      <c r="L4" s="35" t="s">
        <v>8</v>
      </c>
      <c r="M4" s="35" t="s">
        <v>9</v>
      </c>
      <c r="N4" s="35" t="s">
        <v>42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12969879</v>
      </c>
      <c r="E5" s="27">
        <f t="shared" si="0"/>
        <v>627393</v>
      </c>
      <c r="F5" s="27">
        <f t="shared" si="0"/>
        <v>830764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14428036</v>
      </c>
      <c r="O5" s="33">
        <f t="shared" ref="O5:O36" si="1">(N5/O$69)</f>
        <v>819.86793953858398</v>
      </c>
      <c r="P5" s="6"/>
    </row>
    <row r="6" spans="1:133">
      <c r="A6" s="12"/>
      <c r="B6" s="25">
        <v>311</v>
      </c>
      <c r="C6" s="20" t="s">
        <v>2</v>
      </c>
      <c r="D6" s="46">
        <v>8570866</v>
      </c>
      <c r="E6" s="46">
        <v>305062</v>
      </c>
      <c r="F6" s="46">
        <v>830764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9706692</v>
      </c>
      <c r="O6" s="47">
        <f t="shared" si="1"/>
        <v>551.57927037163313</v>
      </c>
      <c r="P6" s="9"/>
    </row>
    <row r="7" spans="1:133">
      <c r="A7" s="12"/>
      <c r="B7" s="25">
        <v>312.10000000000002</v>
      </c>
      <c r="C7" s="20" t="s">
        <v>135</v>
      </c>
      <c r="D7" s="46">
        <v>568573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568573</v>
      </c>
      <c r="O7" s="47">
        <f t="shared" si="1"/>
        <v>32.308955563132173</v>
      </c>
      <c r="P7" s="9"/>
    </row>
    <row r="8" spans="1:133">
      <c r="A8" s="12"/>
      <c r="B8" s="25">
        <v>312.51</v>
      </c>
      <c r="C8" s="20" t="s">
        <v>91</v>
      </c>
      <c r="D8" s="46">
        <v>0</v>
      </c>
      <c r="E8" s="46">
        <v>184700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184700</v>
      </c>
      <c r="O8" s="47">
        <f t="shared" si="1"/>
        <v>10.495510853506079</v>
      </c>
      <c r="P8" s="9"/>
    </row>
    <row r="9" spans="1:133">
      <c r="A9" s="12"/>
      <c r="B9" s="25">
        <v>312.52</v>
      </c>
      <c r="C9" s="20" t="s">
        <v>107</v>
      </c>
      <c r="D9" s="46">
        <v>0</v>
      </c>
      <c r="E9" s="46">
        <v>137631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137631</v>
      </c>
      <c r="O9" s="47">
        <f t="shared" si="1"/>
        <v>7.8208319127173542</v>
      </c>
      <c r="P9" s="9"/>
    </row>
    <row r="10" spans="1:133">
      <c r="A10" s="12"/>
      <c r="B10" s="25">
        <v>314.10000000000002</v>
      </c>
      <c r="C10" s="20" t="s">
        <v>11</v>
      </c>
      <c r="D10" s="46">
        <v>2238921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2238921</v>
      </c>
      <c r="O10" s="47">
        <f t="shared" si="1"/>
        <v>127.22587794067508</v>
      </c>
      <c r="P10" s="9"/>
    </row>
    <row r="11" spans="1:133">
      <c r="A11" s="12"/>
      <c r="B11" s="25">
        <v>314.39999999999998</v>
      </c>
      <c r="C11" s="20" t="s">
        <v>12</v>
      </c>
      <c r="D11" s="46">
        <v>6615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6615</v>
      </c>
      <c r="O11" s="47">
        <f t="shared" si="1"/>
        <v>0.37589498806682575</v>
      </c>
      <c r="P11" s="9"/>
    </row>
    <row r="12" spans="1:133">
      <c r="A12" s="12"/>
      <c r="B12" s="25">
        <v>314.7</v>
      </c>
      <c r="C12" s="20" t="s">
        <v>13</v>
      </c>
      <c r="D12" s="46">
        <v>160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160</v>
      </c>
      <c r="O12" s="47">
        <f t="shared" si="1"/>
        <v>9.09194226616661E-3</v>
      </c>
      <c r="P12" s="9"/>
    </row>
    <row r="13" spans="1:133">
      <c r="A13" s="12"/>
      <c r="B13" s="25">
        <v>314.8</v>
      </c>
      <c r="C13" s="20" t="s">
        <v>14</v>
      </c>
      <c r="D13" s="46">
        <v>40660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40660</v>
      </c>
      <c r="O13" s="47">
        <f t="shared" si="1"/>
        <v>2.3104898283895898</v>
      </c>
      <c r="P13" s="9"/>
    </row>
    <row r="14" spans="1:133">
      <c r="A14" s="12"/>
      <c r="B14" s="25">
        <v>315</v>
      </c>
      <c r="C14" s="20" t="s">
        <v>108</v>
      </c>
      <c r="D14" s="46">
        <v>1262038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1262038</v>
      </c>
      <c r="O14" s="47">
        <f t="shared" si="1"/>
        <v>71.714853960677345</v>
      </c>
      <c r="P14" s="9"/>
    </row>
    <row r="15" spans="1:133">
      <c r="A15" s="12"/>
      <c r="B15" s="25">
        <v>316</v>
      </c>
      <c r="C15" s="20" t="s">
        <v>109</v>
      </c>
      <c r="D15" s="46">
        <v>282046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282046</v>
      </c>
      <c r="O15" s="47">
        <f t="shared" si="1"/>
        <v>16.027162177520172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SUM(D17:D24)</f>
        <v>3577647</v>
      </c>
      <c r="E16" s="32">
        <f t="shared" si="3"/>
        <v>2212905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5790552</v>
      </c>
      <c r="O16" s="45">
        <f t="shared" si="1"/>
        <v>329.04602795772246</v>
      </c>
      <c r="P16" s="10"/>
    </row>
    <row r="17" spans="1:16">
      <c r="A17" s="12"/>
      <c r="B17" s="25">
        <v>322</v>
      </c>
      <c r="C17" s="20" t="s">
        <v>0</v>
      </c>
      <c r="D17" s="46">
        <v>1158756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1158756</v>
      </c>
      <c r="O17" s="47">
        <f t="shared" si="1"/>
        <v>65.845891578588478</v>
      </c>
      <c r="P17" s="9"/>
    </row>
    <row r="18" spans="1:16">
      <c r="A18" s="12"/>
      <c r="B18" s="25">
        <v>323.10000000000002</v>
      </c>
      <c r="C18" s="20" t="s">
        <v>18</v>
      </c>
      <c r="D18" s="46">
        <v>1974659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1974659</v>
      </c>
      <c r="O18" s="47">
        <f t="shared" si="1"/>
        <v>112.20928514603932</v>
      </c>
      <c r="P18" s="9"/>
    </row>
    <row r="19" spans="1:16">
      <c r="A19" s="12"/>
      <c r="B19" s="25">
        <v>323.39999999999998</v>
      </c>
      <c r="C19" s="20" t="s">
        <v>19</v>
      </c>
      <c r="D19" s="46">
        <v>2733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2733</v>
      </c>
      <c r="O19" s="47">
        <f t="shared" si="1"/>
        <v>0.1553017388339584</v>
      </c>
      <c r="P19" s="9"/>
    </row>
    <row r="20" spans="1:16">
      <c r="A20" s="12"/>
      <c r="B20" s="25">
        <v>323.7</v>
      </c>
      <c r="C20" s="20" t="s">
        <v>20</v>
      </c>
      <c r="D20" s="46">
        <v>47057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47057</v>
      </c>
      <c r="O20" s="47">
        <f t="shared" si="1"/>
        <v>2.6739970451187633</v>
      </c>
      <c r="P20" s="9"/>
    </row>
    <row r="21" spans="1:16">
      <c r="A21" s="12"/>
      <c r="B21" s="25">
        <v>324.12</v>
      </c>
      <c r="C21" s="20" t="s">
        <v>21</v>
      </c>
      <c r="D21" s="46">
        <v>0</v>
      </c>
      <c r="E21" s="46">
        <v>171189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171189</v>
      </c>
      <c r="O21" s="47">
        <f t="shared" si="1"/>
        <v>9.7277531537674733</v>
      </c>
      <c r="P21" s="9"/>
    </row>
    <row r="22" spans="1:16">
      <c r="A22" s="12"/>
      <c r="B22" s="25">
        <v>324.32</v>
      </c>
      <c r="C22" s="20" t="s">
        <v>97</v>
      </c>
      <c r="D22" s="46">
        <v>0</v>
      </c>
      <c r="E22" s="46">
        <v>257799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257799</v>
      </c>
      <c r="O22" s="47">
        <f t="shared" si="1"/>
        <v>14.649335151721786</v>
      </c>
      <c r="P22" s="9"/>
    </row>
    <row r="23" spans="1:16">
      <c r="A23" s="12"/>
      <c r="B23" s="25">
        <v>324.62</v>
      </c>
      <c r="C23" s="20" t="s">
        <v>110</v>
      </c>
      <c r="D23" s="46">
        <v>0</v>
      </c>
      <c r="E23" s="46">
        <v>1783179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1783179</v>
      </c>
      <c r="O23" s="47">
        <f t="shared" si="1"/>
        <v>101.32850323900443</v>
      </c>
      <c r="P23" s="9"/>
    </row>
    <row r="24" spans="1:16">
      <c r="A24" s="12"/>
      <c r="B24" s="25">
        <v>329</v>
      </c>
      <c r="C24" s="20" t="s">
        <v>24</v>
      </c>
      <c r="D24" s="46">
        <v>394442</v>
      </c>
      <c r="E24" s="46">
        <v>738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7" si="5">SUM(D24:M24)</f>
        <v>395180</v>
      </c>
      <c r="O24" s="47">
        <f t="shared" si="1"/>
        <v>22.455960904648254</v>
      </c>
      <c r="P24" s="9"/>
    </row>
    <row r="25" spans="1:16" ht="15.75">
      <c r="A25" s="29" t="s">
        <v>26</v>
      </c>
      <c r="B25" s="30"/>
      <c r="C25" s="31"/>
      <c r="D25" s="32">
        <f t="shared" ref="D25:M25" si="6">SUM(D26:D36)</f>
        <v>3398425</v>
      </c>
      <c r="E25" s="32">
        <f t="shared" si="6"/>
        <v>543550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3941975</v>
      </c>
      <c r="O25" s="45">
        <f t="shared" si="1"/>
        <v>224.00130696670075</v>
      </c>
      <c r="P25" s="10"/>
    </row>
    <row r="26" spans="1:16">
      <c r="A26" s="12"/>
      <c r="B26" s="25">
        <v>331.2</v>
      </c>
      <c r="C26" s="20" t="s">
        <v>25</v>
      </c>
      <c r="D26" s="46">
        <v>57356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57356</v>
      </c>
      <c r="O26" s="47">
        <f t="shared" si="1"/>
        <v>3.2592340038640755</v>
      </c>
      <c r="P26" s="9"/>
    </row>
    <row r="27" spans="1:16">
      <c r="A27" s="12"/>
      <c r="B27" s="25">
        <v>331.39</v>
      </c>
      <c r="C27" s="20" t="s">
        <v>140</v>
      </c>
      <c r="D27" s="46">
        <v>0</v>
      </c>
      <c r="E27" s="46">
        <v>217558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217558</v>
      </c>
      <c r="O27" s="47">
        <f t="shared" si="1"/>
        <v>12.362654847141721</v>
      </c>
      <c r="P27" s="9"/>
    </row>
    <row r="28" spans="1:16">
      <c r="A28" s="12"/>
      <c r="B28" s="25">
        <v>331.49</v>
      </c>
      <c r="C28" s="20" t="s">
        <v>111</v>
      </c>
      <c r="D28" s="46">
        <v>1209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1209</v>
      </c>
      <c r="O28" s="47">
        <f t="shared" si="1"/>
        <v>6.870098874872145E-2</v>
      </c>
      <c r="P28" s="9"/>
    </row>
    <row r="29" spans="1:16">
      <c r="A29" s="12"/>
      <c r="B29" s="25">
        <v>335.12</v>
      </c>
      <c r="C29" s="20" t="s">
        <v>112</v>
      </c>
      <c r="D29" s="46">
        <v>702600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702600</v>
      </c>
      <c r="O29" s="47">
        <f t="shared" si="1"/>
        <v>39.924991476304129</v>
      </c>
      <c r="P29" s="9"/>
    </row>
    <row r="30" spans="1:16">
      <c r="A30" s="12"/>
      <c r="B30" s="25">
        <v>335.15</v>
      </c>
      <c r="C30" s="20" t="s">
        <v>113</v>
      </c>
      <c r="D30" s="46">
        <v>6363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6363</v>
      </c>
      <c r="O30" s="47">
        <f t="shared" si="1"/>
        <v>0.36157517899761338</v>
      </c>
      <c r="P30" s="9"/>
    </row>
    <row r="31" spans="1:16">
      <c r="A31" s="12"/>
      <c r="B31" s="25">
        <v>335.18</v>
      </c>
      <c r="C31" s="20" t="s">
        <v>114</v>
      </c>
      <c r="D31" s="46">
        <v>2527430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2527430</v>
      </c>
      <c r="O31" s="47">
        <f t="shared" si="1"/>
        <v>143.62029776110921</v>
      </c>
      <c r="P31" s="9"/>
    </row>
    <row r="32" spans="1:16">
      <c r="A32" s="12"/>
      <c r="B32" s="25">
        <v>335.21</v>
      </c>
      <c r="C32" s="20" t="s">
        <v>33</v>
      </c>
      <c r="D32" s="46">
        <v>16300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16300</v>
      </c>
      <c r="O32" s="47">
        <f t="shared" si="1"/>
        <v>0.92624161836572338</v>
      </c>
      <c r="P32" s="9"/>
    </row>
    <row r="33" spans="1:16">
      <c r="A33" s="12"/>
      <c r="B33" s="25">
        <v>335.49</v>
      </c>
      <c r="C33" s="20" t="s">
        <v>34</v>
      </c>
      <c r="D33" s="46">
        <v>14279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14279</v>
      </c>
      <c r="O33" s="47">
        <f t="shared" si="1"/>
        <v>0.81139902261620633</v>
      </c>
      <c r="P33" s="9"/>
    </row>
    <row r="34" spans="1:16">
      <c r="A34" s="12"/>
      <c r="B34" s="25">
        <v>337.1</v>
      </c>
      <c r="C34" s="20" t="s">
        <v>35</v>
      </c>
      <c r="D34" s="46">
        <v>0</v>
      </c>
      <c r="E34" s="46">
        <v>325992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325992</v>
      </c>
      <c r="O34" s="47">
        <f t="shared" si="1"/>
        <v>18.524377770201159</v>
      </c>
      <c r="P34" s="9"/>
    </row>
    <row r="35" spans="1:16">
      <c r="A35" s="12"/>
      <c r="B35" s="25">
        <v>337.2</v>
      </c>
      <c r="C35" s="20" t="s">
        <v>36</v>
      </c>
      <c r="D35" s="46">
        <v>55398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55398</v>
      </c>
      <c r="O35" s="47">
        <f t="shared" si="1"/>
        <v>3.1479713603818618</v>
      </c>
      <c r="P35" s="9"/>
    </row>
    <row r="36" spans="1:16">
      <c r="A36" s="12"/>
      <c r="B36" s="25">
        <v>338</v>
      </c>
      <c r="C36" s="20" t="s">
        <v>39</v>
      </c>
      <c r="D36" s="46">
        <v>17490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17490</v>
      </c>
      <c r="O36" s="47">
        <f t="shared" si="1"/>
        <v>0.99386293897033751</v>
      </c>
      <c r="P36" s="9"/>
    </row>
    <row r="37" spans="1:16" ht="15.75">
      <c r="A37" s="29" t="s">
        <v>44</v>
      </c>
      <c r="B37" s="30"/>
      <c r="C37" s="31"/>
      <c r="D37" s="32">
        <f t="shared" ref="D37:M37" si="7">SUM(D38:D49)</f>
        <v>1567432</v>
      </c>
      <c r="E37" s="32">
        <f t="shared" si="7"/>
        <v>1331111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8745197</v>
      </c>
      <c r="J37" s="32">
        <f t="shared" si="7"/>
        <v>594965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 t="shared" si="5"/>
        <v>12238705</v>
      </c>
      <c r="O37" s="45">
        <f t="shared" ref="O37:O67" si="8">(N37/O$69)</f>
        <v>695.4599954540289</v>
      </c>
      <c r="P37" s="10"/>
    </row>
    <row r="38" spans="1:16">
      <c r="A38" s="12"/>
      <c r="B38" s="25">
        <v>341.3</v>
      </c>
      <c r="C38" s="20" t="s">
        <v>136</v>
      </c>
      <c r="D38" s="46">
        <v>168577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594965</v>
      </c>
      <c r="K38" s="46">
        <v>0</v>
      </c>
      <c r="L38" s="46">
        <v>0</v>
      </c>
      <c r="M38" s="46">
        <v>0</v>
      </c>
      <c r="N38" s="46">
        <f t="shared" ref="N38:N49" si="9">SUM(D38:M38)</f>
        <v>763542</v>
      </c>
      <c r="O38" s="47">
        <f t="shared" si="8"/>
        <v>43.387998636208657</v>
      </c>
      <c r="P38" s="9"/>
    </row>
    <row r="39" spans="1:16">
      <c r="A39" s="12"/>
      <c r="B39" s="25">
        <v>342.1</v>
      </c>
      <c r="C39" s="20" t="s">
        <v>50</v>
      </c>
      <c r="D39" s="46">
        <v>186590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186590</v>
      </c>
      <c r="O39" s="47">
        <f t="shared" si="8"/>
        <v>10.602909421525172</v>
      </c>
      <c r="P39" s="9"/>
    </row>
    <row r="40" spans="1:16">
      <c r="A40" s="12"/>
      <c r="B40" s="25">
        <v>342.2</v>
      </c>
      <c r="C40" s="20" t="s">
        <v>51</v>
      </c>
      <c r="D40" s="46">
        <v>453279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453279</v>
      </c>
      <c r="O40" s="47">
        <f t="shared" si="8"/>
        <v>25.757415615410842</v>
      </c>
      <c r="P40" s="9"/>
    </row>
    <row r="41" spans="1:16">
      <c r="A41" s="12"/>
      <c r="B41" s="25">
        <v>342.6</v>
      </c>
      <c r="C41" s="20" t="s">
        <v>54</v>
      </c>
      <c r="D41" s="46">
        <v>501044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501044</v>
      </c>
      <c r="O41" s="47">
        <f t="shared" si="8"/>
        <v>28.471644505057395</v>
      </c>
      <c r="P41" s="9"/>
    </row>
    <row r="42" spans="1:16">
      <c r="A42" s="12"/>
      <c r="B42" s="25">
        <v>343.3</v>
      </c>
      <c r="C42" s="20" t="s">
        <v>55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2924671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2924671</v>
      </c>
      <c r="O42" s="47">
        <f t="shared" si="8"/>
        <v>166.19337424707354</v>
      </c>
      <c r="P42" s="9"/>
    </row>
    <row r="43" spans="1:16">
      <c r="A43" s="12"/>
      <c r="B43" s="25">
        <v>343.4</v>
      </c>
      <c r="C43" s="20" t="s">
        <v>56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3202622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3202622</v>
      </c>
      <c r="O43" s="47">
        <f t="shared" si="8"/>
        <v>181.98783952721899</v>
      </c>
      <c r="P43" s="9"/>
    </row>
    <row r="44" spans="1:16">
      <c r="A44" s="12"/>
      <c r="B44" s="25">
        <v>343.5</v>
      </c>
      <c r="C44" s="20" t="s">
        <v>57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2617904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2617904</v>
      </c>
      <c r="O44" s="47">
        <f t="shared" si="8"/>
        <v>148.76145016479146</v>
      </c>
      <c r="P44" s="9"/>
    </row>
    <row r="45" spans="1:16">
      <c r="A45" s="12"/>
      <c r="B45" s="25">
        <v>343.7</v>
      </c>
      <c r="C45" s="20" t="s">
        <v>58</v>
      </c>
      <c r="D45" s="46">
        <v>0</v>
      </c>
      <c r="E45" s="46">
        <v>1331111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1331111</v>
      </c>
      <c r="O45" s="47">
        <f t="shared" si="8"/>
        <v>75.639902261620634</v>
      </c>
      <c r="P45" s="9"/>
    </row>
    <row r="46" spans="1:16">
      <c r="A46" s="12"/>
      <c r="B46" s="25">
        <v>344.9</v>
      </c>
      <c r="C46" s="20" t="s">
        <v>118</v>
      </c>
      <c r="D46" s="46">
        <v>66710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66710</v>
      </c>
      <c r="O46" s="47">
        <f t="shared" si="8"/>
        <v>3.7907716785998411</v>
      </c>
      <c r="P46" s="9"/>
    </row>
    <row r="47" spans="1:16">
      <c r="A47" s="12"/>
      <c r="B47" s="25">
        <v>347.2</v>
      </c>
      <c r="C47" s="20" t="s">
        <v>62</v>
      </c>
      <c r="D47" s="46">
        <v>114058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114058</v>
      </c>
      <c r="O47" s="47">
        <f t="shared" si="8"/>
        <v>6.4813046937151952</v>
      </c>
      <c r="P47" s="9"/>
    </row>
    <row r="48" spans="1:16">
      <c r="A48" s="12"/>
      <c r="B48" s="25">
        <v>347.5</v>
      </c>
      <c r="C48" s="20" t="s">
        <v>63</v>
      </c>
      <c r="D48" s="46">
        <v>65637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65637</v>
      </c>
      <c r="O48" s="47">
        <f t="shared" si="8"/>
        <v>3.7297988407773612</v>
      </c>
      <c r="P48" s="9"/>
    </row>
    <row r="49" spans="1:16">
      <c r="A49" s="12"/>
      <c r="B49" s="25">
        <v>347.9</v>
      </c>
      <c r="C49" s="20" t="s">
        <v>64</v>
      </c>
      <c r="D49" s="46">
        <v>11537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11537</v>
      </c>
      <c r="O49" s="47">
        <f t="shared" si="8"/>
        <v>0.65558586202977609</v>
      </c>
      <c r="P49" s="9"/>
    </row>
    <row r="50" spans="1:16" ht="15.75">
      <c r="A50" s="29" t="s">
        <v>45</v>
      </c>
      <c r="B50" s="30"/>
      <c r="C50" s="31"/>
      <c r="D50" s="32">
        <f t="shared" ref="D50:M50" si="10">SUM(D51:D53)</f>
        <v>605336</v>
      </c>
      <c r="E50" s="32">
        <f t="shared" si="10"/>
        <v>16432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 t="shared" ref="N50:N55" si="11">SUM(D50:M50)</f>
        <v>621768</v>
      </c>
      <c r="O50" s="45">
        <f t="shared" si="8"/>
        <v>35.331742243436757</v>
      </c>
      <c r="P50" s="10"/>
    </row>
    <row r="51" spans="1:16">
      <c r="A51" s="13"/>
      <c r="B51" s="39">
        <v>351.5</v>
      </c>
      <c r="C51" s="21" t="s">
        <v>67</v>
      </c>
      <c r="D51" s="46">
        <v>91694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91694</v>
      </c>
      <c r="O51" s="47">
        <f t="shared" si="8"/>
        <v>5.2104784634617571</v>
      </c>
      <c r="P51" s="9"/>
    </row>
    <row r="52" spans="1:16">
      <c r="A52" s="13"/>
      <c r="B52" s="39">
        <v>354</v>
      </c>
      <c r="C52" s="21" t="s">
        <v>68</v>
      </c>
      <c r="D52" s="46">
        <v>452969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452969</v>
      </c>
      <c r="O52" s="47">
        <f t="shared" si="8"/>
        <v>25.739799977270145</v>
      </c>
      <c r="P52" s="9"/>
    </row>
    <row r="53" spans="1:16">
      <c r="A53" s="13"/>
      <c r="B53" s="39">
        <v>355</v>
      </c>
      <c r="C53" s="21" t="s">
        <v>69</v>
      </c>
      <c r="D53" s="46">
        <v>60673</v>
      </c>
      <c r="E53" s="46">
        <v>16432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77105</v>
      </c>
      <c r="O53" s="47">
        <f t="shared" si="8"/>
        <v>4.3814638027048529</v>
      </c>
      <c r="P53" s="9"/>
    </row>
    <row r="54" spans="1:16" ht="15.75">
      <c r="A54" s="29" t="s">
        <v>3</v>
      </c>
      <c r="B54" s="30"/>
      <c r="C54" s="31"/>
      <c r="D54" s="32">
        <f t="shared" ref="D54:M54" si="12">SUM(D55:D63)</f>
        <v>1905922</v>
      </c>
      <c r="E54" s="32">
        <f t="shared" si="12"/>
        <v>346648</v>
      </c>
      <c r="F54" s="32">
        <f t="shared" si="12"/>
        <v>5980</v>
      </c>
      <c r="G54" s="32">
        <f t="shared" si="12"/>
        <v>0</v>
      </c>
      <c r="H54" s="32">
        <f t="shared" si="12"/>
        <v>0</v>
      </c>
      <c r="I54" s="32">
        <f t="shared" si="12"/>
        <v>84273</v>
      </c>
      <c r="J54" s="32">
        <f t="shared" si="12"/>
        <v>201515</v>
      </c>
      <c r="K54" s="32">
        <f t="shared" si="12"/>
        <v>3559719</v>
      </c>
      <c r="L54" s="32">
        <f t="shared" si="12"/>
        <v>0</v>
      </c>
      <c r="M54" s="32">
        <f t="shared" si="12"/>
        <v>0</v>
      </c>
      <c r="N54" s="32">
        <f t="shared" si="11"/>
        <v>6104057</v>
      </c>
      <c r="O54" s="45">
        <f t="shared" si="8"/>
        <v>346.86083645868848</v>
      </c>
      <c r="P54" s="10"/>
    </row>
    <row r="55" spans="1:16">
      <c r="A55" s="12"/>
      <c r="B55" s="25">
        <v>361.1</v>
      </c>
      <c r="C55" s="20" t="s">
        <v>72</v>
      </c>
      <c r="D55" s="46">
        <v>113630</v>
      </c>
      <c r="E55" s="46">
        <v>26897</v>
      </c>
      <c r="F55" s="46">
        <v>5980</v>
      </c>
      <c r="G55" s="46">
        <v>0</v>
      </c>
      <c r="H55" s="46">
        <v>0</v>
      </c>
      <c r="I55" s="46">
        <v>33889</v>
      </c>
      <c r="J55" s="46">
        <v>1587</v>
      </c>
      <c r="K55" s="46">
        <v>165564</v>
      </c>
      <c r="L55" s="46">
        <v>0</v>
      </c>
      <c r="M55" s="46">
        <v>0</v>
      </c>
      <c r="N55" s="46">
        <f t="shared" si="11"/>
        <v>347547</v>
      </c>
      <c r="O55" s="47">
        <f t="shared" si="8"/>
        <v>19.74923286737129</v>
      </c>
      <c r="P55" s="9"/>
    </row>
    <row r="56" spans="1:16">
      <c r="A56" s="12"/>
      <c r="B56" s="25">
        <v>361.2</v>
      </c>
      <c r="C56" s="20" t="s">
        <v>73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613026</v>
      </c>
      <c r="L56" s="46">
        <v>0</v>
      </c>
      <c r="M56" s="46">
        <v>0</v>
      </c>
      <c r="N56" s="46">
        <f t="shared" ref="N56:N63" si="13">SUM(D56:M56)</f>
        <v>613026</v>
      </c>
      <c r="O56" s="47">
        <f t="shared" si="8"/>
        <v>34.834981247869074</v>
      </c>
      <c r="P56" s="9"/>
    </row>
    <row r="57" spans="1:16">
      <c r="A57" s="12"/>
      <c r="B57" s="25">
        <v>361.4</v>
      </c>
      <c r="C57" s="20" t="s">
        <v>119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1214183</v>
      </c>
      <c r="L57" s="46">
        <v>0</v>
      </c>
      <c r="M57" s="46">
        <v>0</v>
      </c>
      <c r="N57" s="46">
        <f t="shared" si="13"/>
        <v>1214183</v>
      </c>
      <c r="O57" s="47">
        <f t="shared" si="8"/>
        <v>68.995510853506076</v>
      </c>
      <c r="P57" s="9"/>
    </row>
    <row r="58" spans="1:16">
      <c r="A58" s="12"/>
      <c r="B58" s="25">
        <v>362</v>
      </c>
      <c r="C58" s="20" t="s">
        <v>75</v>
      </c>
      <c r="D58" s="46">
        <v>25756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25756</v>
      </c>
      <c r="O58" s="47">
        <f t="shared" si="8"/>
        <v>1.4635754062961701</v>
      </c>
      <c r="P58" s="9"/>
    </row>
    <row r="59" spans="1:16">
      <c r="A59" s="12"/>
      <c r="B59" s="25">
        <v>364</v>
      </c>
      <c r="C59" s="20" t="s">
        <v>120</v>
      </c>
      <c r="D59" s="46">
        <v>55568</v>
      </c>
      <c r="E59" s="46">
        <v>45000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100568</v>
      </c>
      <c r="O59" s="47">
        <f t="shared" si="8"/>
        <v>5.7147403113990229</v>
      </c>
      <c r="P59" s="9"/>
    </row>
    <row r="60" spans="1:16">
      <c r="A60" s="12"/>
      <c r="B60" s="25">
        <v>365</v>
      </c>
      <c r="C60" s="20" t="s">
        <v>121</v>
      </c>
      <c r="D60" s="46">
        <v>98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98</v>
      </c>
      <c r="O60" s="47">
        <f t="shared" si="8"/>
        <v>5.5688146380270488E-3</v>
      </c>
      <c r="P60" s="9"/>
    </row>
    <row r="61" spans="1:16">
      <c r="A61" s="12"/>
      <c r="B61" s="25">
        <v>366</v>
      </c>
      <c r="C61" s="20" t="s">
        <v>78</v>
      </c>
      <c r="D61" s="46">
        <v>67040</v>
      </c>
      <c r="E61" s="46">
        <v>525</v>
      </c>
      <c r="F61" s="46">
        <v>0</v>
      </c>
      <c r="G61" s="46">
        <v>0</v>
      </c>
      <c r="H61" s="46">
        <v>0</v>
      </c>
      <c r="I61" s="46">
        <v>20000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87565</v>
      </c>
      <c r="O61" s="47">
        <f t="shared" si="8"/>
        <v>4.9758495283554947</v>
      </c>
      <c r="P61" s="9"/>
    </row>
    <row r="62" spans="1:16">
      <c r="A62" s="12"/>
      <c r="B62" s="25">
        <v>368</v>
      </c>
      <c r="C62" s="20" t="s">
        <v>79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1566946</v>
      </c>
      <c r="L62" s="46">
        <v>0</v>
      </c>
      <c r="M62" s="46">
        <v>0</v>
      </c>
      <c r="N62" s="46">
        <f t="shared" si="13"/>
        <v>1566946</v>
      </c>
      <c r="O62" s="47">
        <f t="shared" si="8"/>
        <v>89.041141038754404</v>
      </c>
      <c r="P62" s="9"/>
    </row>
    <row r="63" spans="1:16">
      <c r="A63" s="12"/>
      <c r="B63" s="25">
        <v>369.9</v>
      </c>
      <c r="C63" s="20" t="s">
        <v>80</v>
      </c>
      <c r="D63" s="46">
        <v>1643830</v>
      </c>
      <c r="E63" s="46">
        <v>274226</v>
      </c>
      <c r="F63" s="46">
        <v>0</v>
      </c>
      <c r="G63" s="46">
        <v>0</v>
      </c>
      <c r="H63" s="46">
        <v>0</v>
      </c>
      <c r="I63" s="46">
        <v>30384</v>
      </c>
      <c r="J63" s="46">
        <v>199928</v>
      </c>
      <c r="K63" s="46">
        <v>0</v>
      </c>
      <c r="L63" s="46">
        <v>0</v>
      </c>
      <c r="M63" s="46">
        <v>0</v>
      </c>
      <c r="N63" s="46">
        <f t="shared" si="13"/>
        <v>2148368</v>
      </c>
      <c r="O63" s="47">
        <f t="shared" si="8"/>
        <v>122.08023639049892</v>
      </c>
      <c r="P63" s="9"/>
    </row>
    <row r="64" spans="1:16" ht="15.75">
      <c r="A64" s="29" t="s">
        <v>46</v>
      </c>
      <c r="B64" s="30"/>
      <c r="C64" s="31"/>
      <c r="D64" s="32">
        <f t="shared" ref="D64:M64" si="14">SUM(D65:D66)</f>
        <v>633767</v>
      </c>
      <c r="E64" s="32">
        <f t="shared" si="14"/>
        <v>203771</v>
      </c>
      <c r="F64" s="32">
        <f t="shared" si="14"/>
        <v>0</v>
      </c>
      <c r="G64" s="32">
        <f t="shared" si="14"/>
        <v>0</v>
      </c>
      <c r="H64" s="32">
        <f t="shared" si="14"/>
        <v>0</v>
      </c>
      <c r="I64" s="32">
        <f t="shared" si="14"/>
        <v>1613577</v>
      </c>
      <c r="J64" s="32">
        <f t="shared" si="14"/>
        <v>0</v>
      </c>
      <c r="K64" s="32">
        <f t="shared" si="14"/>
        <v>0</v>
      </c>
      <c r="L64" s="32">
        <f t="shared" si="14"/>
        <v>0</v>
      </c>
      <c r="M64" s="32">
        <f t="shared" si="14"/>
        <v>0</v>
      </c>
      <c r="N64" s="32">
        <f>SUM(D64:M64)</f>
        <v>2451115</v>
      </c>
      <c r="O64" s="45">
        <f t="shared" si="8"/>
        <v>139.28372542334355</v>
      </c>
      <c r="P64" s="9"/>
    </row>
    <row r="65" spans="1:119">
      <c r="A65" s="12"/>
      <c r="B65" s="25">
        <v>381</v>
      </c>
      <c r="C65" s="20" t="s">
        <v>81</v>
      </c>
      <c r="D65" s="46">
        <v>633767</v>
      </c>
      <c r="E65" s="46">
        <v>203771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837538</v>
      </c>
      <c r="O65" s="47">
        <f t="shared" si="8"/>
        <v>47.592794635754061</v>
      </c>
      <c r="P65" s="9"/>
    </row>
    <row r="66" spans="1:119" ht="15.75" thickBot="1">
      <c r="A66" s="12"/>
      <c r="B66" s="25">
        <v>389.8</v>
      </c>
      <c r="C66" s="20" t="s">
        <v>137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1613577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1613577</v>
      </c>
      <c r="O66" s="47">
        <f t="shared" si="8"/>
        <v>91.690930787589494</v>
      </c>
      <c r="P66" s="9"/>
    </row>
    <row r="67" spans="1:119" ht="16.5" thickBot="1">
      <c r="A67" s="14" t="s">
        <v>65</v>
      </c>
      <c r="B67" s="23"/>
      <c r="C67" s="22"/>
      <c r="D67" s="15">
        <f t="shared" ref="D67:M67" si="15">SUM(D5,D16,D25,D37,D50,D54,D64)</f>
        <v>24658408</v>
      </c>
      <c r="E67" s="15">
        <f t="shared" si="15"/>
        <v>5281810</v>
      </c>
      <c r="F67" s="15">
        <f t="shared" si="15"/>
        <v>836744</v>
      </c>
      <c r="G67" s="15">
        <f t="shared" si="15"/>
        <v>0</v>
      </c>
      <c r="H67" s="15">
        <f t="shared" si="15"/>
        <v>0</v>
      </c>
      <c r="I67" s="15">
        <f t="shared" si="15"/>
        <v>10443047</v>
      </c>
      <c r="J67" s="15">
        <f t="shared" si="15"/>
        <v>796480</v>
      </c>
      <c r="K67" s="15">
        <f t="shared" si="15"/>
        <v>3559719</v>
      </c>
      <c r="L67" s="15">
        <f t="shared" si="15"/>
        <v>0</v>
      </c>
      <c r="M67" s="15">
        <f t="shared" si="15"/>
        <v>0</v>
      </c>
      <c r="N67" s="15">
        <f>SUM(D67:M67)</f>
        <v>45576208</v>
      </c>
      <c r="O67" s="38">
        <f t="shared" si="8"/>
        <v>2589.851574042505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48" t="s">
        <v>143</v>
      </c>
      <c r="M69" s="48"/>
      <c r="N69" s="48"/>
      <c r="O69" s="43">
        <v>17598</v>
      </c>
    </row>
    <row r="70" spans="1:119">
      <c r="A70" s="49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1"/>
    </row>
    <row r="71" spans="1:119" ht="15.75" customHeight="1" thickBot="1">
      <c r="A71" s="52" t="s">
        <v>100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4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84</v>
      </c>
      <c r="B3" s="62"/>
      <c r="C3" s="63"/>
      <c r="D3" s="67" t="s">
        <v>40</v>
      </c>
      <c r="E3" s="68"/>
      <c r="F3" s="68"/>
      <c r="G3" s="68"/>
      <c r="H3" s="69"/>
      <c r="I3" s="67" t="s">
        <v>41</v>
      </c>
      <c r="J3" s="69"/>
      <c r="K3" s="67" t="s">
        <v>43</v>
      </c>
      <c r="L3" s="69"/>
      <c r="M3" s="36"/>
      <c r="N3" s="37"/>
      <c r="O3" s="70" t="s">
        <v>89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85</v>
      </c>
      <c r="F4" s="34" t="s">
        <v>86</v>
      </c>
      <c r="G4" s="34" t="s">
        <v>87</v>
      </c>
      <c r="H4" s="34" t="s">
        <v>5</v>
      </c>
      <c r="I4" s="34" t="s">
        <v>6</v>
      </c>
      <c r="J4" s="35" t="s">
        <v>88</v>
      </c>
      <c r="K4" s="35" t="s">
        <v>7</v>
      </c>
      <c r="L4" s="35" t="s">
        <v>8</v>
      </c>
      <c r="M4" s="35" t="s">
        <v>9</v>
      </c>
      <c r="N4" s="35" t="s">
        <v>42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12275146</v>
      </c>
      <c r="E5" s="27">
        <f t="shared" si="0"/>
        <v>665558</v>
      </c>
      <c r="F5" s="27">
        <f t="shared" si="0"/>
        <v>766286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13706990</v>
      </c>
      <c r="O5" s="33">
        <f t="shared" ref="O5:O36" si="1">(N5/O$74)</f>
        <v>805.96166284471099</v>
      </c>
      <c r="P5" s="6"/>
    </row>
    <row r="6" spans="1:133">
      <c r="A6" s="12"/>
      <c r="B6" s="25">
        <v>311</v>
      </c>
      <c r="C6" s="20" t="s">
        <v>2</v>
      </c>
      <c r="D6" s="46">
        <v>7829650</v>
      </c>
      <c r="E6" s="46">
        <v>321084</v>
      </c>
      <c r="F6" s="46">
        <v>766286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8917020</v>
      </c>
      <c r="O6" s="47">
        <f t="shared" si="1"/>
        <v>524.31469394955013</v>
      </c>
      <c r="P6" s="9"/>
    </row>
    <row r="7" spans="1:133">
      <c r="A7" s="12"/>
      <c r="B7" s="25">
        <v>312.10000000000002</v>
      </c>
      <c r="C7" s="20" t="s">
        <v>135</v>
      </c>
      <c r="D7" s="46">
        <v>546720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546720</v>
      </c>
      <c r="O7" s="47">
        <f t="shared" si="1"/>
        <v>32.146763097548067</v>
      </c>
      <c r="P7" s="9"/>
    </row>
    <row r="8" spans="1:133">
      <c r="A8" s="12"/>
      <c r="B8" s="25">
        <v>312.51</v>
      </c>
      <c r="C8" s="20" t="s">
        <v>91</v>
      </c>
      <c r="D8" s="46">
        <v>0</v>
      </c>
      <c r="E8" s="46">
        <v>211758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211758</v>
      </c>
      <c r="O8" s="47">
        <f t="shared" si="1"/>
        <v>12.451225965778796</v>
      </c>
      <c r="P8" s="9"/>
    </row>
    <row r="9" spans="1:133">
      <c r="A9" s="12"/>
      <c r="B9" s="25">
        <v>312.52</v>
      </c>
      <c r="C9" s="20" t="s">
        <v>107</v>
      </c>
      <c r="D9" s="46">
        <v>0</v>
      </c>
      <c r="E9" s="46">
        <v>132716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132716</v>
      </c>
      <c r="O9" s="47">
        <f t="shared" si="1"/>
        <v>7.8036102781207735</v>
      </c>
      <c r="P9" s="9"/>
    </row>
    <row r="10" spans="1:133">
      <c r="A10" s="12"/>
      <c r="B10" s="25">
        <v>314.10000000000002</v>
      </c>
      <c r="C10" s="20" t="s">
        <v>11</v>
      </c>
      <c r="D10" s="46">
        <v>2241310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2241310</v>
      </c>
      <c r="O10" s="47">
        <f t="shared" si="1"/>
        <v>131.78749926500853</v>
      </c>
      <c r="P10" s="9"/>
    </row>
    <row r="11" spans="1:133">
      <c r="A11" s="12"/>
      <c r="B11" s="25">
        <v>314.39999999999998</v>
      </c>
      <c r="C11" s="20" t="s">
        <v>12</v>
      </c>
      <c r="D11" s="46">
        <v>7848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7848</v>
      </c>
      <c r="O11" s="47">
        <f t="shared" si="1"/>
        <v>0.46145704709825364</v>
      </c>
      <c r="P11" s="9"/>
    </row>
    <row r="12" spans="1:133">
      <c r="A12" s="12"/>
      <c r="B12" s="25">
        <v>314.7</v>
      </c>
      <c r="C12" s="20" t="s">
        <v>13</v>
      </c>
      <c r="D12" s="46">
        <v>235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235</v>
      </c>
      <c r="O12" s="47">
        <f t="shared" si="1"/>
        <v>1.3817839713059329E-2</v>
      </c>
      <c r="P12" s="9"/>
    </row>
    <row r="13" spans="1:133">
      <c r="A13" s="12"/>
      <c r="B13" s="25">
        <v>314.8</v>
      </c>
      <c r="C13" s="20" t="s">
        <v>14</v>
      </c>
      <c r="D13" s="46">
        <v>37061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37061</v>
      </c>
      <c r="O13" s="47">
        <f t="shared" si="1"/>
        <v>2.179161521726348</v>
      </c>
      <c r="P13" s="9"/>
    </row>
    <row r="14" spans="1:133">
      <c r="A14" s="12"/>
      <c r="B14" s="25">
        <v>315</v>
      </c>
      <c r="C14" s="20" t="s">
        <v>108</v>
      </c>
      <c r="D14" s="46">
        <v>1362996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1362996</v>
      </c>
      <c r="O14" s="47">
        <f t="shared" si="1"/>
        <v>80.143235138472392</v>
      </c>
      <c r="P14" s="9"/>
    </row>
    <row r="15" spans="1:133">
      <c r="A15" s="12"/>
      <c r="B15" s="25">
        <v>316</v>
      </c>
      <c r="C15" s="20" t="s">
        <v>109</v>
      </c>
      <c r="D15" s="46">
        <v>249326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249326</v>
      </c>
      <c r="O15" s="47">
        <f t="shared" si="1"/>
        <v>14.660198741694597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SUM(D17:D24)</f>
        <v>2800827</v>
      </c>
      <c r="E16" s="32">
        <f t="shared" si="3"/>
        <v>66632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2867459</v>
      </c>
      <c r="O16" s="45">
        <f t="shared" si="1"/>
        <v>168.60463338625271</v>
      </c>
      <c r="P16" s="10"/>
    </row>
    <row r="17" spans="1:16">
      <c r="A17" s="12"/>
      <c r="B17" s="25">
        <v>322</v>
      </c>
      <c r="C17" s="20" t="s">
        <v>0</v>
      </c>
      <c r="D17" s="46">
        <v>421208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421208</v>
      </c>
      <c r="O17" s="47">
        <f t="shared" si="1"/>
        <v>24.766743105779973</v>
      </c>
      <c r="P17" s="9"/>
    </row>
    <row r="18" spans="1:16">
      <c r="A18" s="12"/>
      <c r="B18" s="25">
        <v>323.10000000000002</v>
      </c>
      <c r="C18" s="20" t="s">
        <v>18</v>
      </c>
      <c r="D18" s="46">
        <v>2056964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2056964</v>
      </c>
      <c r="O18" s="47">
        <f t="shared" si="1"/>
        <v>120.94808020226965</v>
      </c>
      <c r="P18" s="9"/>
    </row>
    <row r="19" spans="1:16">
      <c r="A19" s="12"/>
      <c r="B19" s="25">
        <v>323.39999999999998</v>
      </c>
      <c r="C19" s="20" t="s">
        <v>19</v>
      </c>
      <c r="D19" s="46">
        <v>4913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4913</v>
      </c>
      <c r="O19" s="47">
        <f t="shared" si="1"/>
        <v>0.28888104897983186</v>
      </c>
      <c r="P19" s="9"/>
    </row>
    <row r="20" spans="1:16">
      <c r="A20" s="12"/>
      <c r="B20" s="25">
        <v>323.7</v>
      </c>
      <c r="C20" s="20" t="s">
        <v>20</v>
      </c>
      <c r="D20" s="46">
        <v>12841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12841</v>
      </c>
      <c r="O20" s="47">
        <f t="shared" si="1"/>
        <v>0.75504204151231846</v>
      </c>
      <c r="P20" s="9"/>
    </row>
    <row r="21" spans="1:16">
      <c r="A21" s="12"/>
      <c r="B21" s="25">
        <v>324.12</v>
      </c>
      <c r="C21" s="20" t="s">
        <v>21</v>
      </c>
      <c r="D21" s="46">
        <v>0</v>
      </c>
      <c r="E21" s="46">
        <v>46165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46165</v>
      </c>
      <c r="O21" s="47">
        <f t="shared" si="1"/>
        <v>2.7144705121420594</v>
      </c>
      <c r="P21" s="9"/>
    </row>
    <row r="22" spans="1:16">
      <c r="A22" s="12"/>
      <c r="B22" s="25">
        <v>324.32</v>
      </c>
      <c r="C22" s="20" t="s">
        <v>97</v>
      </c>
      <c r="D22" s="46">
        <v>0</v>
      </c>
      <c r="E22" s="46">
        <v>4491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4491</v>
      </c>
      <c r="O22" s="47">
        <f t="shared" si="1"/>
        <v>0.26406773681425294</v>
      </c>
      <c r="P22" s="9"/>
    </row>
    <row r="23" spans="1:16">
      <c r="A23" s="12"/>
      <c r="B23" s="25">
        <v>324.62</v>
      </c>
      <c r="C23" s="20" t="s">
        <v>110</v>
      </c>
      <c r="D23" s="46">
        <v>0</v>
      </c>
      <c r="E23" s="46">
        <v>15057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15057</v>
      </c>
      <c r="O23" s="47">
        <f t="shared" si="1"/>
        <v>0.88534133004057158</v>
      </c>
      <c r="P23" s="9"/>
    </row>
    <row r="24" spans="1:16">
      <c r="A24" s="12"/>
      <c r="B24" s="25">
        <v>329</v>
      </c>
      <c r="C24" s="20" t="s">
        <v>24</v>
      </c>
      <c r="D24" s="46">
        <v>304901</v>
      </c>
      <c r="E24" s="46">
        <v>919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9" si="5">SUM(D24:M24)</f>
        <v>305820</v>
      </c>
      <c r="O24" s="47">
        <f t="shared" si="1"/>
        <v>17.982007408714058</v>
      </c>
      <c r="P24" s="9"/>
    </row>
    <row r="25" spans="1:16" ht="15.75">
      <c r="A25" s="29" t="s">
        <v>26</v>
      </c>
      <c r="B25" s="30"/>
      <c r="C25" s="31"/>
      <c r="D25" s="32">
        <f t="shared" ref="D25:M25" si="6">SUM(D26:D38)</f>
        <v>3663985</v>
      </c>
      <c r="E25" s="32">
        <f t="shared" si="6"/>
        <v>499032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4163017</v>
      </c>
      <c r="O25" s="45">
        <f t="shared" si="1"/>
        <v>244.78256012230258</v>
      </c>
      <c r="P25" s="10"/>
    </row>
    <row r="26" spans="1:16">
      <c r="A26" s="12"/>
      <c r="B26" s="25">
        <v>331.2</v>
      </c>
      <c r="C26" s="20" t="s">
        <v>25</v>
      </c>
      <c r="D26" s="46">
        <v>223145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223145</v>
      </c>
      <c r="O26" s="47">
        <f t="shared" si="1"/>
        <v>13.120773799023931</v>
      </c>
      <c r="P26" s="9"/>
    </row>
    <row r="27" spans="1:16">
      <c r="A27" s="12"/>
      <c r="B27" s="25">
        <v>331.39</v>
      </c>
      <c r="C27" s="20" t="s">
        <v>140</v>
      </c>
      <c r="D27" s="46">
        <v>0</v>
      </c>
      <c r="E27" s="46">
        <v>155927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155927</v>
      </c>
      <c r="O27" s="47">
        <f t="shared" si="1"/>
        <v>9.1684012465455407</v>
      </c>
      <c r="P27" s="9"/>
    </row>
    <row r="28" spans="1:16">
      <c r="A28" s="12"/>
      <c r="B28" s="25">
        <v>331.49</v>
      </c>
      <c r="C28" s="20" t="s">
        <v>111</v>
      </c>
      <c r="D28" s="46">
        <v>6500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6500</v>
      </c>
      <c r="O28" s="47">
        <f t="shared" si="1"/>
        <v>0.38219556653142822</v>
      </c>
      <c r="P28" s="9"/>
    </row>
    <row r="29" spans="1:16">
      <c r="A29" s="12"/>
      <c r="B29" s="25">
        <v>331.7</v>
      </c>
      <c r="C29" s="20" t="s">
        <v>27</v>
      </c>
      <c r="D29" s="46">
        <v>234293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234293</v>
      </c>
      <c r="O29" s="47">
        <f t="shared" si="1"/>
        <v>13.776268595284295</v>
      </c>
      <c r="P29" s="9"/>
    </row>
    <row r="30" spans="1:16">
      <c r="A30" s="12"/>
      <c r="B30" s="25">
        <v>335.12</v>
      </c>
      <c r="C30" s="20" t="s">
        <v>112</v>
      </c>
      <c r="D30" s="46">
        <v>665880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665880</v>
      </c>
      <c r="O30" s="47">
        <f t="shared" si="1"/>
        <v>39.153289821838065</v>
      </c>
      <c r="P30" s="9"/>
    </row>
    <row r="31" spans="1:16">
      <c r="A31" s="12"/>
      <c r="B31" s="25">
        <v>335.15</v>
      </c>
      <c r="C31" s="20" t="s">
        <v>113</v>
      </c>
      <c r="D31" s="46">
        <v>6216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6216</v>
      </c>
      <c r="O31" s="47">
        <f t="shared" si="1"/>
        <v>0.36549656023990124</v>
      </c>
      <c r="P31" s="9"/>
    </row>
    <row r="32" spans="1:16">
      <c r="A32" s="12"/>
      <c r="B32" s="25">
        <v>335.18</v>
      </c>
      <c r="C32" s="20" t="s">
        <v>114</v>
      </c>
      <c r="D32" s="46">
        <v>2428525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2428525</v>
      </c>
      <c r="O32" s="47">
        <f t="shared" si="1"/>
        <v>142.79561357088258</v>
      </c>
      <c r="P32" s="9"/>
    </row>
    <row r="33" spans="1:16">
      <c r="A33" s="12"/>
      <c r="B33" s="25">
        <v>335.21</v>
      </c>
      <c r="C33" s="20" t="s">
        <v>33</v>
      </c>
      <c r="D33" s="46">
        <v>16479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16479</v>
      </c>
      <c r="O33" s="47">
        <f t="shared" si="1"/>
        <v>0.96895396013406243</v>
      </c>
      <c r="P33" s="9"/>
    </row>
    <row r="34" spans="1:16">
      <c r="A34" s="12"/>
      <c r="B34" s="25">
        <v>335.49</v>
      </c>
      <c r="C34" s="20" t="s">
        <v>34</v>
      </c>
      <c r="D34" s="46">
        <v>13584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13584</v>
      </c>
      <c r="O34" s="47">
        <f t="shared" si="1"/>
        <v>0.79872993473275711</v>
      </c>
      <c r="P34" s="9"/>
    </row>
    <row r="35" spans="1:16">
      <c r="A35" s="12"/>
      <c r="B35" s="25">
        <v>337.1</v>
      </c>
      <c r="C35" s="20" t="s">
        <v>35</v>
      </c>
      <c r="D35" s="46">
        <v>0</v>
      </c>
      <c r="E35" s="46">
        <v>343105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343105</v>
      </c>
      <c r="O35" s="47">
        <f t="shared" si="1"/>
        <v>20.17433997765626</v>
      </c>
      <c r="P35" s="9"/>
    </row>
    <row r="36" spans="1:16">
      <c r="A36" s="12"/>
      <c r="B36" s="25">
        <v>337.2</v>
      </c>
      <c r="C36" s="20" t="s">
        <v>36</v>
      </c>
      <c r="D36" s="46">
        <v>45375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45375</v>
      </c>
      <c r="O36" s="47">
        <f t="shared" si="1"/>
        <v>2.6680190509790087</v>
      </c>
      <c r="P36" s="9"/>
    </row>
    <row r="37" spans="1:16">
      <c r="A37" s="12"/>
      <c r="B37" s="25">
        <v>337.7</v>
      </c>
      <c r="C37" s="20" t="s">
        <v>38</v>
      </c>
      <c r="D37" s="46">
        <v>2500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2500</v>
      </c>
      <c r="O37" s="47">
        <f t="shared" ref="O37:O68" si="7">(N37/O$74)</f>
        <v>0.14699829481978008</v>
      </c>
      <c r="P37" s="9"/>
    </row>
    <row r="38" spans="1:16">
      <c r="A38" s="12"/>
      <c r="B38" s="25">
        <v>338</v>
      </c>
      <c r="C38" s="20" t="s">
        <v>39</v>
      </c>
      <c r="D38" s="46">
        <v>21488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21488</v>
      </c>
      <c r="O38" s="47">
        <f t="shared" si="7"/>
        <v>1.2634797436349738</v>
      </c>
      <c r="P38" s="9"/>
    </row>
    <row r="39" spans="1:16" ht="15.75">
      <c r="A39" s="29" t="s">
        <v>44</v>
      </c>
      <c r="B39" s="30"/>
      <c r="C39" s="31"/>
      <c r="D39" s="32">
        <f t="shared" ref="D39:M39" si="8">SUM(D40:D52)</f>
        <v>1354869</v>
      </c>
      <c r="E39" s="32">
        <f t="shared" si="8"/>
        <v>1261157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7898826</v>
      </c>
      <c r="J39" s="32">
        <f t="shared" si="8"/>
        <v>585828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si="5"/>
        <v>11100680</v>
      </c>
      <c r="O39" s="45">
        <f t="shared" si="7"/>
        <v>652.71241253601454</v>
      </c>
      <c r="P39" s="10"/>
    </row>
    <row r="40" spans="1:16">
      <c r="A40" s="12"/>
      <c r="B40" s="25">
        <v>341.3</v>
      </c>
      <c r="C40" s="20" t="s">
        <v>136</v>
      </c>
      <c r="D40" s="46">
        <v>37881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585828</v>
      </c>
      <c r="K40" s="46">
        <v>0</v>
      </c>
      <c r="L40" s="46">
        <v>0</v>
      </c>
      <c r="M40" s="46">
        <v>0</v>
      </c>
      <c r="N40" s="46">
        <f t="shared" ref="N40:N52" si="9">SUM(D40:M40)</f>
        <v>623709</v>
      </c>
      <c r="O40" s="47">
        <f t="shared" si="7"/>
        <v>36.673663785500089</v>
      </c>
      <c r="P40" s="9"/>
    </row>
    <row r="41" spans="1:16">
      <c r="A41" s="12"/>
      <c r="B41" s="25">
        <v>342.1</v>
      </c>
      <c r="C41" s="20" t="s">
        <v>50</v>
      </c>
      <c r="D41" s="46">
        <v>179211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179211</v>
      </c>
      <c r="O41" s="47">
        <f t="shared" si="7"/>
        <v>10.537484565179044</v>
      </c>
      <c r="P41" s="9"/>
    </row>
    <row r="42" spans="1:16">
      <c r="A42" s="12"/>
      <c r="B42" s="25">
        <v>342.2</v>
      </c>
      <c r="C42" s="20" t="s">
        <v>51</v>
      </c>
      <c r="D42" s="46">
        <v>440858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440858</v>
      </c>
      <c r="O42" s="47">
        <f t="shared" si="7"/>
        <v>25.922149703063443</v>
      </c>
      <c r="P42" s="9"/>
    </row>
    <row r="43" spans="1:16">
      <c r="A43" s="12"/>
      <c r="B43" s="25">
        <v>342.6</v>
      </c>
      <c r="C43" s="20" t="s">
        <v>54</v>
      </c>
      <c r="D43" s="46">
        <v>467601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467601</v>
      </c>
      <c r="O43" s="47">
        <f t="shared" si="7"/>
        <v>27.494619862409596</v>
      </c>
      <c r="P43" s="9"/>
    </row>
    <row r="44" spans="1:16">
      <c r="A44" s="12"/>
      <c r="B44" s="25">
        <v>343.3</v>
      </c>
      <c r="C44" s="20" t="s">
        <v>55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2445242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2445242</v>
      </c>
      <c r="O44" s="47">
        <f t="shared" si="7"/>
        <v>143.77856176868349</v>
      </c>
      <c r="P44" s="9"/>
    </row>
    <row r="45" spans="1:16">
      <c r="A45" s="12"/>
      <c r="B45" s="25">
        <v>343.4</v>
      </c>
      <c r="C45" s="20" t="s">
        <v>56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2634111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2634111</v>
      </c>
      <c r="O45" s="47">
        <f t="shared" si="7"/>
        <v>154.88393014641031</v>
      </c>
      <c r="P45" s="9"/>
    </row>
    <row r="46" spans="1:16">
      <c r="A46" s="12"/>
      <c r="B46" s="25">
        <v>343.5</v>
      </c>
      <c r="C46" s="20" t="s">
        <v>57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2819473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2819473</v>
      </c>
      <c r="O46" s="47">
        <f t="shared" si="7"/>
        <v>165.78308931616394</v>
      </c>
      <c r="P46" s="9"/>
    </row>
    <row r="47" spans="1:16">
      <c r="A47" s="12"/>
      <c r="B47" s="25">
        <v>343.7</v>
      </c>
      <c r="C47" s="20" t="s">
        <v>58</v>
      </c>
      <c r="D47" s="46">
        <v>0</v>
      </c>
      <c r="E47" s="46">
        <v>1261157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1261157</v>
      </c>
      <c r="O47" s="47">
        <f t="shared" si="7"/>
        <v>74.155171400011753</v>
      </c>
      <c r="P47" s="9"/>
    </row>
    <row r="48" spans="1:16">
      <c r="A48" s="12"/>
      <c r="B48" s="25">
        <v>343.9</v>
      </c>
      <c r="C48" s="20" t="s">
        <v>59</v>
      </c>
      <c r="D48" s="46">
        <v>665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665</v>
      </c>
      <c r="O48" s="47">
        <f t="shared" si="7"/>
        <v>3.9101546422061505E-2</v>
      </c>
      <c r="P48" s="9"/>
    </row>
    <row r="49" spans="1:16">
      <c r="A49" s="12"/>
      <c r="B49" s="25">
        <v>344.9</v>
      </c>
      <c r="C49" s="20" t="s">
        <v>118</v>
      </c>
      <c r="D49" s="46">
        <v>46768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46768</v>
      </c>
      <c r="O49" s="47">
        <f t="shared" si="7"/>
        <v>2.7499265008525899</v>
      </c>
      <c r="P49" s="9"/>
    </row>
    <row r="50" spans="1:16">
      <c r="A50" s="12"/>
      <c r="B50" s="25">
        <v>347.2</v>
      </c>
      <c r="C50" s="20" t="s">
        <v>62</v>
      </c>
      <c r="D50" s="46">
        <v>108575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108575</v>
      </c>
      <c r="O50" s="47">
        <f t="shared" si="7"/>
        <v>6.3841359440230496</v>
      </c>
      <c r="P50" s="9"/>
    </row>
    <row r="51" spans="1:16">
      <c r="A51" s="12"/>
      <c r="B51" s="25">
        <v>347.5</v>
      </c>
      <c r="C51" s="20" t="s">
        <v>63</v>
      </c>
      <c r="D51" s="46">
        <v>63487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63487</v>
      </c>
      <c r="O51" s="47">
        <f t="shared" si="7"/>
        <v>3.7329922972893512</v>
      </c>
      <c r="P51" s="9"/>
    </row>
    <row r="52" spans="1:16">
      <c r="A52" s="12"/>
      <c r="B52" s="25">
        <v>347.9</v>
      </c>
      <c r="C52" s="20" t="s">
        <v>64</v>
      </c>
      <c r="D52" s="46">
        <v>9823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9823</v>
      </c>
      <c r="O52" s="47">
        <f t="shared" si="7"/>
        <v>0.57758570000587994</v>
      </c>
      <c r="P52" s="9"/>
    </row>
    <row r="53" spans="1:16" ht="15.75">
      <c r="A53" s="29" t="s">
        <v>45</v>
      </c>
      <c r="B53" s="30"/>
      <c r="C53" s="31"/>
      <c r="D53" s="32">
        <f t="shared" ref="D53:M53" si="10">SUM(D54:D56)</f>
        <v>825615</v>
      </c>
      <c r="E53" s="32">
        <f t="shared" si="10"/>
        <v>16740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0</v>
      </c>
      <c r="J53" s="32">
        <f t="shared" si="10"/>
        <v>0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 t="shared" ref="N53:N58" si="11">SUM(D53:M53)</f>
        <v>842355</v>
      </c>
      <c r="O53" s="45">
        <f t="shared" si="7"/>
        <v>49.529899453166344</v>
      </c>
      <c r="P53" s="10"/>
    </row>
    <row r="54" spans="1:16">
      <c r="A54" s="13"/>
      <c r="B54" s="39">
        <v>351.5</v>
      </c>
      <c r="C54" s="21" t="s">
        <v>67</v>
      </c>
      <c r="D54" s="46">
        <v>131554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131554</v>
      </c>
      <c r="O54" s="47">
        <f t="shared" si="7"/>
        <v>7.7352854706885399</v>
      </c>
      <c r="P54" s="9"/>
    </row>
    <row r="55" spans="1:16">
      <c r="A55" s="13"/>
      <c r="B55" s="39">
        <v>354</v>
      </c>
      <c r="C55" s="21" t="s">
        <v>68</v>
      </c>
      <c r="D55" s="46">
        <v>652946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652946</v>
      </c>
      <c r="O55" s="47">
        <f t="shared" si="7"/>
        <v>38.39277944375845</v>
      </c>
      <c r="P55" s="9"/>
    </row>
    <row r="56" spans="1:16">
      <c r="A56" s="13"/>
      <c r="B56" s="39">
        <v>355</v>
      </c>
      <c r="C56" s="21" t="s">
        <v>69</v>
      </c>
      <c r="D56" s="46">
        <v>41115</v>
      </c>
      <c r="E56" s="46">
        <v>16740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57855</v>
      </c>
      <c r="O56" s="47">
        <f t="shared" si="7"/>
        <v>3.4018345387193509</v>
      </c>
      <c r="P56" s="9"/>
    </row>
    <row r="57" spans="1:16" ht="15.75">
      <c r="A57" s="29" t="s">
        <v>3</v>
      </c>
      <c r="B57" s="30"/>
      <c r="C57" s="31"/>
      <c r="D57" s="32">
        <f t="shared" ref="D57:M57" si="12">SUM(D58:D67)</f>
        <v>1836874</v>
      </c>
      <c r="E57" s="32">
        <f t="shared" si="12"/>
        <v>22411</v>
      </c>
      <c r="F57" s="32">
        <f t="shared" si="12"/>
        <v>1371</v>
      </c>
      <c r="G57" s="32">
        <f t="shared" si="12"/>
        <v>21767</v>
      </c>
      <c r="H57" s="32">
        <f t="shared" si="12"/>
        <v>0</v>
      </c>
      <c r="I57" s="32">
        <f t="shared" si="12"/>
        <v>12009</v>
      </c>
      <c r="J57" s="32">
        <f t="shared" si="12"/>
        <v>117666</v>
      </c>
      <c r="K57" s="32">
        <f t="shared" si="12"/>
        <v>1845957</v>
      </c>
      <c r="L57" s="32">
        <f t="shared" si="12"/>
        <v>0</v>
      </c>
      <c r="M57" s="32">
        <f t="shared" si="12"/>
        <v>0</v>
      </c>
      <c r="N57" s="32">
        <f t="shared" si="11"/>
        <v>3858055</v>
      </c>
      <c r="O57" s="45">
        <f t="shared" si="7"/>
        <v>226.85100252837066</v>
      </c>
      <c r="P57" s="10"/>
    </row>
    <row r="58" spans="1:16">
      <c r="A58" s="12"/>
      <c r="B58" s="25">
        <v>361.1</v>
      </c>
      <c r="C58" s="20" t="s">
        <v>72</v>
      </c>
      <c r="D58" s="46">
        <v>93932</v>
      </c>
      <c r="E58" s="46">
        <v>21693</v>
      </c>
      <c r="F58" s="46">
        <v>1371</v>
      </c>
      <c r="G58" s="46">
        <v>21767</v>
      </c>
      <c r="H58" s="46">
        <v>0</v>
      </c>
      <c r="I58" s="46">
        <v>13715</v>
      </c>
      <c r="J58" s="46">
        <v>3489</v>
      </c>
      <c r="K58" s="46">
        <v>157635</v>
      </c>
      <c r="L58" s="46">
        <v>0</v>
      </c>
      <c r="M58" s="46">
        <v>0</v>
      </c>
      <c r="N58" s="46">
        <f t="shared" si="11"/>
        <v>313602</v>
      </c>
      <c r="O58" s="47">
        <f t="shared" si="7"/>
        <v>18.439583700829072</v>
      </c>
      <c r="P58" s="9"/>
    </row>
    <row r="59" spans="1:16">
      <c r="A59" s="12"/>
      <c r="B59" s="25">
        <v>361.2</v>
      </c>
      <c r="C59" s="20" t="s">
        <v>73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607838</v>
      </c>
      <c r="L59" s="46">
        <v>0</v>
      </c>
      <c r="M59" s="46">
        <v>0</v>
      </c>
      <c r="N59" s="46">
        <f t="shared" ref="N59:N67" si="13">SUM(D59:M59)</f>
        <v>607838</v>
      </c>
      <c r="O59" s="47">
        <f t="shared" si="7"/>
        <v>35.740459810666195</v>
      </c>
      <c r="P59" s="9"/>
    </row>
    <row r="60" spans="1:16">
      <c r="A60" s="12"/>
      <c r="B60" s="25">
        <v>361.3</v>
      </c>
      <c r="C60" s="20" t="s">
        <v>74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98000</v>
      </c>
      <c r="L60" s="46">
        <v>0</v>
      </c>
      <c r="M60" s="46">
        <v>0</v>
      </c>
      <c r="N60" s="46">
        <f t="shared" si="13"/>
        <v>98000</v>
      </c>
      <c r="O60" s="47">
        <f t="shared" si="7"/>
        <v>5.7623331569353793</v>
      </c>
      <c r="P60" s="9"/>
    </row>
    <row r="61" spans="1:16">
      <c r="A61" s="12"/>
      <c r="B61" s="25">
        <v>361.4</v>
      </c>
      <c r="C61" s="20" t="s">
        <v>119</v>
      </c>
      <c r="D61" s="46">
        <v>23053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-636586</v>
      </c>
      <c r="L61" s="46">
        <v>0</v>
      </c>
      <c r="M61" s="46">
        <v>0</v>
      </c>
      <c r="N61" s="46">
        <f t="shared" si="13"/>
        <v>-613533</v>
      </c>
      <c r="O61" s="47">
        <f t="shared" si="7"/>
        <v>-36.075321926265659</v>
      </c>
      <c r="P61" s="9"/>
    </row>
    <row r="62" spans="1:16">
      <c r="A62" s="12"/>
      <c r="B62" s="25">
        <v>362</v>
      </c>
      <c r="C62" s="20" t="s">
        <v>75</v>
      </c>
      <c r="D62" s="46">
        <v>27200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27200</v>
      </c>
      <c r="O62" s="47">
        <f t="shared" si="7"/>
        <v>1.5993414476392074</v>
      </c>
      <c r="P62" s="9"/>
    </row>
    <row r="63" spans="1:16">
      <c r="A63" s="12"/>
      <c r="B63" s="25">
        <v>364</v>
      </c>
      <c r="C63" s="20" t="s">
        <v>120</v>
      </c>
      <c r="D63" s="46">
        <v>99418</v>
      </c>
      <c r="E63" s="46">
        <v>0</v>
      </c>
      <c r="F63" s="46">
        <v>0</v>
      </c>
      <c r="G63" s="46">
        <v>0</v>
      </c>
      <c r="H63" s="46">
        <v>0</v>
      </c>
      <c r="I63" s="46">
        <v>-14687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84731</v>
      </c>
      <c r="O63" s="47">
        <f t="shared" si="7"/>
        <v>4.9821250073499144</v>
      </c>
      <c r="P63" s="9"/>
    </row>
    <row r="64" spans="1:16">
      <c r="A64" s="12"/>
      <c r="B64" s="25">
        <v>365</v>
      </c>
      <c r="C64" s="20" t="s">
        <v>121</v>
      </c>
      <c r="D64" s="46">
        <v>4509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4509</v>
      </c>
      <c r="O64" s="47">
        <f t="shared" si="7"/>
        <v>0.26512612453695539</v>
      </c>
      <c r="P64" s="9"/>
    </row>
    <row r="65" spans="1:119">
      <c r="A65" s="12"/>
      <c r="B65" s="25">
        <v>366</v>
      </c>
      <c r="C65" s="20" t="s">
        <v>78</v>
      </c>
      <c r="D65" s="46">
        <v>34294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34294</v>
      </c>
      <c r="O65" s="47">
        <f t="shared" si="7"/>
        <v>2.0164638090198155</v>
      </c>
      <c r="P65" s="9"/>
    </row>
    <row r="66" spans="1:119">
      <c r="A66" s="12"/>
      <c r="B66" s="25">
        <v>368</v>
      </c>
      <c r="C66" s="20" t="s">
        <v>79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1619070</v>
      </c>
      <c r="L66" s="46">
        <v>0</v>
      </c>
      <c r="M66" s="46">
        <v>0</v>
      </c>
      <c r="N66" s="46">
        <f t="shared" si="13"/>
        <v>1619070</v>
      </c>
      <c r="O66" s="47">
        <f t="shared" si="7"/>
        <v>95.200211677544544</v>
      </c>
      <c r="P66" s="9"/>
    </row>
    <row r="67" spans="1:119">
      <c r="A67" s="12"/>
      <c r="B67" s="25">
        <v>369.9</v>
      </c>
      <c r="C67" s="20" t="s">
        <v>80</v>
      </c>
      <c r="D67" s="46">
        <v>1554468</v>
      </c>
      <c r="E67" s="46">
        <v>718</v>
      </c>
      <c r="F67" s="46">
        <v>0</v>
      </c>
      <c r="G67" s="46">
        <v>0</v>
      </c>
      <c r="H67" s="46">
        <v>0</v>
      </c>
      <c r="I67" s="46">
        <v>12981</v>
      </c>
      <c r="J67" s="46">
        <v>114177</v>
      </c>
      <c r="K67" s="46">
        <v>0</v>
      </c>
      <c r="L67" s="46">
        <v>0</v>
      </c>
      <c r="M67" s="46">
        <v>0</v>
      </c>
      <c r="N67" s="46">
        <f t="shared" si="13"/>
        <v>1682344</v>
      </c>
      <c r="O67" s="47">
        <f t="shared" si="7"/>
        <v>98.920679720115245</v>
      </c>
      <c r="P67" s="9"/>
    </row>
    <row r="68" spans="1:119" ht="15.75">
      <c r="A68" s="29" t="s">
        <v>46</v>
      </c>
      <c r="B68" s="30"/>
      <c r="C68" s="31"/>
      <c r="D68" s="32">
        <f t="shared" ref="D68:M68" si="14">SUM(D69:D71)</f>
        <v>308000</v>
      </c>
      <c r="E68" s="32">
        <f t="shared" si="14"/>
        <v>13684530</v>
      </c>
      <c r="F68" s="32">
        <f t="shared" si="14"/>
        <v>0</v>
      </c>
      <c r="G68" s="32">
        <f t="shared" si="14"/>
        <v>0</v>
      </c>
      <c r="H68" s="32">
        <f t="shared" si="14"/>
        <v>0</v>
      </c>
      <c r="I68" s="32">
        <f t="shared" si="14"/>
        <v>15400</v>
      </c>
      <c r="J68" s="32">
        <f t="shared" si="14"/>
        <v>0</v>
      </c>
      <c r="K68" s="32">
        <f t="shared" si="14"/>
        <v>0</v>
      </c>
      <c r="L68" s="32">
        <f t="shared" si="14"/>
        <v>0</v>
      </c>
      <c r="M68" s="32">
        <f t="shared" si="14"/>
        <v>0</v>
      </c>
      <c r="N68" s="32">
        <f>SUM(D68:M68)</f>
        <v>14007930</v>
      </c>
      <c r="O68" s="45">
        <f t="shared" si="7"/>
        <v>823.65672958193682</v>
      </c>
      <c r="P68" s="9"/>
    </row>
    <row r="69" spans="1:119">
      <c r="A69" s="12"/>
      <c r="B69" s="25">
        <v>381</v>
      </c>
      <c r="C69" s="20" t="s">
        <v>81</v>
      </c>
      <c r="D69" s="46">
        <v>308000</v>
      </c>
      <c r="E69" s="46">
        <v>199530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507530</v>
      </c>
      <c r="O69" s="47">
        <f>(N69/O$74)</f>
        <v>29.842417827953195</v>
      </c>
      <c r="P69" s="9"/>
    </row>
    <row r="70" spans="1:119">
      <c r="A70" s="12"/>
      <c r="B70" s="25">
        <v>384</v>
      </c>
      <c r="C70" s="20" t="s">
        <v>82</v>
      </c>
      <c r="D70" s="46">
        <v>0</v>
      </c>
      <c r="E70" s="46">
        <v>13485000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13485000</v>
      </c>
      <c r="O70" s="47">
        <f>(N70/O$74)</f>
        <v>792.90880225789385</v>
      </c>
      <c r="P70" s="9"/>
    </row>
    <row r="71" spans="1:119" ht="15.75" thickBot="1">
      <c r="A71" s="12"/>
      <c r="B71" s="25">
        <v>389.8</v>
      </c>
      <c r="C71" s="20" t="s">
        <v>137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15400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15400</v>
      </c>
      <c r="O71" s="47">
        <f>(N71/O$74)</f>
        <v>0.90550949608984532</v>
      </c>
      <c r="P71" s="9"/>
    </row>
    <row r="72" spans="1:119" ht="16.5" thickBot="1">
      <c r="A72" s="14" t="s">
        <v>65</v>
      </c>
      <c r="B72" s="23"/>
      <c r="C72" s="22"/>
      <c r="D72" s="15">
        <f t="shared" ref="D72:M72" si="15">SUM(D5,D16,D25,D39,D53,D57,D68)</f>
        <v>23065316</v>
      </c>
      <c r="E72" s="15">
        <f t="shared" si="15"/>
        <v>16216060</v>
      </c>
      <c r="F72" s="15">
        <f t="shared" si="15"/>
        <v>767657</v>
      </c>
      <c r="G72" s="15">
        <f t="shared" si="15"/>
        <v>21767</v>
      </c>
      <c r="H72" s="15">
        <f t="shared" si="15"/>
        <v>0</v>
      </c>
      <c r="I72" s="15">
        <f t="shared" si="15"/>
        <v>7926235</v>
      </c>
      <c r="J72" s="15">
        <f t="shared" si="15"/>
        <v>703494</v>
      </c>
      <c r="K72" s="15">
        <f t="shared" si="15"/>
        <v>1845957</v>
      </c>
      <c r="L72" s="15">
        <f t="shared" si="15"/>
        <v>0</v>
      </c>
      <c r="M72" s="15">
        <f t="shared" si="15"/>
        <v>0</v>
      </c>
      <c r="N72" s="15">
        <f>SUM(D72:M72)</f>
        <v>50546486</v>
      </c>
      <c r="O72" s="38">
        <f>(N72/O$74)</f>
        <v>2972.0989004527546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48" t="s">
        <v>141</v>
      </c>
      <c r="M74" s="48"/>
      <c r="N74" s="48"/>
      <c r="O74" s="43">
        <v>17007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customHeight="1" thickBot="1">
      <c r="A76" s="52" t="s">
        <v>100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2024-05-30T00:15:34Z</cp:lastPrinted>
  <dcterms:created xsi:type="dcterms:W3CDTF">2000-08-31T21:26:31Z</dcterms:created>
  <dcterms:modified xsi:type="dcterms:W3CDTF">2024-05-30T00:15:40Z</dcterms:modified>
</cp:coreProperties>
</file>